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Dekabr\"/>
    </mc:Choice>
  </mc:AlternateContent>
  <bookViews>
    <workbookView xWindow="0" yWindow="0" windowWidth="21570" windowHeight="11715" tabRatio="851" firstSheet="38" activeTab="50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ЗФО АБиП" sheetId="115" r:id="rId8"/>
    <sheet name="Специалист ОФО АПБиП" sheetId="117" r:id="rId9"/>
    <sheet name="МАГ ОФО АБиП" sheetId="121" r:id="rId10"/>
    <sheet name="МАГ ЗФО АБиП" sheetId="120" r:id="rId11"/>
    <sheet name="Бакалавр ОФО ИЭиУ" sheetId="122" r:id="rId12"/>
    <sheet name="Бакалавр ЗФО ИЭиУ" sheetId="123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ОЗО ГПА" sheetId="136" r:id="rId23"/>
    <sheet name="МАГ ЗФО ГПА" sheetId="137" r:id="rId24"/>
    <sheet name="Бак ОФО ЕИСН" sheetId="140" r:id="rId25"/>
    <sheet name="Бак ЗФО ЕИСН" sheetId="138" r:id="rId26"/>
    <sheet name="Маг ОФО ЕИСН" sheetId="139" r:id="rId27"/>
    <sheet name="МАГ ЗФО ЕИСН" sheetId="141" r:id="rId28"/>
    <sheet name="Бак ОФО СЕГИ" sheetId="143" r:id="rId29"/>
    <sheet name="Бак ОЗФО СЕГИ" sheetId="168" r:id="rId30"/>
    <sheet name="Бак ЗФО СЕГИ" sheetId="144" r:id="rId31"/>
    <sheet name="Маг ЗФО СЕГИ" sheetId="142" r:id="rId32"/>
    <sheet name="Маг ОФО СЕГИ" sheetId="145" r:id="rId33"/>
    <sheet name="Бак ОФО ФТИ" sheetId="151" r:id="rId34"/>
    <sheet name="Бак ЗФО ФТИ" sheetId="152" r:id="rId35"/>
    <sheet name="Маг ОФО ФТИ" sheetId="153" r:id="rId36"/>
    <sheet name="Маг ЗФО ФТИ" sheetId="154" r:id="rId37"/>
    <sheet name="Бак ОФО ИПОМ" sheetId="156" r:id="rId38"/>
    <sheet name="Бак ЗФО ИПОМ" sheetId="155" r:id="rId39"/>
    <sheet name="Бак ОФО ТА" sheetId="159" r:id="rId40"/>
    <sheet name="Бак ЗФО ТА" sheetId="160" r:id="rId41"/>
    <sheet name="Бак ОЗФО ТА" sheetId="161" r:id="rId42"/>
    <sheet name="Спец ОФО ТА" sheetId="166" r:id="rId43"/>
    <sheet name="Маг ОФО ТА" sheetId="162" r:id="rId44"/>
    <sheet name="Маг ЗФО ТА" sheetId="163" r:id="rId45"/>
    <sheet name="Маг ОЗФО ТА" sheetId="164" r:id="rId46"/>
    <sheet name="Бак ОФО ИИФ" sheetId="171" r:id="rId47"/>
    <sheet name="Бак ЗФО ИИФ" sheetId="173" r:id="rId48"/>
    <sheet name="Маг ОФО ИИФ" sheetId="172" r:id="rId49"/>
    <sheet name="Маг ЗФО ИИф" sheetId="170" r:id="rId50"/>
    <sheet name="Свод по ВО " sheetId="158" r:id="rId51"/>
  </sheets>
  <externalReferences>
    <externalReference r:id="rId52"/>
    <externalReference r:id="rId53"/>
    <externalReference r:id="rId54"/>
  </externalReferences>
  <definedNames>
    <definedName name="_xlnm.Print_Area" localSheetId="39">'Бак ОФО ТА'!$A$1:$R$143</definedName>
    <definedName name="_xlnm.Print_Area" localSheetId="2">'Бакалавр ОФО АСИА'!$A$1:$T$31</definedName>
    <definedName name="_xlnm.Print_Area" localSheetId="50">'Свод по ВО '!$A$1:$AH$75</definedName>
    <definedName name="_xlnm.Print_Area" localSheetId="42">'Спец ОФО ТА'!$A$1:$V$26</definedName>
  </definedNames>
  <calcPr calcId="152511"/>
</workbook>
</file>

<file path=xl/calcChain.xml><?xml version="1.0" encoding="utf-8"?>
<calcChain xmlns="http://schemas.openxmlformats.org/spreadsheetml/2006/main">
  <c r="D19" i="141" l="1"/>
  <c r="C19" i="141"/>
  <c r="D14" i="142"/>
  <c r="C36" i="142"/>
  <c r="I35" i="142"/>
  <c r="I37" i="142" s="1"/>
  <c r="H35" i="142"/>
  <c r="H37" i="142" s="1"/>
  <c r="F35" i="142"/>
  <c r="F37" i="142" s="1"/>
  <c r="E35" i="142"/>
  <c r="E37" i="142" s="1"/>
  <c r="C35" i="142"/>
  <c r="C37" i="142" s="1"/>
  <c r="C38" i="142" s="1"/>
  <c r="B35" i="142"/>
  <c r="B37" i="142" s="1"/>
  <c r="L34" i="142"/>
  <c r="K34" i="142"/>
  <c r="J34" i="142"/>
  <c r="G34" i="142"/>
  <c r="D34" i="142"/>
  <c r="M34" i="142" s="1"/>
  <c r="L33" i="142"/>
  <c r="K33" i="142"/>
  <c r="J33" i="142"/>
  <c r="G33" i="142"/>
  <c r="M33" i="142" s="1"/>
  <c r="D33" i="142"/>
  <c r="L32" i="142"/>
  <c r="K32" i="142"/>
  <c r="J32" i="142"/>
  <c r="G32" i="142"/>
  <c r="D32" i="142"/>
  <c r="M32" i="142" s="1"/>
  <c r="L31" i="142"/>
  <c r="K31" i="142"/>
  <c r="J31" i="142"/>
  <c r="G31" i="142"/>
  <c r="M31" i="142" s="1"/>
  <c r="D31" i="142"/>
  <c r="L30" i="142"/>
  <c r="K30" i="142"/>
  <c r="J30" i="142"/>
  <c r="G30" i="142"/>
  <c r="D30" i="142"/>
  <c r="M30" i="142" s="1"/>
  <c r="L29" i="142"/>
  <c r="K29" i="142"/>
  <c r="J29" i="142"/>
  <c r="G29" i="142"/>
  <c r="G35" i="142" s="1"/>
  <c r="G37" i="142" s="1"/>
  <c r="D29" i="142"/>
  <c r="L28" i="142"/>
  <c r="L35" i="142" s="1"/>
  <c r="L37" i="142" s="1"/>
  <c r="K28" i="142"/>
  <c r="K35" i="142" s="1"/>
  <c r="K37" i="142" s="1"/>
  <c r="J28" i="142"/>
  <c r="J35" i="142" s="1"/>
  <c r="J37" i="142" s="1"/>
  <c r="G28" i="142"/>
  <c r="D28" i="142"/>
  <c r="M28" i="142" s="1"/>
  <c r="I26" i="142"/>
  <c r="I36" i="142" s="1"/>
  <c r="F26" i="142"/>
  <c r="F36" i="142" s="1"/>
  <c r="F38" i="142" s="1"/>
  <c r="C26" i="142"/>
  <c r="B26" i="142"/>
  <c r="B36" i="142" s="1"/>
  <c r="B38" i="142" s="1"/>
  <c r="L25" i="142"/>
  <c r="K25" i="142"/>
  <c r="J25" i="142"/>
  <c r="G25" i="142"/>
  <c r="M25" i="142" s="1"/>
  <c r="D25" i="142"/>
  <c r="L24" i="142"/>
  <c r="K24" i="142"/>
  <c r="J24" i="142"/>
  <c r="G24" i="142"/>
  <c r="D24" i="142"/>
  <c r="M24" i="142" s="1"/>
  <c r="L23" i="142"/>
  <c r="K23" i="142"/>
  <c r="J23" i="142"/>
  <c r="G23" i="142"/>
  <c r="M23" i="142" s="1"/>
  <c r="D23" i="142"/>
  <c r="L22" i="142"/>
  <c r="K22" i="142"/>
  <c r="H22" i="142"/>
  <c r="J22" i="142" s="1"/>
  <c r="G22" i="142"/>
  <c r="D22" i="142"/>
  <c r="M22" i="142" s="1"/>
  <c r="L21" i="142"/>
  <c r="H21" i="142"/>
  <c r="K21" i="142" s="1"/>
  <c r="E21" i="142"/>
  <c r="G21" i="142" s="1"/>
  <c r="D21" i="142"/>
  <c r="M21" i="142" s="1"/>
  <c r="M20" i="142"/>
  <c r="L20" i="142"/>
  <c r="H20" i="142"/>
  <c r="E20" i="142"/>
  <c r="K20" i="142" s="1"/>
  <c r="D20" i="142"/>
  <c r="L19" i="142"/>
  <c r="L26" i="142" s="1"/>
  <c r="L36" i="142" s="1"/>
  <c r="H19" i="142"/>
  <c r="H26" i="142" s="1"/>
  <c r="H36" i="142" s="1"/>
  <c r="H38" i="142" s="1"/>
  <c r="E19" i="142"/>
  <c r="G19" i="142" s="1"/>
  <c r="D19" i="142"/>
  <c r="D26" i="142" s="1"/>
  <c r="D36" i="142" s="1"/>
  <c r="I16" i="142"/>
  <c r="F16" i="142"/>
  <c r="C16" i="142"/>
  <c r="B16" i="142"/>
  <c r="L15" i="142"/>
  <c r="K15" i="142"/>
  <c r="J15" i="142"/>
  <c r="G15" i="142"/>
  <c r="D15" i="142"/>
  <c r="M15" i="142" s="1"/>
  <c r="L14" i="142"/>
  <c r="K14" i="142"/>
  <c r="J14" i="142"/>
  <c r="G14" i="142"/>
  <c r="M14" i="142" s="1"/>
  <c r="L13" i="142"/>
  <c r="K13" i="142"/>
  <c r="J13" i="142"/>
  <c r="G13" i="142"/>
  <c r="D13" i="142"/>
  <c r="M13" i="142" s="1"/>
  <c r="L12" i="142"/>
  <c r="H12" i="142"/>
  <c r="K12" i="142" s="1"/>
  <c r="G12" i="142"/>
  <c r="L11" i="142"/>
  <c r="L16" i="142" s="1"/>
  <c r="E11" i="142"/>
  <c r="G11" i="142" s="1"/>
  <c r="D11" i="142"/>
  <c r="M11" i="142" s="1"/>
  <c r="L10" i="142"/>
  <c r="E10" i="142"/>
  <c r="G10" i="142" s="1"/>
  <c r="D10" i="142"/>
  <c r="L9" i="142"/>
  <c r="D9" i="142"/>
  <c r="D16" i="142" s="1"/>
  <c r="M36" i="144"/>
  <c r="I36" i="144"/>
  <c r="G36" i="144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T34" i="144" s="1"/>
  <c r="R34" i="144"/>
  <c r="Q34" i="144"/>
  <c r="N34" i="144"/>
  <c r="K34" i="144"/>
  <c r="H34" i="144"/>
  <c r="E34" i="144"/>
  <c r="S33" i="144"/>
  <c r="T33" i="144" s="1"/>
  <c r="R33" i="144"/>
  <c r="Q33" i="144"/>
  <c r="N33" i="144"/>
  <c r="K33" i="144"/>
  <c r="H33" i="144"/>
  <c r="E33" i="144"/>
  <c r="S32" i="144"/>
  <c r="T32" i="144" s="1"/>
  <c r="R32" i="144"/>
  <c r="N32" i="144"/>
  <c r="K32" i="144"/>
  <c r="H32" i="144"/>
  <c r="E32" i="144"/>
  <c r="T31" i="144"/>
  <c r="S31" i="144"/>
  <c r="R31" i="144"/>
  <c r="N31" i="144"/>
  <c r="K31" i="144"/>
  <c r="H31" i="144"/>
  <c r="E31" i="144"/>
  <c r="S30" i="144"/>
  <c r="R30" i="144"/>
  <c r="T30" i="144" s="1"/>
  <c r="Q30" i="144"/>
  <c r="N30" i="144"/>
  <c r="K30" i="144"/>
  <c r="K35" i="144" s="1"/>
  <c r="K37" i="144" s="1"/>
  <c r="H30" i="144"/>
  <c r="E30" i="144"/>
  <c r="S29" i="144"/>
  <c r="S35" i="144" s="1"/>
  <c r="S37" i="144" s="1"/>
  <c r="R29" i="144"/>
  <c r="T29" i="144" s="1"/>
  <c r="Q29" i="144"/>
  <c r="K29" i="144"/>
  <c r="H29" i="144"/>
  <c r="E29" i="144"/>
  <c r="S28" i="144"/>
  <c r="R28" i="144"/>
  <c r="R35" i="144" s="1"/>
  <c r="R37" i="144" s="1"/>
  <c r="Q28" i="144"/>
  <c r="Q35" i="144" s="1"/>
  <c r="Q37" i="144" s="1"/>
  <c r="N28" i="144"/>
  <c r="N35" i="144" s="1"/>
  <c r="N37" i="144" s="1"/>
  <c r="K28" i="144"/>
  <c r="H28" i="144"/>
  <c r="H35" i="144" s="1"/>
  <c r="H37" i="144" s="1"/>
  <c r="E28" i="144"/>
  <c r="E35" i="144" s="1"/>
  <c r="E37" i="144" s="1"/>
  <c r="P26" i="144"/>
  <c r="P36" i="144" s="1"/>
  <c r="P38" i="144" s="1"/>
  <c r="M26" i="144"/>
  <c r="J26" i="144"/>
  <c r="J36" i="144" s="1"/>
  <c r="I26" i="144"/>
  <c r="G26" i="144"/>
  <c r="F26" i="144"/>
  <c r="F36" i="144" s="1"/>
  <c r="F38" i="144" s="1"/>
  <c r="D26" i="144"/>
  <c r="D36" i="144" s="1"/>
  <c r="T25" i="144"/>
  <c r="S25" i="144"/>
  <c r="R25" i="144"/>
  <c r="Q25" i="144"/>
  <c r="N25" i="144"/>
  <c r="K25" i="144"/>
  <c r="H25" i="144"/>
  <c r="E25" i="144"/>
  <c r="S24" i="144"/>
  <c r="Q24" i="144"/>
  <c r="N24" i="144"/>
  <c r="N26" i="144" s="1"/>
  <c r="N36" i="144" s="1"/>
  <c r="N38" i="144" s="1"/>
  <c r="K24" i="144"/>
  <c r="H24" i="144"/>
  <c r="F24" i="144"/>
  <c r="E24" i="144"/>
  <c r="C24" i="144"/>
  <c r="R24" i="144" s="1"/>
  <c r="T24" i="144" s="1"/>
  <c r="S23" i="144"/>
  <c r="R23" i="144"/>
  <c r="T23" i="144" s="1"/>
  <c r="O23" i="144"/>
  <c r="N23" i="144"/>
  <c r="L23" i="144"/>
  <c r="K23" i="144"/>
  <c r="H23" i="144"/>
  <c r="E23" i="144"/>
  <c r="S22" i="144"/>
  <c r="Q22" i="144"/>
  <c r="N22" i="144"/>
  <c r="H22" i="144"/>
  <c r="F22" i="144"/>
  <c r="R22" i="144" s="1"/>
  <c r="T22" i="144" s="1"/>
  <c r="E22" i="144"/>
  <c r="C22" i="144"/>
  <c r="C26" i="144" s="1"/>
  <c r="C36" i="144" s="1"/>
  <c r="C38" i="144" s="1"/>
  <c r="S21" i="144"/>
  <c r="O21" i="144"/>
  <c r="O11" i="144" s="1"/>
  <c r="Q11" i="144" s="1"/>
  <c r="N21" i="144"/>
  <c r="L21" i="144"/>
  <c r="L26" i="144" s="1"/>
  <c r="L36" i="144" s="1"/>
  <c r="L38" i="144" s="1"/>
  <c r="K21" i="144"/>
  <c r="H21" i="144"/>
  <c r="E21" i="144"/>
  <c r="S20" i="144"/>
  <c r="R20" i="144"/>
  <c r="T20" i="144" s="1"/>
  <c r="Q20" i="144"/>
  <c r="O20" i="144"/>
  <c r="O26" i="144" s="1"/>
  <c r="O36" i="144" s="1"/>
  <c r="O38" i="144" s="1"/>
  <c r="N20" i="144"/>
  <c r="K20" i="144"/>
  <c r="H20" i="144"/>
  <c r="E20" i="144"/>
  <c r="S19" i="144"/>
  <c r="S26" i="144" s="1"/>
  <c r="S36" i="144" s="1"/>
  <c r="S38" i="144" s="1"/>
  <c r="R19" i="144"/>
  <c r="T19" i="144" s="1"/>
  <c r="Q19" i="144"/>
  <c r="N19" i="144"/>
  <c r="K19" i="144"/>
  <c r="K26" i="144" s="1"/>
  <c r="K36" i="144" s="1"/>
  <c r="K38" i="144" s="1"/>
  <c r="H19" i="144"/>
  <c r="H26" i="144" s="1"/>
  <c r="H36" i="144" s="1"/>
  <c r="H38" i="144" s="1"/>
  <c r="E19" i="144"/>
  <c r="E26" i="144" s="1"/>
  <c r="E36" i="144" s="1"/>
  <c r="E38" i="144" s="1"/>
  <c r="P16" i="144"/>
  <c r="M16" i="144"/>
  <c r="K16" i="144"/>
  <c r="J16" i="144"/>
  <c r="I16" i="144"/>
  <c r="G16" i="144"/>
  <c r="D16" i="144"/>
  <c r="C16" i="144"/>
  <c r="T15" i="144"/>
  <c r="S15" i="144"/>
  <c r="R15" i="144"/>
  <c r="Q15" i="144"/>
  <c r="N15" i="144"/>
  <c r="K15" i="144"/>
  <c r="H15" i="144"/>
  <c r="E15" i="144"/>
  <c r="S14" i="144"/>
  <c r="Q14" i="144"/>
  <c r="N14" i="144"/>
  <c r="K14" i="144"/>
  <c r="F14" i="144"/>
  <c r="H14" i="144" s="1"/>
  <c r="C14" i="144"/>
  <c r="E14" i="144" s="1"/>
  <c r="S13" i="144"/>
  <c r="S16" i="144" s="1"/>
  <c r="O13" i="144"/>
  <c r="L13" i="144"/>
  <c r="R13" i="144" s="1"/>
  <c r="T13" i="144" s="1"/>
  <c r="K13" i="144"/>
  <c r="H13" i="144"/>
  <c r="E13" i="144"/>
  <c r="S12" i="144"/>
  <c r="Q12" i="144"/>
  <c r="N12" i="144"/>
  <c r="K12" i="144"/>
  <c r="E12" i="144"/>
  <c r="C12" i="144"/>
  <c r="S11" i="144"/>
  <c r="L11" i="144"/>
  <c r="L16" i="144" s="1"/>
  <c r="K11" i="144"/>
  <c r="H11" i="144"/>
  <c r="E11" i="144"/>
  <c r="S10" i="144"/>
  <c r="O10" i="144"/>
  <c r="O16" i="144" s="1"/>
  <c r="N10" i="144"/>
  <c r="K10" i="144"/>
  <c r="H10" i="144"/>
  <c r="E10" i="144"/>
  <c r="T9" i="144"/>
  <c r="S9" i="144"/>
  <c r="R9" i="144"/>
  <c r="Q9" i="144"/>
  <c r="N9" i="144"/>
  <c r="K9" i="144"/>
  <c r="H9" i="144"/>
  <c r="E9" i="144"/>
  <c r="E16" i="144" s="1"/>
  <c r="L38" i="143"/>
  <c r="K38" i="143"/>
  <c r="H38" i="143"/>
  <c r="C38" i="143"/>
  <c r="E37" i="143"/>
  <c r="C37" i="143"/>
  <c r="C39" i="143" s="1"/>
  <c r="N36" i="143"/>
  <c r="N38" i="143" s="1"/>
  <c r="L36" i="143"/>
  <c r="K36" i="143"/>
  <c r="I36" i="143"/>
  <c r="I38" i="143" s="1"/>
  <c r="H36" i="143"/>
  <c r="F36" i="143"/>
  <c r="F38" i="143" s="1"/>
  <c r="E36" i="143"/>
  <c r="E38" i="143" s="1"/>
  <c r="E39" i="143" s="1"/>
  <c r="C36" i="143"/>
  <c r="B36" i="143"/>
  <c r="B38" i="143" s="1"/>
  <c r="O35" i="143"/>
  <c r="P35" i="143" s="1"/>
  <c r="N35" i="143"/>
  <c r="J35" i="143"/>
  <c r="G35" i="143"/>
  <c r="D35" i="143"/>
  <c r="O34" i="143"/>
  <c r="N34" i="143"/>
  <c r="P34" i="143" s="1"/>
  <c r="M34" i="143"/>
  <c r="J34" i="143"/>
  <c r="G34" i="143"/>
  <c r="D34" i="143"/>
  <c r="O33" i="143"/>
  <c r="N33" i="143"/>
  <c r="P33" i="143" s="1"/>
  <c r="J33" i="143"/>
  <c r="G33" i="143"/>
  <c r="O32" i="143"/>
  <c r="N32" i="143"/>
  <c r="P32" i="143" s="1"/>
  <c r="J32" i="143"/>
  <c r="G32" i="143"/>
  <c r="D32" i="143"/>
  <c r="O31" i="143"/>
  <c r="P31" i="143" s="1"/>
  <c r="N31" i="143"/>
  <c r="M31" i="143"/>
  <c r="M36" i="143" s="1"/>
  <c r="M38" i="143" s="1"/>
  <c r="J31" i="143"/>
  <c r="G31" i="143"/>
  <c r="D31" i="143"/>
  <c r="P30" i="143"/>
  <c r="O30" i="143"/>
  <c r="N30" i="143"/>
  <c r="M30" i="143"/>
  <c r="J30" i="143"/>
  <c r="J36" i="143" s="1"/>
  <c r="J38" i="143" s="1"/>
  <c r="G30" i="143"/>
  <c r="D30" i="143"/>
  <c r="O29" i="143"/>
  <c r="O36" i="143" s="1"/>
  <c r="O38" i="143" s="1"/>
  <c r="N29" i="143"/>
  <c r="P29" i="143" s="1"/>
  <c r="P36" i="143" s="1"/>
  <c r="P38" i="143" s="1"/>
  <c r="J29" i="143"/>
  <c r="G29" i="143"/>
  <c r="G36" i="143" s="1"/>
  <c r="G38" i="143" s="1"/>
  <c r="D29" i="143"/>
  <c r="D36" i="143" s="1"/>
  <c r="D38" i="143" s="1"/>
  <c r="O28" i="143"/>
  <c r="P28" i="143" s="1"/>
  <c r="N28" i="143"/>
  <c r="H27" i="143"/>
  <c r="H37" i="143" s="1"/>
  <c r="H39" i="143" s="1"/>
  <c r="F27" i="143"/>
  <c r="F37" i="143" s="1"/>
  <c r="F39" i="143" s="1"/>
  <c r="E27" i="143"/>
  <c r="C27" i="143"/>
  <c r="B27" i="143"/>
  <c r="B37" i="143" s="1"/>
  <c r="B39" i="143" s="1"/>
  <c r="O26" i="143"/>
  <c r="N26" i="143"/>
  <c r="P26" i="143" s="1"/>
  <c r="M26" i="143"/>
  <c r="K26" i="143"/>
  <c r="J26" i="143"/>
  <c r="G26" i="143"/>
  <c r="D26" i="143"/>
  <c r="O25" i="143"/>
  <c r="N25" i="143"/>
  <c r="P25" i="143" s="1"/>
  <c r="M25" i="143"/>
  <c r="K25" i="143"/>
  <c r="J25" i="143"/>
  <c r="G25" i="143"/>
  <c r="D25" i="143"/>
  <c r="O24" i="143"/>
  <c r="N24" i="143"/>
  <c r="P24" i="143" s="1"/>
  <c r="M24" i="143"/>
  <c r="J24" i="143"/>
  <c r="G24" i="143"/>
  <c r="D24" i="143"/>
  <c r="O23" i="143"/>
  <c r="N23" i="143"/>
  <c r="P23" i="143" s="1"/>
  <c r="J23" i="143"/>
  <c r="G23" i="143"/>
  <c r="D23" i="143"/>
  <c r="N22" i="143"/>
  <c r="L22" i="143"/>
  <c r="O22" i="143" s="1"/>
  <c r="P22" i="143" s="1"/>
  <c r="K22" i="143"/>
  <c r="K27" i="143" s="1"/>
  <c r="K37" i="143" s="1"/>
  <c r="K39" i="143" s="1"/>
  <c r="J22" i="143"/>
  <c r="I22" i="143"/>
  <c r="I27" i="143" s="1"/>
  <c r="I37" i="143" s="1"/>
  <c r="I39" i="143" s="1"/>
  <c r="G22" i="143"/>
  <c r="D22" i="143"/>
  <c r="O21" i="143"/>
  <c r="N21" i="143"/>
  <c r="P21" i="143" s="1"/>
  <c r="M21" i="143"/>
  <c r="J21" i="143"/>
  <c r="G21" i="143"/>
  <c r="D21" i="143"/>
  <c r="D27" i="143" s="1"/>
  <c r="D37" i="143" s="1"/>
  <c r="D39" i="143" s="1"/>
  <c r="O20" i="143"/>
  <c r="P20" i="143" s="1"/>
  <c r="N20" i="143"/>
  <c r="J20" i="143"/>
  <c r="J27" i="143" s="1"/>
  <c r="J37" i="143" s="1"/>
  <c r="G20" i="143"/>
  <c r="G27" i="143" s="1"/>
  <c r="G37" i="143" s="1"/>
  <c r="G39" i="143" s="1"/>
  <c r="D20" i="143"/>
  <c r="K17" i="143"/>
  <c r="H17" i="143"/>
  <c r="F17" i="143"/>
  <c r="E17" i="143"/>
  <c r="C17" i="143"/>
  <c r="B17" i="143"/>
  <c r="O16" i="143"/>
  <c r="N16" i="143"/>
  <c r="P16" i="143" s="1"/>
  <c r="K16" i="143"/>
  <c r="M16" i="143" s="1"/>
  <c r="J16" i="143"/>
  <c r="G16" i="143"/>
  <c r="D16" i="143"/>
  <c r="O15" i="143"/>
  <c r="N15" i="143"/>
  <c r="P15" i="143" s="1"/>
  <c r="K15" i="143"/>
  <c r="J15" i="143"/>
  <c r="G15" i="143"/>
  <c r="D15" i="143"/>
  <c r="O14" i="143"/>
  <c r="P14" i="143" s="1"/>
  <c r="N14" i="143"/>
  <c r="M14" i="143"/>
  <c r="J14" i="143"/>
  <c r="G14" i="143"/>
  <c r="O13" i="143"/>
  <c r="N13" i="143"/>
  <c r="P13" i="143" s="1"/>
  <c r="J13" i="143"/>
  <c r="G13" i="143"/>
  <c r="D13" i="143"/>
  <c r="M12" i="143"/>
  <c r="L12" i="143"/>
  <c r="L17" i="143" s="1"/>
  <c r="K12" i="143"/>
  <c r="N12" i="143" s="1"/>
  <c r="I12" i="143"/>
  <c r="I17" i="143" s="1"/>
  <c r="G12" i="143"/>
  <c r="D12" i="143"/>
  <c r="O11" i="143"/>
  <c r="N11" i="143"/>
  <c r="P11" i="143" s="1"/>
  <c r="M11" i="143"/>
  <c r="M17" i="143" s="1"/>
  <c r="J11" i="143"/>
  <c r="G11" i="143"/>
  <c r="G17" i="143" s="1"/>
  <c r="D11" i="143"/>
  <c r="O10" i="143"/>
  <c r="N10" i="143"/>
  <c r="D10" i="143"/>
  <c r="D17" i="143" s="1"/>
  <c r="O9" i="143"/>
  <c r="N9" i="143"/>
  <c r="P9" i="143" s="1"/>
  <c r="L38" i="142" l="1"/>
  <c r="M10" i="142"/>
  <c r="I38" i="142"/>
  <c r="G26" i="142"/>
  <c r="G36" i="142" s="1"/>
  <c r="G38" i="142" s="1"/>
  <c r="K19" i="142"/>
  <c r="K26" i="142" s="1"/>
  <c r="K36" i="142" s="1"/>
  <c r="K38" i="142" s="1"/>
  <c r="E26" i="142"/>
  <c r="E36" i="142" s="1"/>
  <c r="E38" i="142" s="1"/>
  <c r="H9" i="142"/>
  <c r="H10" i="142"/>
  <c r="J10" i="142" s="1"/>
  <c r="H11" i="142"/>
  <c r="K11" i="142" s="1"/>
  <c r="J19" i="142"/>
  <c r="J26" i="142" s="1"/>
  <c r="J36" i="142" s="1"/>
  <c r="J38" i="142" s="1"/>
  <c r="M29" i="142"/>
  <c r="M35" i="142" s="1"/>
  <c r="M37" i="142" s="1"/>
  <c r="E9" i="142"/>
  <c r="K10" i="142"/>
  <c r="J12" i="142"/>
  <c r="M12" i="142" s="1"/>
  <c r="D35" i="142"/>
  <c r="D37" i="142" s="1"/>
  <c r="D38" i="142" s="1"/>
  <c r="Q26" i="144"/>
  <c r="Q36" i="144" s="1"/>
  <c r="Q38" i="144" s="1"/>
  <c r="D38" i="144"/>
  <c r="J38" i="144"/>
  <c r="G38" i="144"/>
  <c r="R12" i="144"/>
  <c r="T12" i="144" s="1"/>
  <c r="I38" i="144"/>
  <c r="M38" i="144"/>
  <c r="R11" i="144"/>
  <c r="T11" i="144" s="1"/>
  <c r="Q10" i="144"/>
  <c r="Q16" i="144" s="1"/>
  <c r="N11" i="144"/>
  <c r="N16" i="144" s="1"/>
  <c r="F12" i="144"/>
  <c r="N13" i="144"/>
  <c r="R14" i="144"/>
  <c r="T14" i="144" s="1"/>
  <c r="Q21" i="144"/>
  <c r="R10" i="144"/>
  <c r="R21" i="144"/>
  <c r="T21" i="144" s="1"/>
  <c r="T26" i="144" s="1"/>
  <c r="T36" i="144" s="1"/>
  <c r="T38" i="144" s="1"/>
  <c r="T28" i="144"/>
  <c r="T35" i="144" s="1"/>
  <c r="T37" i="144" s="1"/>
  <c r="P12" i="143"/>
  <c r="M27" i="143"/>
  <c r="M37" i="143" s="1"/>
  <c r="M39" i="143" s="1"/>
  <c r="O17" i="143"/>
  <c r="N17" i="143"/>
  <c r="J39" i="143"/>
  <c r="L27" i="143"/>
  <c r="L37" i="143" s="1"/>
  <c r="L39" i="143" s="1"/>
  <c r="J12" i="143"/>
  <c r="J17" i="143" s="1"/>
  <c r="M22" i="143"/>
  <c r="P10" i="143"/>
  <c r="P17" i="143" s="1"/>
  <c r="O12" i="143"/>
  <c r="N27" i="143"/>
  <c r="V21" i="165"/>
  <c r="W21" i="165"/>
  <c r="K19" i="165"/>
  <c r="J9" i="142" l="1"/>
  <c r="J16" i="142" s="1"/>
  <c r="H16" i="142"/>
  <c r="M19" i="142"/>
  <c r="M26" i="142" s="1"/>
  <c r="M36" i="142" s="1"/>
  <c r="M38" i="142" s="1"/>
  <c r="E16" i="142"/>
  <c r="G9" i="142"/>
  <c r="K9" i="142"/>
  <c r="K16" i="142" s="1"/>
  <c r="R16" i="144"/>
  <c r="T10" i="144"/>
  <c r="T16" i="144" s="1"/>
  <c r="R26" i="144"/>
  <c r="R36" i="144" s="1"/>
  <c r="R38" i="144" s="1"/>
  <c r="F16" i="144"/>
  <c r="H12" i="144"/>
  <c r="H16" i="144" s="1"/>
  <c r="N37" i="143"/>
  <c r="N39" i="143" s="1"/>
  <c r="P27" i="143"/>
  <c r="P37" i="143" s="1"/>
  <c r="P39" i="143" s="1"/>
  <c r="O27" i="143"/>
  <c r="O37" i="143" s="1"/>
  <c r="O39" i="143" s="1"/>
  <c r="S10" i="133"/>
  <c r="T15" i="133"/>
  <c r="S15" i="133"/>
  <c r="S17" i="133" s="1"/>
  <c r="S22" i="133" s="1"/>
  <c r="R15" i="133"/>
  <c r="T10" i="133"/>
  <c r="R10" i="133"/>
  <c r="O47" i="137"/>
  <c r="N47" i="137"/>
  <c r="M47" i="137"/>
  <c r="L47" i="137"/>
  <c r="K47" i="137"/>
  <c r="J47" i="137"/>
  <c r="I47" i="137"/>
  <c r="H47" i="137"/>
  <c r="G47" i="137"/>
  <c r="F47" i="137"/>
  <c r="E47" i="137"/>
  <c r="D47" i="137"/>
  <c r="O46" i="137"/>
  <c r="O48" i="137" s="1"/>
  <c r="N46" i="137"/>
  <c r="N48" i="137" s="1"/>
  <c r="M46" i="137"/>
  <c r="M48" i="137" s="1"/>
  <c r="L46" i="137"/>
  <c r="L48" i="137" s="1"/>
  <c r="K46" i="137"/>
  <c r="K48" i="137" s="1"/>
  <c r="J46" i="137"/>
  <c r="J48" i="137" s="1"/>
  <c r="I46" i="137"/>
  <c r="I48" i="137" s="1"/>
  <c r="H46" i="137"/>
  <c r="H48" i="137" s="1"/>
  <c r="G46" i="137"/>
  <c r="G48" i="137" s="1"/>
  <c r="F46" i="137"/>
  <c r="F48" i="137" s="1"/>
  <c r="E46" i="137"/>
  <c r="E48" i="137" s="1"/>
  <c r="D46" i="137"/>
  <c r="D48" i="137" s="1"/>
  <c r="O45" i="137"/>
  <c r="N45" i="137"/>
  <c r="M45" i="137"/>
  <c r="L45" i="137"/>
  <c r="K45" i="137"/>
  <c r="J45" i="137"/>
  <c r="I45" i="137"/>
  <c r="H45" i="137"/>
  <c r="G45" i="137"/>
  <c r="F45" i="137"/>
  <c r="E45" i="137"/>
  <c r="D45" i="137"/>
  <c r="O36" i="137"/>
  <c r="N36" i="137"/>
  <c r="M36" i="137"/>
  <c r="L36" i="137"/>
  <c r="K36" i="137"/>
  <c r="J36" i="137"/>
  <c r="I36" i="137"/>
  <c r="H36" i="137"/>
  <c r="G36" i="137"/>
  <c r="F36" i="137"/>
  <c r="E36" i="137"/>
  <c r="D36" i="137"/>
  <c r="O21" i="137"/>
  <c r="N21" i="137"/>
  <c r="M21" i="137"/>
  <c r="L21" i="137"/>
  <c r="K21" i="137"/>
  <c r="J21" i="137"/>
  <c r="I21" i="137"/>
  <c r="H21" i="137"/>
  <c r="G21" i="137"/>
  <c r="F21" i="137"/>
  <c r="E21" i="137"/>
  <c r="D21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L61" i="135"/>
  <c r="I61" i="135"/>
  <c r="H61" i="135"/>
  <c r="E61" i="135"/>
  <c r="D61" i="135"/>
  <c r="J60" i="135"/>
  <c r="J62" i="135" s="1"/>
  <c r="I60" i="135"/>
  <c r="I62" i="135" s="1"/>
  <c r="F60" i="135"/>
  <c r="E60" i="135"/>
  <c r="E62" i="135" s="1"/>
  <c r="L59" i="135"/>
  <c r="K59" i="135"/>
  <c r="K61" i="135" s="1"/>
  <c r="J59" i="135"/>
  <c r="J61" i="135" s="1"/>
  <c r="I59" i="135"/>
  <c r="H59" i="135"/>
  <c r="G59" i="135"/>
  <c r="G61" i="135" s="1"/>
  <c r="F59" i="135"/>
  <c r="F61" i="135" s="1"/>
  <c r="E59" i="135"/>
  <c r="D59" i="135"/>
  <c r="L46" i="135"/>
  <c r="L60" i="135" s="1"/>
  <c r="L62" i="135" s="1"/>
  <c r="K46" i="135"/>
  <c r="K60" i="135" s="1"/>
  <c r="K62" i="135" s="1"/>
  <c r="J46" i="135"/>
  <c r="I46" i="135"/>
  <c r="H46" i="135"/>
  <c r="H60" i="135" s="1"/>
  <c r="H62" i="135" s="1"/>
  <c r="G46" i="135"/>
  <c r="G60" i="135" s="1"/>
  <c r="G62" i="135" s="1"/>
  <c r="F46" i="135"/>
  <c r="E46" i="135"/>
  <c r="D46" i="135"/>
  <c r="D60" i="135" s="1"/>
  <c r="D62" i="135" s="1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T21" i="133"/>
  <c r="T23" i="133" s="1"/>
  <c r="S21" i="133"/>
  <c r="S23" i="133" s="1"/>
  <c r="R21" i="133"/>
  <c r="R23" i="133" s="1"/>
  <c r="Q21" i="133"/>
  <c r="Q23" i="133" s="1"/>
  <c r="P21" i="133"/>
  <c r="P23" i="133" s="1"/>
  <c r="O21" i="133"/>
  <c r="O23" i="133" s="1"/>
  <c r="N21" i="133"/>
  <c r="N23" i="133" s="1"/>
  <c r="M21" i="133"/>
  <c r="M23" i="133" s="1"/>
  <c r="L21" i="133"/>
  <c r="L23" i="133" s="1"/>
  <c r="K21" i="133"/>
  <c r="K23" i="133" s="1"/>
  <c r="J21" i="133"/>
  <c r="J23" i="133" s="1"/>
  <c r="I21" i="133"/>
  <c r="I23" i="133" s="1"/>
  <c r="H21" i="133"/>
  <c r="H23" i="133" s="1"/>
  <c r="G21" i="133"/>
  <c r="G23" i="133" s="1"/>
  <c r="F21" i="133"/>
  <c r="F23" i="133" s="1"/>
  <c r="E21" i="133"/>
  <c r="E23" i="133" s="1"/>
  <c r="D21" i="133"/>
  <c r="D23" i="133" s="1"/>
  <c r="C21" i="133"/>
  <c r="C23" i="133" s="1"/>
  <c r="T17" i="133"/>
  <c r="T22" i="133" s="1"/>
  <c r="R17" i="133"/>
  <c r="R22" i="133" s="1"/>
  <c r="R24" i="133" s="1"/>
  <c r="Q17" i="133"/>
  <c r="Q22" i="133" s="1"/>
  <c r="Q24" i="133" s="1"/>
  <c r="P17" i="133"/>
  <c r="P22" i="133" s="1"/>
  <c r="O17" i="133"/>
  <c r="O22" i="133" s="1"/>
  <c r="N17" i="133"/>
  <c r="N22" i="133" s="1"/>
  <c r="N24" i="133" s="1"/>
  <c r="M17" i="133"/>
  <c r="M22" i="133" s="1"/>
  <c r="M24" i="133" s="1"/>
  <c r="L17" i="133"/>
  <c r="L22" i="133" s="1"/>
  <c r="K17" i="133"/>
  <c r="K22" i="133" s="1"/>
  <c r="J17" i="133"/>
  <c r="J22" i="133" s="1"/>
  <c r="J24" i="133" s="1"/>
  <c r="I17" i="133"/>
  <c r="I22" i="133" s="1"/>
  <c r="I24" i="133" s="1"/>
  <c r="H17" i="133"/>
  <c r="H22" i="133" s="1"/>
  <c r="G17" i="133"/>
  <c r="G22" i="133" s="1"/>
  <c r="F17" i="133"/>
  <c r="F22" i="133" s="1"/>
  <c r="F24" i="133" s="1"/>
  <c r="E17" i="133"/>
  <c r="E22" i="133" s="1"/>
  <c r="E24" i="133" s="1"/>
  <c r="D17" i="133"/>
  <c r="D22" i="133" s="1"/>
  <c r="C17" i="133"/>
  <c r="C22" i="133" s="1"/>
  <c r="T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C3" i="133"/>
  <c r="A1" i="133"/>
  <c r="U22" i="13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U25" i="131" s="1"/>
  <c r="T18" i="131"/>
  <c r="T23" i="131" s="1"/>
  <c r="T25" i="131" s="1"/>
  <c r="S18" i="131"/>
  <c r="S23" i="131" s="1"/>
  <c r="R18" i="131"/>
  <c r="R23" i="131" s="1"/>
  <c r="Q18" i="131"/>
  <c r="Q23" i="131" s="1"/>
  <c r="Q25" i="131" s="1"/>
  <c r="P18" i="131"/>
  <c r="P23" i="131" s="1"/>
  <c r="P25" i="131" s="1"/>
  <c r="O18" i="131"/>
  <c r="O23" i="131" s="1"/>
  <c r="N18" i="131"/>
  <c r="N23" i="131" s="1"/>
  <c r="M18" i="131"/>
  <c r="M23" i="131" s="1"/>
  <c r="M25" i="131" s="1"/>
  <c r="L18" i="131"/>
  <c r="L23" i="131" s="1"/>
  <c r="L25" i="131" s="1"/>
  <c r="K18" i="131"/>
  <c r="K23" i="131" s="1"/>
  <c r="J18" i="131"/>
  <c r="J23" i="131" s="1"/>
  <c r="I18" i="131"/>
  <c r="I23" i="131" s="1"/>
  <c r="I25" i="131" s="1"/>
  <c r="H18" i="131"/>
  <c r="H23" i="131" s="1"/>
  <c r="H25" i="131" s="1"/>
  <c r="G18" i="131"/>
  <c r="G23" i="131" s="1"/>
  <c r="F18" i="131"/>
  <c r="F23" i="131" s="1"/>
  <c r="E18" i="131"/>
  <c r="E23" i="131" s="1"/>
  <c r="E25" i="131" s="1"/>
  <c r="D18" i="131"/>
  <c r="D23" i="131" s="1"/>
  <c r="D25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60" i="132"/>
  <c r="U62" i="132" s="1"/>
  <c r="T60" i="132"/>
  <c r="T62" i="132" s="1"/>
  <c r="S60" i="132"/>
  <c r="S62" i="132" s="1"/>
  <c r="R60" i="132"/>
  <c r="R62" i="132" s="1"/>
  <c r="Q60" i="132"/>
  <c r="Q62" i="132" s="1"/>
  <c r="P60" i="132"/>
  <c r="P62" i="132" s="1"/>
  <c r="O60" i="132"/>
  <c r="O62" i="132" s="1"/>
  <c r="N60" i="132"/>
  <c r="N62" i="132" s="1"/>
  <c r="M60" i="132"/>
  <c r="M62" i="132" s="1"/>
  <c r="L60" i="132"/>
  <c r="L62" i="132" s="1"/>
  <c r="K60" i="132"/>
  <c r="K62" i="132" s="1"/>
  <c r="J60" i="132"/>
  <c r="J62" i="132" s="1"/>
  <c r="I60" i="132"/>
  <c r="I62" i="132" s="1"/>
  <c r="H60" i="132"/>
  <c r="H62" i="132" s="1"/>
  <c r="G60" i="132"/>
  <c r="G62" i="132" s="1"/>
  <c r="F60" i="132"/>
  <c r="F62" i="132" s="1"/>
  <c r="E60" i="132"/>
  <c r="E62" i="132" s="1"/>
  <c r="D60" i="132"/>
  <c r="D62" i="132" s="1"/>
  <c r="U46" i="132"/>
  <c r="U61" i="132" s="1"/>
  <c r="T46" i="132"/>
  <c r="T61" i="132" s="1"/>
  <c r="S46" i="132"/>
  <c r="S61" i="132" s="1"/>
  <c r="S63" i="132" s="1"/>
  <c r="R46" i="132"/>
  <c r="R61" i="132" s="1"/>
  <c r="R63" i="132" s="1"/>
  <c r="Q46" i="132"/>
  <c r="Q61" i="132" s="1"/>
  <c r="P46" i="132"/>
  <c r="P61" i="132" s="1"/>
  <c r="O46" i="132"/>
  <c r="O61" i="132" s="1"/>
  <c r="O63" i="132" s="1"/>
  <c r="N46" i="132"/>
  <c r="N61" i="132" s="1"/>
  <c r="N63" i="132" s="1"/>
  <c r="M46" i="132"/>
  <c r="M61" i="132" s="1"/>
  <c r="L46" i="132"/>
  <c r="L61" i="132" s="1"/>
  <c r="K46" i="132"/>
  <c r="K61" i="132" s="1"/>
  <c r="K63" i="132" s="1"/>
  <c r="J46" i="132"/>
  <c r="J61" i="132" s="1"/>
  <c r="J63" i="132" s="1"/>
  <c r="I46" i="132"/>
  <c r="I61" i="132" s="1"/>
  <c r="H46" i="132"/>
  <c r="H61" i="132" s="1"/>
  <c r="G46" i="132"/>
  <c r="G61" i="132" s="1"/>
  <c r="G63" i="132" s="1"/>
  <c r="F46" i="132"/>
  <c r="F61" i="132" s="1"/>
  <c r="F63" i="132" s="1"/>
  <c r="E46" i="132"/>
  <c r="E61" i="132" s="1"/>
  <c r="D46" i="132"/>
  <c r="D61" i="132" s="1"/>
  <c r="U26" i="132"/>
  <c r="T26" i="132"/>
  <c r="S26" i="132"/>
  <c r="R26" i="132"/>
  <c r="Q26" i="132"/>
  <c r="P26" i="132"/>
  <c r="O26" i="132"/>
  <c r="N26" i="132"/>
  <c r="M26" i="132"/>
  <c r="L26" i="132"/>
  <c r="K26" i="132"/>
  <c r="J26" i="132"/>
  <c r="I26" i="132"/>
  <c r="H26" i="132"/>
  <c r="G26" i="132"/>
  <c r="F26" i="132"/>
  <c r="E26" i="132"/>
  <c r="D26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70" i="167"/>
  <c r="T70" i="167"/>
  <c r="T72" i="167" s="1"/>
  <c r="S70" i="167"/>
  <c r="R70" i="167"/>
  <c r="Q70" i="167"/>
  <c r="P70" i="167"/>
  <c r="P72" i="167" s="1"/>
  <c r="O70" i="167"/>
  <c r="N70" i="167"/>
  <c r="M70" i="167"/>
  <c r="L70" i="167"/>
  <c r="L72" i="167" s="1"/>
  <c r="K70" i="167"/>
  <c r="J70" i="167"/>
  <c r="I70" i="167"/>
  <c r="H70" i="167"/>
  <c r="H72" i="167" s="1"/>
  <c r="G70" i="167"/>
  <c r="F70" i="167"/>
  <c r="E70" i="167"/>
  <c r="D70" i="167"/>
  <c r="D72" i="167" s="1"/>
  <c r="U69" i="167"/>
  <c r="U71" i="167" s="1"/>
  <c r="T69" i="167"/>
  <c r="T71" i="167" s="1"/>
  <c r="S69" i="167"/>
  <c r="S71" i="167" s="1"/>
  <c r="R69" i="167"/>
  <c r="R71" i="167" s="1"/>
  <c r="Q69" i="167"/>
  <c r="Q71" i="167" s="1"/>
  <c r="P69" i="167"/>
  <c r="P71" i="167" s="1"/>
  <c r="O69" i="167"/>
  <c r="O71" i="167" s="1"/>
  <c r="N69" i="167"/>
  <c r="N71" i="167" s="1"/>
  <c r="M69" i="167"/>
  <c r="M71" i="167" s="1"/>
  <c r="L69" i="167"/>
  <c r="L71" i="167" s="1"/>
  <c r="K69" i="167"/>
  <c r="K71" i="167" s="1"/>
  <c r="J69" i="167"/>
  <c r="J71" i="167" s="1"/>
  <c r="I69" i="167"/>
  <c r="I71" i="167" s="1"/>
  <c r="H69" i="167"/>
  <c r="H71" i="167" s="1"/>
  <c r="G69" i="167"/>
  <c r="G71" i="167" s="1"/>
  <c r="F69" i="167"/>
  <c r="F71" i="167" s="1"/>
  <c r="E69" i="167"/>
  <c r="E71" i="167" s="1"/>
  <c r="D69" i="167"/>
  <c r="D71" i="167" s="1"/>
  <c r="U55" i="167"/>
  <c r="T55" i="167"/>
  <c r="S55" i="167"/>
  <c r="R55" i="167"/>
  <c r="Q55" i="167"/>
  <c r="P55" i="167"/>
  <c r="O55" i="167"/>
  <c r="N55" i="167"/>
  <c r="M55" i="167"/>
  <c r="L55" i="167"/>
  <c r="K55" i="167"/>
  <c r="J55" i="167"/>
  <c r="I55" i="167"/>
  <c r="H55" i="167"/>
  <c r="G55" i="167"/>
  <c r="F55" i="167"/>
  <c r="E55" i="167"/>
  <c r="D55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G16" i="142" l="1"/>
  <c r="M9" i="142"/>
  <c r="M16" i="142" s="1"/>
  <c r="F62" i="135"/>
  <c r="C24" i="133"/>
  <c r="G24" i="133"/>
  <c r="K24" i="133"/>
  <c r="O24" i="133"/>
  <c r="S24" i="133"/>
  <c r="D24" i="133"/>
  <c r="H24" i="133"/>
  <c r="L24" i="133"/>
  <c r="P24" i="133"/>
  <c r="T24" i="133"/>
  <c r="F25" i="131"/>
  <c r="J25" i="131"/>
  <c r="N25" i="131"/>
  <c r="R25" i="131"/>
  <c r="G25" i="131"/>
  <c r="K25" i="131"/>
  <c r="O25" i="131"/>
  <c r="S25" i="131"/>
  <c r="D63" i="132"/>
  <c r="H63" i="132"/>
  <c r="L63" i="132"/>
  <c r="P63" i="132"/>
  <c r="T63" i="132"/>
  <c r="E63" i="132"/>
  <c r="I63" i="132"/>
  <c r="M63" i="132"/>
  <c r="Q63" i="132"/>
  <c r="U63" i="132"/>
  <c r="E72" i="167"/>
  <c r="I72" i="167"/>
  <c r="M72" i="167"/>
  <c r="Q72" i="167"/>
  <c r="U72" i="167"/>
  <c r="F72" i="167"/>
  <c r="J72" i="167"/>
  <c r="N72" i="167"/>
  <c r="R72" i="167"/>
  <c r="G72" i="167"/>
  <c r="K72" i="167"/>
  <c r="O72" i="167"/>
  <c r="S72" i="167"/>
  <c r="I38" i="120"/>
  <c r="E38" i="120"/>
  <c r="I37" i="120"/>
  <c r="I39" i="120" s="1"/>
  <c r="I40" i="120" s="1"/>
  <c r="H37" i="120"/>
  <c r="H39" i="120" s="1"/>
  <c r="F37" i="120"/>
  <c r="L37" i="120" s="1"/>
  <c r="E37" i="120"/>
  <c r="K37" i="120" s="1"/>
  <c r="M37" i="120" s="1"/>
  <c r="C37" i="120"/>
  <c r="C39" i="120" s="1"/>
  <c r="C40" i="120" s="1"/>
  <c r="B37" i="120"/>
  <c r="B39" i="120" s="1"/>
  <c r="M36" i="120"/>
  <c r="L36" i="120"/>
  <c r="K36" i="120"/>
  <c r="D36" i="120"/>
  <c r="M35" i="120"/>
  <c r="L35" i="120"/>
  <c r="K35" i="120"/>
  <c r="J35" i="120"/>
  <c r="D35" i="120"/>
  <c r="D14" i="120" s="1"/>
  <c r="M34" i="120"/>
  <c r="L34" i="120"/>
  <c r="K34" i="120"/>
  <c r="J34" i="120"/>
  <c r="J13" i="120" s="1"/>
  <c r="D34" i="120"/>
  <c r="L33" i="120"/>
  <c r="K33" i="120"/>
  <c r="M33" i="120" s="1"/>
  <c r="J33" i="120"/>
  <c r="G33" i="120"/>
  <c r="D33" i="120"/>
  <c r="M32" i="120"/>
  <c r="L32" i="120"/>
  <c r="K32" i="120"/>
  <c r="G32" i="120"/>
  <c r="D32" i="120"/>
  <c r="D11" i="120" s="1"/>
  <c r="M31" i="120"/>
  <c r="L31" i="120"/>
  <c r="K31" i="120"/>
  <c r="J31" i="120"/>
  <c r="J10" i="120" s="1"/>
  <c r="G31" i="120"/>
  <c r="D31" i="120"/>
  <c r="L30" i="120"/>
  <c r="K30" i="120"/>
  <c r="M30" i="120" s="1"/>
  <c r="J30" i="120"/>
  <c r="J37" i="120" s="1"/>
  <c r="J39" i="120" s="1"/>
  <c r="G30" i="120"/>
  <c r="D30" i="120"/>
  <c r="D9" i="120" s="1"/>
  <c r="M29" i="120"/>
  <c r="L29" i="120"/>
  <c r="K29" i="120"/>
  <c r="G29" i="120"/>
  <c r="G37" i="120" s="1"/>
  <c r="G39" i="120" s="1"/>
  <c r="G40" i="120" s="1"/>
  <c r="D29" i="120"/>
  <c r="D37" i="120" s="1"/>
  <c r="D39" i="120" s="1"/>
  <c r="K27" i="120"/>
  <c r="I27" i="120"/>
  <c r="H27" i="120"/>
  <c r="H38" i="120" s="1"/>
  <c r="F27" i="120"/>
  <c r="F38" i="120" s="1"/>
  <c r="E27" i="120"/>
  <c r="C27" i="120"/>
  <c r="C38" i="120" s="1"/>
  <c r="B27" i="120"/>
  <c r="B38" i="120" s="1"/>
  <c r="L26" i="120"/>
  <c r="K26" i="120"/>
  <c r="M26" i="120" s="1"/>
  <c r="J26" i="120"/>
  <c r="G26" i="120"/>
  <c r="D26" i="120"/>
  <c r="M25" i="120"/>
  <c r="L25" i="120"/>
  <c r="K25" i="120"/>
  <c r="J25" i="120"/>
  <c r="G25" i="120"/>
  <c r="D25" i="120"/>
  <c r="L24" i="120"/>
  <c r="K24" i="120"/>
  <c r="M24" i="120" s="1"/>
  <c r="J24" i="120"/>
  <c r="G24" i="120"/>
  <c r="D24" i="120"/>
  <c r="M23" i="120"/>
  <c r="L23" i="120"/>
  <c r="K23" i="120"/>
  <c r="J23" i="120"/>
  <c r="G23" i="120"/>
  <c r="D23" i="120"/>
  <c r="L22" i="120"/>
  <c r="K22" i="120"/>
  <c r="M22" i="120" s="1"/>
  <c r="J22" i="120"/>
  <c r="G22" i="120"/>
  <c r="D22" i="120"/>
  <c r="M21" i="120"/>
  <c r="L21" i="120"/>
  <c r="K21" i="120"/>
  <c r="J21" i="120"/>
  <c r="G21" i="120"/>
  <c r="D21" i="120"/>
  <c r="L20" i="120"/>
  <c r="K20" i="120"/>
  <c r="M20" i="120" s="1"/>
  <c r="J20" i="120"/>
  <c r="G20" i="120"/>
  <c r="D20" i="120"/>
  <c r="M19" i="120"/>
  <c r="L19" i="120"/>
  <c r="K19" i="120"/>
  <c r="J19" i="120"/>
  <c r="J27" i="120" s="1"/>
  <c r="J38" i="120" s="1"/>
  <c r="G19" i="120"/>
  <c r="G27" i="120" s="1"/>
  <c r="G38" i="120" s="1"/>
  <c r="D19" i="120"/>
  <c r="D27" i="120" s="1"/>
  <c r="D38" i="120" s="1"/>
  <c r="K15" i="120"/>
  <c r="J15" i="120"/>
  <c r="I15" i="120"/>
  <c r="H15" i="120"/>
  <c r="G15" i="120"/>
  <c r="F15" i="120"/>
  <c r="L15" i="120" s="1"/>
  <c r="E15" i="120"/>
  <c r="D15" i="120"/>
  <c r="C15" i="120"/>
  <c r="B15" i="120"/>
  <c r="K14" i="120"/>
  <c r="J14" i="120"/>
  <c r="I14" i="120"/>
  <c r="H14" i="120"/>
  <c r="G14" i="120"/>
  <c r="F14" i="120"/>
  <c r="L14" i="120" s="1"/>
  <c r="E14" i="120"/>
  <c r="C14" i="120"/>
  <c r="B14" i="120"/>
  <c r="K13" i="120"/>
  <c r="I13" i="120"/>
  <c r="H13" i="120"/>
  <c r="G13" i="120"/>
  <c r="F13" i="120"/>
  <c r="L13" i="120" s="1"/>
  <c r="E13" i="120"/>
  <c r="D13" i="120"/>
  <c r="C13" i="120"/>
  <c r="B13" i="120"/>
  <c r="K12" i="120"/>
  <c r="J12" i="120"/>
  <c r="I12" i="120"/>
  <c r="H12" i="120"/>
  <c r="G12" i="120"/>
  <c r="F12" i="120"/>
  <c r="L12" i="120" s="1"/>
  <c r="E12" i="120"/>
  <c r="D12" i="120"/>
  <c r="C12" i="120"/>
  <c r="B12" i="120"/>
  <c r="K11" i="120"/>
  <c r="J11" i="120"/>
  <c r="I11" i="120"/>
  <c r="H11" i="120"/>
  <c r="G11" i="120"/>
  <c r="F11" i="120"/>
  <c r="L11" i="120" s="1"/>
  <c r="E11" i="120"/>
  <c r="C11" i="120"/>
  <c r="B11" i="120"/>
  <c r="K10" i="120"/>
  <c r="I10" i="120"/>
  <c r="H10" i="120"/>
  <c r="G10" i="120"/>
  <c r="F10" i="120"/>
  <c r="L10" i="120" s="1"/>
  <c r="E10" i="120"/>
  <c r="D10" i="120"/>
  <c r="C10" i="120"/>
  <c r="B10" i="120"/>
  <c r="K9" i="120"/>
  <c r="J9" i="120"/>
  <c r="I9" i="120"/>
  <c r="H9" i="120"/>
  <c r="G9" i="120"/>
  <c r="F9" i="120"/>
  <c r="L9" i="120" s="1"/>
  <c r="E9" i="120"/>
  <c r="C9" i="120"/>
  <c r="B9" i="120"/>
  <c r="K8" i="120"/>
  <c r="J8" i="120"/>
  <c r="J16" i="120" s="1"/>
  <c r="I8" i="120"/>
  <c r="I16" i="120" s="1"/>
  <c r="H8" i="120"/>
  <c r="H16" i="120" s="1"/>
  <c r="G8" i="120"/>
  <c r="G16" i="120" s="1"/>
  <c r="F8" i="120"/>
  <c r="F16" i="120" s="1"/>
  <c r="E8" i="120"/>
  <c r="E16" i="120" s="1"/>
  <c r="K16" i="120" s="1"/>
  <c r="D8" i="120"/>
  <c r="C8" i="120"/>
  <c r="C16" i="120" s="1"/>
  <c r="B8" i="120"/>
  <c r="B16" i="120" s="1"/>
  <c r="M13" i="120" l="1"/>
  <c r="M11" i="120"/>
  <c r="M14" i="120"/>
  <c r="L16" i="120"/>
  <c r="M16" i="120" s="1"/>
  <c r="M8" i="120"/>
  <c r="M27" i="120"/>
  <c r="J40" i="120"/>
  <c r="D16" i="120"/>
  <c r="M9" i="120"/>
  <c r="M12" i="120"/>
  <c r="M15" i="120"/>
  <c r="L38" i="120"/>
  <c r="D40" i="120"/>
  <c r="B40" i="120"/>
  <c r="H40" i="120"/>
  <c r="M10" i="120"/>
  <c r="K38" i="120"/>
  <c r="M38" i="120" s="1"/>
  <c r="E39" i="120"/>
  <c r="L8" i="120"/>
  <c r="L27" i="120"/>
  <c r="F39" i="120"/>
  <c r="C40" i="121"/>
  <c r="I38" i="121"/>
  <c r="I40" i="121" s="1"/>
  <c r="F38" i="121"/>
  <c r="F40" i="121" s="1"/>
  <c r="E38" i="121"/>
  <c r="E40" i="121" s="1"/>
  <c r="C38" i="121"/>
  <c r="B38" i="121"/>
  <c r="B40" i="121" s="1"/>
  <c r="I37" i="121"/>
  <c r="H37" i="121"/>
  <c r="G37" i="121"/>
  <c r="D37" i="121"/>
  <c r="J37" i="121" s="1"/>
  <c r="I36" i="121"/>
  <c r="H36" i="121"/>
  <c r="G36" i="121"/>
  <c r="J36" i="121" s="1"/>
  <c r="D36" i="121"/>
  <c r="I35" i="121"/>
  <c r="H35" i="121"/>
  <c r="G35" i="121"/>
  <c r="D35" i="121"/>
  <c r="J35" i="121" s="1"/>
  <c r="I34" i="121"/>
  <c r="H34" i="121"/>
  <c r="G34" i="121"/>
  <c r="J34" i="121" s="1"/>
  <c r="D34" i="121"/>
  <c r="I33" i="121"/>
  <c r="H33" i="121"/>
  <c r="G33" i="121"/>
  <c r="D33" i="121"/>
  <c r="J33" i="121" s="1"/>
  <c r="I32" i="121"/>
  <c r="H32" i="121"/>
  <c r="G32" i="121"/>
  <c r="J32" i="121" s="1"/>
  <c r="D32" i="121"/>
  <c r="I31" i="121"/>
  <c r="H31" i="121"/>
  <c r="G31" i="121"/>
  <c r="D31" i="121"/>
  <c r="J31" i="121" s="1"/>
  <c r="I30" i="121"/>
  <c r="H30" i="121"/>
  <c r="G30" i="121"/>
  <c r="G38" i="121" s="1"/>
  <c r="D30" i="121"/>
  <c r="D38" i="121" s="1"/>
  <c r="D40" i="121" s="1"/>
  <c r="F28" i="121"/>
  <c r="I28" i="121" s="1"/>
  <c r="I39" i="121" s="1"/>
  <c r="E28" i="121"/>
  <c r="H28" i="121" s="1"/>
  <c r="H39" i="121" s="1"/>
  <c r="C28" i="121"/>
  <c r="C39" i="121" s="1"/>
  <c r="B28" i="121"/>
  <c r="B39" i="121" s="1"/>
  <c r="I27" i="121"/>
  <c r="H27" i="121"/>
  <c r="G27" i="121"/>
  <c r="J27" i="121" s="1"/>
  <c r="D27" i="121"/>
  <c r="I26" i="121"/>
  <c r="H26" i="121"/>
  <c r="G26" i="121"/>
  <c r="J26" i="121" s="1"/>
  <c r="D26" i="121"/>
  <c r="I25" i="121"/>
  <c r="H25" i="121"/>
  <c r="G25" i="121"/>
  <c r="J25" i="121" s="1"/>
  <c r="D25" i="121"/>
  <c r="I24" i="121"/>
  <c r="H24" i="121"/>
  <c r="G24" i="121"/>
  <c r="D24" i="121"/>
  <c r="D13" i="121" s="1"/>
  <c r="I23" i="121"/>
  <c r="H23" i="121"/>
  <c r="G23" i="121"/>
  <c r="J23" i="121" s="1"/>
  <c r="D23" i="121"/>
  <c r="I22" i="121"/>
  <c r="H22" i="121"/>
  <c r="G22" i="121"/>
  <c r="D22" i="121"/>
  <c r="J22" i="121" s="1"/>
  <c r="I21" i="121"/>
  <c r="H21" i="121"/>
  <c r="G21" i="121"/>
  <c r="J21" i="121" s="1"/>
  <c r="D21" i="121"/>
  <c r="I20" i="121"/>
  <c r="H20" i="121"/>
  <c r="G20" i="121"/>
  <c r="G28" i="121" s="1"/>
  <c r="D20" i="121"/>
  <c r="D28" i="121" s="1"/>
  <c r="D39" i="121" s="1"/>
  <c r="H16" i="121"/>
  <c r="F16" i="121"/>
  <c r="I16" i="121" s="1"/>
  <c r="E16" i="121"/>
  <c r="D16" i="121"/>
  <c r="C16" i="121"/>
  <c r="B16" i="121"/>
  <c r="I15" i="121"/>
  <c r="F15" i="121"/>
  <c r="E15" i="121"/>
  <c r="H15" i="121" s="1"/>
  <c r="D15" i="121"/>
  <c r="C15" i="121"/>
  <c r="B15" i="121"/>
  <c r="J14" i="121"/>
  <c r="G14" i="121"/>
  <c r="F14" i="121"/>
  <c r="I14" i="121" s="1"/>
  <c r="E14" i="121"/>
  <c r="H14" i="121" s="1"/>
  <c r="D14" i="121"/>
  <c r="C14" i="121"/>
  <c r="B14" i="121"/>
  <c r="G13" i="121"/>
  <c r="J13" i="121" s="1"/>
  <c r="F13" i="121"/>
  <c r="E13" i="121"/>
  <c r="H13" i="121" s="1"/>
  <c r="C13" i="121"/>
  <c r="I13" i="121" s="1"/>
  <c r="B13" i="121"/>
  <c r="H12" i="121"/>
  <c r="F12" i="121"/>
  <c r="I12" i="121" s="1"/>
  <c r="E12" i="121"/>
  <c r="D12" i="121"/>
  <c r="C12" i="121"/>
  <c r="B12" i="121"/>
  <c r="I11" i="121"/>
  <c r="F11" i="121"/>
  <c r="E11" i="121"/>
  <c r="H11" i="121" s="1"/>
  <c r="D11" i="121"/>
  <c r="C11" i="121"/>
  <c r="B11" i="121"/>
  <c r="J10" i="121"/>
  <c r="G10" i="121"/>
  <c r="F10" i="121"/>
  <c r="I10" i="121" s="1"/>
  <c r="E10" i="121"/>
  <c r="D10" i="121"/>
  <c r="C10" i="121"/>
  <c r="B10" i="121"/>
  <c r="H10" i="121" s="1"/>
  <c r="G9" i="121"/>
  <c r="F9" i="121"/>
  <c r="F17" i="121" s="1"/>
  <c r="E9" i="121"/>
  <c r="E17" i="121" s="1"/>
  <c r="H17" i="121" s="1"/>
  <c r="C9" i="121"/>
  <c r="I9" i="121" s="1"/>
  <c r="B9" i="121"/>
  <c r="B17" i="121" s="1"/>
  <c r="E12" i="117"/>
  <c r="P11" i="117"/>
  <c r="O11" i="117"/>
  <c r="N11" i="117"/>
  <c r="L11" i="117"/>
  <c r="L12" i="117" s="1"/>
  <c r="K11" i="117"/>
  <c r="I11" i="117"/>
  <c r="I12" i="117" s="1"/>
  <c r="R12" i="117" s="1"/>
  <c r="H11" i="117"/>
  <c r="Q11" i="117" s="1"/>
  <c r="F11" i="117"/>
  <c r="E11" i="117"/>
  <c r="D11" i="117"/>
  <c r="D12" i="117" s="1"/>
  <c r="C11" i="117"/>
  <c r="B11" i="117"/>
  <c r="R10" i="117"/>
  <c r="S10" i="117" s="1"/>
  <c r="Q10" i="117"/>
  <c r="P10" i="117"/>
  <c r="M10" i="117"/>
  <c r="M11" i="117" s="1"/>
  <c r="J10" i="117"/>
  <c r="J11" i="117" s="1"/>
  <c r="J12" i="117" s="1"/>
  <c r="G10" i="117"/>
  <c r="G11" i="117" s="1"/>
  <c r="G12" i="117" s="1"/>
  <c r="D10" i="117"/>
  <c r="O9" i="117"/>
  <c r="O12" i="117" s="1"/>
  <c r="N9" i="117"/>
  <c r="N12" i="117" s="1"/>
  <c r="L9" i="117"/>
  <c r="K9" i="117"/>
  <c r="K12" i="117" s="1"/>
  <c r="J9" i="117"/>
  <c r="I9" i="117"/>
  <c r="H9" i="117"/>
  <c r="F9" i="117"/>
  <c r="F12" i="117" s="1"/>
  <c r="E9" i="117"/>
  <c r="C9" i="117"/>
  <c r="C12" i="117" s="1"/>
  <c r="B9" i="117"/>
  <c r="B12" i="117" s="1"/>
  <c r="R8" i="117"/>
  <c r="Q8" i="117"/>
  <c r="S8" i="117" s="1"/>
  <c r="P8" i="117"/>
  <c r="P9" i="117" s="1"/>
  <c r="M8" i="117"/>
  <c r="M9" i="117" s="1"/>
  <c r="J8" i="117"/>
  <c r="G8" i="117"/>
  <c r="G9" i="117" s="1"/>
  <c r="D8" i="117"/>
  <c r="D9" i="117" s="1"/>
  <c r="N45" i="115"/>
  <c r="L45" i="115"/>
  <c r="J45" i="115"/>
  <c r="H45" i="115"/>
  <c r="F45" i="115"/>
  <c r="B45" i="115"/>
  <c r="P44" i="115"/>
  <c r="P46" i="115" s="1"/>
  <c r="O44" i="115"/>
  <c r="O46" i="115" s="1"/>
  <c r="N44" i="115"/>
  <c r="N46" i="115" s="1"/>
  <c r="L44" i="115"/>
  <c r="L46" i="115" s="1"/>
  <c r="K44" i="115"/>
  <c r="K46" i="115" s="1"/>
  <c r="I44" i="115"/>
  <c r="I46" i="115" s="1"/>
  <c r="H44" i="115"/>
  <c r="H46" i="115" s="1"/>
  <c r="F44" i="115"/>
  <c r="F46" i="115" s="1"/>
  <c r="R46" i="115" s="1"/>
  <c r="D44" i="115"/>
  <c r="D46" i="115" s="1"/>
  <c r="C44" i="115"/>
  <c r="C46" i="115" s="1"/>
  <c r="B44" i="115"/>
  <c r="B46" i="115" s="1"/>
  <c r="R43" i="115"/>
  <c r="Q43" i="115"/>
  <c r="P43" i="115"/>
  <c r="M43" i="115"/>
  <c r="J43" i="115"/>
  <c r="S43" i="115" s="1"/>
  <c r="G43" i="115"/>
  <c r="D43" i="115"/>
  <c r="R42" i="115"/>
  <c r="Q42" i="115"/>
  <c r="P42" i="115"/>
  <c r="P17" i="115" s="1"/>
  <c r="M42" i="115"/>
  <c r="J42" i="115"/>
  <c r="S42" i="115" s="1"/>
  <c r="G42" i="115"/>
  <c r="D42" i="115"/>
  <c r="D17" i="115" s="1"/>
  <c r="R41" i="115"/>
  <c r="Q41" i="115"/>
  <c r="P41" i="115"/>
  <c r="M41" i="115"/>
  <c r="J41" i="115"/>
  <c r="S41" i="115" s="1"/>
  <c r="G41" i="115"/>
  <c r="R40" i="115"/>
  <c r="Q40" i="115"/>
  <c r="P40" i="115"/>
  <c r="M40" i="115"/>
  <c r="J40" i="115"/>
  <c r="G40" i="115"/>
  <c r="S40" i="115" s="1"/>
  <c r="D40" i="115"/>
  <c r="R39" i="115"/>
  <c r="P39" i="115"/>
  <c r="M39" i="115"/>
  <c r="S39" i="115" s="1"/>
  <c r="H39" i="115"/>
  <c r="E39" i="115"/>
  <c r="E44" i="115" s="1"/>
  <c r="D39" i="115"/>
  <c r="R38" i="115"/>
  <c r="Q38" i="115"/>
  <c r="P38" i="115"/>
  <c r="M38" i="115"/>
  <c r="J38" i="115"/>
  <c r="G38" i="115"/>
  <c r="S38" i="115" s="1"/>
  <c r="D38" i="115"/>
  <c r="R37" i="115"/>
  <c r="Q37" i="115"/>
  <c r="P37" i="115"/>
  <c r="M37" i="115"/>
  <c r="J37" i="115"/>
  <c r="G37" i="115"/>
  <c r="S37" i="115" s="1"/>
  <c r="D37" i="115"/>
  <c r="R36" i="115"/>
  <c r="Q36" i="115"/>
  <c r="P36" i="115"/>
  <c r="M36" i="115"/>
  <c r="J36" i="115"/>
  <c r="G36" i="115"/>
  <c r="S36" i="115" s="1"/>
  <c r="D36" i="115"/>
  <c r="R35" i="115"/>
  <c r="Q35" i="115"/>
  <c r="P35" i="115"/>
  <c r="M35" i="115"/>
  <c r="J35" i="115"/>
  <c r="G35" i="115"/>
  <c r="S35" i="115" s="1"/>
  <c r="D35" i="115"/>
  <c r="R34" i="115"/>
  <c r="Q34" i="115"/>
  <c r="P34" i="115"/>
  <c r="M34" i="115"/>
  <c r="M44" i="115" s="1"/>
  <c r="M46" i="115" s="1"/>
  <c r="J34" i="115"/>
  <c r="G34" i="115"/>
  <c r="G44" i="115" s="1"/>
  <c r="D34" i="115"/>
  <c r="O32" i="115"/>
  <c r="O45" i="115" s="1"/>
  <c r="O47" i="115" s="1"/>
  <c r="N32" i="115"/>
  <c r="L32" i="115"/>
  <c r="K32" i="115"/>
  <c r="K45" i="115" s="1"/>
  <c r="J32" i="115"/>
  <c r="I32" i="115"/>
  <c r="I45" i="115" s="1"/>
  <c r="I47" i="115" s="1"/>
  <c r="H32" i="115"/>
  <c r="F32" i="115"/>
  <c r="R32" i="115" s="1"/>
  <c r="E32" i="115"/>
  <c r="Q32" i="115" s="1"/>
  <c r="C32" i="115"/>
  <c r="C45" i="115" s="1"/>
  <c r="C47" i="115" s="1"/>
  <c r="B32" i="115"/>
  <c r="D32" i="115" s="1"/>
  <c r="D45" i="115" s="1"/>
  <c r="R31" i="115"/>
  <c r="Q31" i="115"/>
  <c r="P31" i="115"/>
  <c r="P18" i="115" s="1"/>
  <c r="M31" i="115"/>
  <c r="S31" i="115" s="1"/>
  <c r="J31" i="115"/>
  <c r="G31" i="115"/>
  <c r="D31" i="115"/>
  <c r="D18" i="115" s="1"/>
  <c r="R30" i="115"/>
  <c r="Q30" i="115"/>
  <c r="P30" i="115"/>
  <c r="M30" i="115"/>
  <c r="S30" i="115" s="1"/>
  <c r="J30" i="115"/>
  <c r="G30" i="115"/>
  <c r="D30" i="115"/>
  <c r="R29" i="115"/>
  <c r="Q29" i="115"/>
  <c r="P29" i="115"/>
  <c r="P16" i="115" s="1"/>
  <c r="M29" i="115"/>
  <c r="S29" i="115" s="1"/>
  <c r="J29" i="115"/>
  <c r="G29" i="115"/>
  <c r="D29" i="115"/>
  <c r="D16" i="115" s="1"/>
  <c r="R28" i="115"/>
  <c r="Q28" i="115"/>
  <c r="P28" i="115"/>
  <c r="M28" i="115"/>
  <c r="S28" i="115" s="1"/>
  <c r="J28" i="115"/>
  <c r="G28" i="115"/>
  <c r="D28" i="115"/>
  <c r="R27" i="115"/>
  <c r="Q27" i="115"/>
  <c r="P27" i="115"/>
  <c r="P14" i="115" s="1"/>
  <c r="M27" i="115"/>
  <c r="S27" i="115" s="1"/>
  <c r="J27" i="115"/>
  <c r="G27" i="115"/>
  <c r="D27" i="115"/>
  <c r="D14" i="115" s="1"/>
  <c r="R26" i="115"/>
  <c r="Q26" i="115"/>
  <c r="P26" i="115"/>
  <c r="M26" i="115"/>
  <c r="S26" i="115" s="1"/>
  <c r="J26" i="115"/>
  <c r="G26" i="115"/>
  <c r="D26" i="115"/>
  <c r="R25" i="115"/>
  <c r="Q25" i="115"/>
  <c r="P25" i="115"/>
  <c r="M25" i="115"/>
  <c r="S25" i="115" s="1"/>
  <c r="J25" i="115"/>
  <c r="G25" i="115"/>
  <c r="D25" i="115"/>
  <c r="R24" i="115"/>
  <c r="Q24" i="115"/>
  <c r="P24" i="115"/>
  <c r="M24" i="115"/>
  <c r="S24" i="115" s="1"/>
  <c r="J24" i="115"/>
  <c r="G24" i="115"/>
  <c r="D24" i="115"/>
  <c r="R23" i="115"/>
  <c r="Q23" i="115"/>
  <c r="P23" i="115"/>
  <c r="M23" i="115"/>
  <c r="S23" i="115" s="1"/>
  <c r="J23" i="115"/>
  <c r="G23" i="115"/>
  <c r="D23" i="115"/>
  <c r="R22" i="115"/>
  <c r="Q22" i="115"/>
  <c r="P22" i="115"/>
  <c r="P32" i="115" s="1"/>
  <c r="P45" i="115" s="1"/>
  <c r="M22" i="115"/>
  <c r="M32" i="115" s="1"/>
  <c r="M45" i="115" s="1"/>
  <c r="M47" i="115" s="1"/>
  <c r="J22" i="115"/>
  <c r="G22" i="115"/>
  <c r="G32" i="115" s="1"/>
  <c r="D22" i="115"/>
  <c r="O18" i="115"/>
  <c r="N18" i="115"/>
  <c r="M18" i="115"/>
  <c r="L18" i="115"/>
  <c r="K18" i="115"/>
  <c r="I18" i="115"/>
  <c r="H18" i="115"/>
  <c r="G18" i="115"/>
  <c r="F18" i="115"/>
  <c r="R18" i="115" s="1"/>
  <c r="E18" i="115"/>
  <c r="Q18" i="115" s="1"/>
  <c r="C18" i="115"/>
  <c r="B18" i="115"/>
  <c r="O17" i="115"/>
  <c r="N17" i="115"/>
  <c r="M17" i="115"/>
  <c r="L17" i="115"/>
  <c r="K17" i="115"/>
  <c r="I17" i="115"/>
  <c r="H17" i="115"/>
  <c r="G17" i="115"/>
  <c r="F17" i="115"/>
  <c r="R17" i="115" s="1"/>
  <c r="E17" i="115"/>
  <c r="Q17" i="115" s="1"/>
  <c r="C17" i="115"/>
  <c r="B17" i="115"/>
  <c r="O16" i="115"/>
  <c r="N16" i="115"/>
  <c r="M16" i="115"/>
  <c r="L16" i="115"/>
  <c r="K16" i="115"/>
  <c r="I16" i="115"/>
  <c r="H16" i="115"/>
  <c r="G16" i="115"/>
  <c r="F16" i="115"/>
  <c r="R16" i="115" s="1"/>
  <c r="E16" i="115"/>
  <c r="Q16" i="115" s="1"/>
  <c r="C16" i="115"/>
  <c r="B16" i="115"/>
  <c r="P15" i="115"/>
  <c r="O15" i="115"/>
  <c r="N15" i="115"/>
  <c r="M15" i="115"/>
  <c r="L15" i="115"/>
  <c r="K15" i="115"/>
  <c r="J15" i="115"/>
  <c r="I15" i="115"/>
  <c r="H15" i="115"/>
  <c r="G15" i="115"/>
  <c r="S15" i="115" s="1"/>
  <c r="F15" i="115"/>
  <c r="R15" i="115" s="1"/>
  <c r="E15" i="115"/>
  <c r="Q15" i="115" s="1"/>
  <c r="D15" i="115"/>
  <c r="C15" i="115"/>
  <c r="B15" i="115"/>
  <c r="O14" i="115"/>
  <c r="N14" i="115"/>
  <c r="M14" i="115"/>
  <c r="L14" i="115"/>
  <c r="K14" i="115"/>
  <c r="J14" i="115"/>
  <c r="I14" i="115"/>
  <c r="H14" i="115"/>
  <c r="G14" i="115"/>
  <c r="F14" i="115"/>
  <c r="R14" i="115" s="1"/>
  <c r="E14" i="115"/>
  <c r="Q14" i="115" s="1"/>
  <c r="C14" i="115"/>
  <c r="B14" i="115"/>
  <c r="P13" i="115"/>
  <c r="O13" i="115"/>
  <c r="N13" i="115"/>
  <c r="M13" i="115"/>
  <c r="L13" i="115"/>
  <c r="K13" i="115"/>
  <c r="J13" i="115"/>
  <c r="I13" i="115"/>
  <c r="H13" i="115"/>
  <c r="G13" i="115"/>
  <c r="S13" i="115" s="1"/>
  <c r="F13" i="115"/>
  <c r="R13" i="115" s="1"/>
  <c r="E13" i="115"/>
  <c r="Q13" i="115" s="1"/>
  <c r="D13" i="115"/>
  <c r="C13" i="115"/>
  <c r="B13" i="115"/>
  <c r="P12" i="115"/>
  <c r="O12" i="115"/>
  <c r="N12" i="115"/>
  <c r="M12" i="115"/>
  <c r="L12" i="115"/>
  <c r="K12" i="115"/>
  <c r="J12" i="115"/>
  <c r="I12" i="115"/>
  <c r="H12" i="115"/>
  <c r="G12" i="115"/>
  <c r="S12" i="115" s="1"/>
  <c r="F12" i="115"/>
  <c r="R12" i="115" s="1"/>
  <c r="E12" i="115"/>
  <c r="Q12" i="115" s="1"/>
  <c r="D12" i="115"/>
  <c r="C12" i="115"/>
  <c r="B12" i="115"/>
  <c r="P11" i="115"/>
  <c r="O11" i="115"/>
  <c r="N11" i="115"/>
  <c r="M11" i="115"/>
  <c r="L11" i="115"/>
  <c r="K11" i="115"/>
  <c r="J11" i="115"/>
  <c r="I11" i="115"/>
  <c r="H11" i="115"/>
  <c r="G11" i="115"/>
  <c r="S11" i="115" s="1"/>
  <c r="F11" i="115"/>
  <c r="R11" i="115" s="1"/>
  <c r="E11" i="115"/>
  <c r="Q11" i="115" s="1"/>
  <c r="D11" i="115"/>
  <c r="C11" i="115"/>
  <c r="B11" i="115"/>
  <c r="P10" i="115"/>
  <c r="O10" i="115"/>
  <c r="N10" i="115"/>
  <c r="M10" i="115"/>
  <c r="L10" i="115"/>
  <c r="K10" i="115"/>
  <c r="J10" i="115"/>
  <c r="I10" i="115"/>
  <c r="H10" i="115"/>
  <c r="G10" i="115"/>
  <c r="S10" i="115" s="1"/>
  <c r="F10" i="115"/>
  <c r="R10" i="115" s="1"/>
  <c r="E10" i="115"/>
  <c r="Q10" i="115" s="1"/>
  <c r="D10" i="115"/>
  <c r="C10" i="115"/>
  <c r="B10" i="115"/>
  <c r="P9" i="115"/>
  <c r="P19" i="115" s="1"/>
  <c r="O9" i="115"/>
  <c r="O19" i="115" s="1"/>
  <c r="N9" i="115"/>
  <c r="N19" i="115" s="1"/>
  <c r="M9" i="115"/>
  <c r="M19" i="115" s="1"/>
  <c r="L9" i="115"/>
  <c r="L19" i="115" s="1"/>
  <c r="K9" i="115"/>
  <c r="K19" i="115" s="1"/>
  <c r="J9" i="115"/>
  <c r="I9" i="115"/>
  <c r="I19" i="115" s="1"/>
  <c r="H9" i="115"/>
  <c r="H19" i="115" s="1"/>
  <c r="G9" i="115"/>
  <c r="G19" i="115" s="1"/>
  <c r="F9" i="115"/>
  <c r="F19" i="115" s="1"/>
  <c r="E9" i="115"/>
  <c r="E19" i="115" s="1"/>
  <c r="D9" i="115"/>
  <c r="D19" i="115" s="1"/>
  <c r="C9" i="115"/>
  <c r="C19" i="115" s="1"/>
  <c r="B9" i="115"/>
  <c r="B19" i="115" s="1"/>
  <c r="F45" i="113"/>
  <c r="E45" i="113"/>
  <c r="B45" i="113"/>
  <c r="L44" i="113"/>
  <c r="H44" i="113"/>
  <c r="H46" i="113" s="1"/>
  <c r="L43" i="113"/>
  <c r="L45" i="113" s="1"/>
  <c r="K43" i="113"/>
  <c r="K45" i="113" s="1"/>
  <c r="H43" i="113"/>
  <c r="H45" i="113" s="1"/>
  <c r="F43" i="113"/>
  <c r="E43" i="113"/>
  <c r="C43" i="113"/>
  <c r="C45" i="113" s="1"/>
  <c r="B43" i="113"/>
  <c r="N42" i="113"/>
  <c r="M42" i="113"/>
  <c r="I42" i="113"/>
  <c r="I43" i="113" s="1"/>
  <c r="I45" i="113" s="1"/>
  <c r="G42" i="113"/>
  <c r="G17" i="113" s="1"/>
  <c r="D42" i="113"/>
  <c r="O41" i="113"/>
  <c r="N41" i="113"/>
  <c r="P41" i="113" s="1"/>
  <c r="M41" i="113"/>
  <c r="J41" i="113"/>
  <c r="G41" i="113"/>
  <c r="D41" i="113"/>
  <c r="O40" i="113"/>
  <c r="N40" i="113"/>
  <c r="P40" i="113" s="1"/>
  <c r="M40" i="113"/>
  <c r="M15" i="113" s="1"/>
  <c r="J40" i="113"/>
  <c r="G40" i="113"/>
  <c r="D40" i="113"/>
  <c r="P39" i="113"/>
  <c r="O39" i="113"/>
  <c r="N39" i="113"/>
  <c r="M39" i="113"/>
  <c r="J39" i="113"/>
  <c r="G39" i="113"/>
  <c r="D39" i="113"/>
  <c r="O38" i="113"/>
  <c r="O13" i="113" s="1"/>
  <c r="N38" i="113"/>
  <c r="M38" i="113"/>
  <c r="J38" i="113"/>
  <c r="G38" i="113"/>
  <c r="G13" i="113" s="1"/>
  <c r="D38" i="113"/>
  <c r="O37" i="113"/>
  <c r="N37" i="113"/>
  <c r="P37" i="113" s="1"/>
  <c r="M37" i="113"/>
  <c r="J37" i="113"/>
  <c r="G37" i="113"/>
  <c r="D37" i="113"/>
  <c r="O36" i="113"/>
  <c r="N36" i="113"/>
  <c r="P36" i="113" s="1"/>
  <c r="M36" i="113"/>
  <c r="M11" i="113" s="1"/>
  <c r="J36" i="113"/>
  <c r="G36" i="113"/>
  <c r="D36" i="113"/>
  <c r="P35" i="113"/>
  <c r="O35" i="113"/>
  <c r="N35" i="113"/>
  <c r="M35" i="113"/>
  <c r="J35" i="113"/>
  <c r="G35" i="113"/>
  <c r="D35" i="113"/>
  <c r="O34" i="113"/>
  <c r="O9" i="113" s="1"/>
  <c r="N34" i="113"/>
  <c r="M34" i="113"/>
  <c r="M43" i="113" s="1"/>
  <c r="M45" i="113" s="1"/>
  <c r="J34" i="113"/>
  <c r="G34" i="113"/>
  <c r="G9" i="113" s="1"/>
  <c r="D34" i="113"/>
  <c r="O33" i="113"/>
  <c r="N33" i="113"/>
  <c r="P33" i="113" s="1"/>
  <c r="M33" i="113"/>
  <c r="J33" i="113"/>
  <c r="G33" i="113"/>
  <c r="D33" i="113"/>
  <c r="D43" i="113" s="1"/>
  <c r="D45" i="113" s="1"/>
  <c r="L31" i="113"/>
  <c r="K31" i="113"/>
  <c r="K44" i="113" s="1"/>
  <c r="K46" i="113" s="1"/>
  <c r="I31" i="113"/>
  <c r="I44" i="113" s="1"/>
  <c r="H31" i="113"/>
  <c r="F31" i="113"/>
  <c r="F44" i="113" s="1"/>
  <c r="F46" i="113" s="1"/>
  <c r="E31" i="113"/>
  <c r="E44" i="113" s="1"/>
  <c r="E46" i="113" s="1"/>
  <c r="C31" i="113"/>
  <c r="C44" i="113" s="1"/>
  <c r="B31" i="113"/>
  <c r="B44" i="113" s="1"/>
  <c r="B46" i="113" s="1"/>
  <c r="P30" i="113"/>
  <c r="O30" i="113"/>
  <c r="N30" i="113"/>
  <c r="M30" i="113"/>
  <c r="J30" i="113"/>
  <c r="G30" i="113"/>
  <c r="D30" i="113"/>
  <c r="D17" i="113" s="1"/>
  <c r="O29" i="113"/>
  <c r="P29" i="113" s="1"/>
  <c r="N29" i="113"/>
  <c r="M29" i="113"/>
  <c r="J29" i="113"/>
  <c r="G29" i="113"/>
  <c r="G16" i="113" s="1"/>
  <c r="D29" i="113"/>
  <c r="O28" i="113"/>
  <c r="N28" i="113"/>
  <c r="P28" i="113" s="1"/>
  <c r="M28" i="113"/>
  <c r="J28" i="113"/>
  <c r="J15" i="113" s="1"/>
  <c r="G28" i="113"/>
  <c r="D28" i="113"/>
  <c r="D15" i="113" s="1"/>
  <c r="O27" i="113"/>
  <c r="N27" i="113"/>
  <c r="P27" i="113" s="1"/>
  <c r="P14" i="113" s="1"/>
  <c r="M27" i="113"/>
  <c r="M14" i="113" s="1"/>
  <c r="J27" i="113"/>
  <c r="G27" i="113"/>
  <c r="D27" i="113"/>
  <c r="P26" i="113"/>
  <c r="O26" i="113"/>
  <c r="N26" i="113"/>
  <c r="M26" i="113"/>
  <c r="J26" i="113"/>
  <c r="J13" i="113" s="1"/>
  <c r="G26" i="113"/>
  <c r="D26" i="113"/>
  <c r="D13" i="113" s="1"/>
  <c r="O25" i="113"/>
  <c r="P25" i="113" s="1"/>
  <c r="P12" i="113" s="1"/>
  <c r="N25" i="113"/>
  <c r="M25" i="113"/>
  <c r="J25" i="113"/>
  <c r="G25" i="113"/>
  <c r="G12" i="113" s="1"/>
  <c r="D25" i="113"/>
  <c r="O24" i="113"/>
  <c r="N24" i="113"/>
  <c r="P24" i="113" s="1"/>
  <c r="M24" i="113"/>
  <c r="J24" i="113"/>
  <c r="J11" i="113" s="1"/>
  <c r="G24" i="113"/>
  <c r="D24" i="113"/>
  <c r="D11" i="113" s="1"/>
  <c r="O23" i="113"/>
  <c r="N23" i="113"/>
  <c r="P23" i="113" s="1"/>
  <c r="P10" i="113" s="1"/>
  <c r="M23" i="113"/>
  <c r="M31" i="113" s="1"/>
  <c r="J23" i="113"/>
  <c r="G23" i="113"/>
  <c r="D23" i="113"/>
  <c r="P22" i="113"/>
  <c r="O22" i="113"/>
  <c r="N22" i="113"/>
  <c r="N31" i="113" s="1"/>
  <c r="M22" i="113"/>
  <c r="J22" i="113"/>
  <c r="J9" i="113" s="1"/>
  <c r="G22" i="113"/>
  <c r="D22" i="113"/>
  <c r="D9" i="113" s="1"/>
  <c r="O21" i="113"/>
  <c r="O31" i="113" s="1"/>
  <c r="N21" i="113"/>
  <c r="M21" i="113"/>
  <c r="J21" i="113"/>
  <c r="J31" i="113" s="1"/>
  <c r="G21" i="113"/>
  <c r="G31" i="113" s="1"/>
  <c r="D21" i="113"/>
  <c r="D31" i="113" s="1"/>
  <c r="L18" i="113"/>
  <c r="H18" i="113"/>
  <c r="F18" i="113"/>
  <c r="B18" i="113"/>
  <c r="M17" i="113"/>
  <c r="L17" i="113"/>
  <c r="K17" i="113"/>
  <c r="I17" i="113"/>
  <c r="H17" i="113"/>
  <c r="F17" i="113"/>
  <c r="E17" i="113"/>
  <c r="C17" i="113"/>
  <c r="B17" i="113"/>
  <c r="M16" i="113"/>
  <c r="L16" i="113"/>
  <c r="K16" i="113"/>
  <c r="J16" i="113"/>
  <c r="I16" i="113"/>
  <c r="H16" i="113"/>
  <c r="F16" i="113"/>
  <c r="E16" i="113"/>
  <c r="D16" i="113"/>
  <c r="C16" i="113"/>
  <c r="B16" i="113"/>
  <c r="O15" i="113"/>
  <c r="L15" i="113"/>
  <c r="K15" i="113"/>
  <c r="I15" i="113"/>
  <c r="H15" i="113"/>
  <c r="G15" i="113"/>
  <c r="F15" i="113"/>
  <c r="E15" i="113"/>
  <c r="C15" i="113"/>
  <c r="B15" i="113"/>
  <c r="O14" i="113"/>
  <c r="N14" i="113"/>
  <c r="L14" i="113"/>
  <c r="K14" i="113"/>
  <c r="J14" i="113"/>
  <c r="I14" i="113"/>
  <c r="H14" i="113"/>
  <c r="G14" i="113"/>
  <c r="F14" i="113"/>
  <c r="E14" i="113"/>
  <c r="D14" i="113"/>
  <c r="C14" i="113"/>
  <c r="B14" i="113"/>
  <c r="N13" i="113"/>
  <c r="M13" i="113"/>
  <c r="L13" i="113"/>
  <c r="K13" i="113"/>
  <c r="I13" i="113"/>
  <c r="H13" i="113"/>
  <c r="F13" i="113"/>
  <c r="E13" i="113"/>
  <c r="C13" i="113"/>
  <c r="B13" i="113"/>
  <c r="M12" i="113"/>
  <c r="L12" i="113"/>
  <c r="K12" i="113"/>
  <c r="J12" i="113"/>
  <c r="I12" i="113"/>
  <c r="H12" i="113"/>
  <c r="F12" i="113"/>
  <c r="E12" i="113"/>
  <c r="D12" i="113"/>
  <c r="C12" i="113"/>
  <c r="B12" i="113"/>
  <c r="O11" i="113"/>
  <c r="L11" i="113"/>
  <c r="K11" i="113"/>
  <c r="I11" i="113"/>
  <c r="H11" i="113"/>
  <c r="G11" i="113"/>
  <c r="F11" i="113"/>
  <c r="E11" i="113"/>
  <c r="C11" i="113"/>
  <c r="B11" i="113"/>
  <c r="O10" i="113"/>
  <c r="N10" i="113"/>
  <c r="L10" i="113"/>
  <c r="K10" i="113"/>
  <c r="J10" i="113"/>
  <c r="I10" i="113"/>
  <c r="H10" i="113"/>
  <c r="G10" i="113"/>
  <c r="F10" i="113"/>
  <c r="E10" i="113"/>
  <c r="D10" i="113"/>
  <c r="C10" i="113"/>
  <c r="B10" i="113"/>
  <c r="N9" i="113"/>
  <c r="M9" i="113"/>
  <c r="L9" i="113"/>
  <c r="K9" i="113"/>
  <c r="I9" i="113"/>
  <c r="H9" i="113"/>
  <c r="F9" i="113"/>
  <c r="E9" i="113"/>
  <c r="C9" i="113"/>
  <c r="B9" i="113"/>
  <c r="M8" i="113"/>
  <c r="L8" i="113"/>
  <c r="K8" i="113"/>
  <c r="J8" i="113"/>
  <c r="I8" i="113"/>
  <c r="H8" i="113"/>
  <c r="F8" i="113"/>
  <c r="E8" i="113"/>
  <c r="D8" i="113"/>
  <c r="C8" i="113"/>
  <c r="B8" i="113"/>
  <c r="C28" i="110"/>
  <c r="I27" i="110"/>
  <c r="I29" i="110" s="1"/>
  <c r="H27" i="110"/>
  <c r="H29" i="110" s="1"/>
  <c r="F27" i="110"/>
  <c r="F29" i="110" s="1"/>
  <c r="E27" i="110"/>
  <c r="E29" i="110" s="1"/>
  <c r="C27" i="110"/>
  <c r="C29" i="110" s="1"/>
  <c r="B27" i="110"/>
  <c r="B29" i="110" s="1"/>
  <c r="L26" i="110"/>
  <c r="K26" i="110"/>
  <c r="J26" i="110"/>
  <c r="G26" i="110"/>
  <c r="D26" i="110"/>
  <c r="M26" i="110" s="1"/>
  <c r="L25" i="110"/>
  <c r="K25" i="110"/>
  <c r="J25" i="110"/>
  <c r="J11" i="110" s="1"/>
  <c r="G25" i="110"/>
  <c r="M25" i="110" s="1"/>
  <c r="D25" i="110"/>
  <c r="L24" i="110"/>
  <c r="K24" i="110"/>
  <c r="J24" i="110"/>
  <c r="G24" i="110"/>
  <c r="D24" i="110"/>
  <c r="M24" i="110" s="1"/>
  <c r="L23" i="110"/>
  <c r="K23" i="110"/>
  <c r="J23" i="110"/>
  <c r="G23" i="110"/>
  <c r="G27" i="110" s="1"/>
  <c r="G29" i="110" s="1"/>
  <c r="D23" i="110"/>
  <c r="L22" i="110"/>
  <c r="L27" i="110" s="1"/>
  <c r="L29" i="110" s="1"/>
  <c r="K22" i="110"/>
  <c r="K27" i="110" s="1"/>
  <c r="K29" i="110" s="1"/>
  <c r="J22" i="110"/>
  <c r="J27" i="110" s="1"/>
  <c r="J29" i="110" s="1"/>
  <c r="G22" i="110"/>
  <c r="D22" i="110"/>
  <c r="M22" i="110" s="1"/>
  <c r="I20" i="110"/>
  <c r="I28" i="110" s="1"/>
  <c r="H20" i="110"/>
  <c r="H28" i="110" s="1"/>
  <c r="H30" i="110" s="1"/>
  <c r="F20" i="110"/>
  <c r="F28" i="110" s="1"/>
  <c r="E20" i="110"/>
  <c r="E28" i="110" s="1"/>
  <c r="C20" i="110"/>
  <c r="B20" i="110"/>
  <c r="B28" i="110" s="1"/>
  <c r="B30" i="110" s="1"/>
  <c r="L19" i="110"/>
  <c r="K19" i="110"/>
  <c r="J19" i="110"/>
  <c r="G19" i="110"/>
  <c r="M19" i="110" s="1"/>
  <c r="D19" i="110"/>
  <c r="L18" i="110"/>
  <c r="K18" i="110"/>
  <c r="J18" i="110"/>
  <c r="G18" i="110"/>
  <c r="D18" i="110"/>
  <c r="M18" i="110" s="1"/>
  <c r="M17" i="110"/>
  <c r="L17" i="110"/>
  <c r="K17" i="110"/>
  <c r="J17" i="110"/>
  <c r="G17" i="110"/>
  <c r="D17" i="110"/>
  <c r="L16" i="110"/>
  <c r="K16" i="110"/>
  <c r="J16" i="110"/>
  <c r="G16" i="110"/>
  <c r="D16" i="110"/>
  <c r="M16" i="110" s="1"/>
  <c r="L15" i="110"/>
  <c r="L20" i="110" s="1"/>
  <c r="L28" i="110" s="1"/>
  <c r="L30" i="110" s="1"/>
  <c r="K15" i="110"/>
  <c r="K20" i="110" s="1"/>
  <c r="K28" i="110" s="1"/>
  <c r="K30" i="110" s="1"/>
  <c r="J15" i="110"/>
  <c r="J20" i="110" s="1"/>
  <c r="J28" i="110" s="1"/>
  <c r="J30" i="110" s="1"/>
  <c r="G15" i="110"/>
  <c r="D15" i="110"/>
  <c r="D20" i="110" s="1"/>
  <c r="D28" i="110" s="1"/>
  <c r="K11" i="110"/>
  <c r="I11" i="110"/>
  <c r="H11" i="110"/>
  <c r="G11" i="110"/>
  <c r="F11" i="110"/>
  <c r="E11" i="110"/>
  <c r="D11" i="110"/>
  <c r="M11" i="110" s="1"/>
  <c r="C11" i="110"/>
  <c r="L11" i="110" s="1"/>
  <c r="B11" i="110"/>
  <c r="K10" i="110"/>
  <c r="J10" i="110"/>
  <c r="I10" i="110"/>
  <c r="H10" i="110"/>
  <c r="G10" i="110"/>
  <c r="F10" i="110"/>
  <c r="E10" i="110"/>
  <c r="D10" i="110"/>
  <c r="M10" i="110" s="1"/>
  <c r="C10" i="110"/>
  <c r="L10" i="110" s="1"/>
  <c r="B10" i="110"/>
  <c r="I9" i="110"/>
  <c r="I12" i="110" s="1"/>
  <c r="H9" i="110"/>
  <c r="H12" i="110" s="1"/>
  <c r="G9" i="110"/>
  <c r="G12" i="110" s="1"/>
  <c r="F9" i="110"/>
  <c r="F12" i="110" s="1"/>
  <c r="E9" i="110"/>
  <c r="E12" i="110" s="1"/>
  <c r="D9" i="110"/>
  <c r="D12" i="110" s="1"/>
  <c r="C9" i="110"/>
  <c r="C12" i="110" s="1"/>
  <c r="B9" i="110"/>
  <c r="B12" i="110" s="1"/>
  <c r="B9" i="111"/>
  <c r="C9" i="111"/>
  <c r="I9" i="111" s="1"/>
  <c r="D9" i="111"/>
  <c r="E9" i="111"/>
  <c r="F9" i="111"/>
  <c r="H9" i="111"/>
  <c r="B10" i="111"/>
  <c r="H10" i="111" s="1"/>
  <c r="H13" i="111" s="1"/>
  <c r="C10" i="111"/>
  <c r="I10" i="111" s="1"/>
  <c r="E10" i="111"/>
  <c r="E13" i="111" s="1"/>
  <c r="F10" i="111"/>
  <c r="G10" i="111"/>
  <c r="B11" i="111"/>
  <c r="H11" i="111" s="1"/>
  <c r="C11" i="111"/>
  <c r="E11" i="111"/>
  <c r="F11" i="111"/>
  <c r="F13" i="111" s="1"/>
  <c r="B12" i="111"/>
  <c r="C12" i="111"/>
  <c r="E12" i="111"/>
  <c r="H12" i="111" s="1"/>
  <c r="F12" i="111"/>
  <c r="I12" i="111"/>
  <c r="D16" i="111"/>
  <c r="G16" i="111"/>
  <c r="J16" i="111" s="1"/>
  <c r="H16" i="111"/>
  <c r="I16" i="111"/>
  <c r="D17" i="111"/>
  <c r="D21" i="111" s="1"/>
  <c r="D29" i="111" s="1"/>
  <c r="G17" i="111"/>
  <c r="H17" i="111"/>
  <c r="I17" i="111"/>
  <c r="J17" i="111"/>
  <c r="D18" i="111"/>
  <c r="G18" i="111"/>
  <c r="J18" i="111" s="1"/>
  <c r="H18" i="111"/>
  <c r="I18" i="111"/>
  <c r="I21" i="111" s="1"/>
  <c r="I29" i="111" s="1"/>
  <c r="D19" i="111"/>
  <c r="J19" i="111" s="1"/>
  <c r="G19" i="111"/>
  <c r="H19" i="111"/>
  <c r="H21" i="111" s="1"/>
  <c r="H29" i="111" s="1"/>
  <c r="I19" i="111"/>
  <c r="D20" i="111"/>
  <c r="G20" i="111"/>
  <c r="J20" i="111" s="1"/>
  <c r="H20" i="111"/>
  <c r="I20" i="111"/>
  <c r="B21" i="111"/>
  <c r="B29" i="111" s="1"/>
  <c r="B31" i="111" s="1"/>
  <c r="C21" i="111"/>
  <c r="E21" i="111"/>
  <c r="F21" i="111"/>
  <c r="F29" i="111" s="1"/>
  <c r="F31" i="111" s="1"/>
  <c r="D23" i="111"/>
  <c r="G23" i="111"/>
  <c r="G9" i="111" s="1"/>
  <c r="H23" i="111"/>
  <c r="I23" i="111"/>
  <c r="I28" i="111" s="1"/>
  <c r="I30" i="111" s="1"/>
  <c r="D24" i="111"/>
  <c r="D10" i="111" s="1"/>
  <c r="G24" i="111"/>
  <c r="J24" i="111" s="1"/>
  <c r="H24" i="111"/>
  <c r="I24" i="111"/>
  <c r="D25" i="111"/>
  <c r="G25" i="111"/>
  <c r="J25" i="111" s="1"/>
  <c r="H25" i="111"/>
  <c r="I25" i="111"/>
  <c r="D26" i="111"/>
  <c r="D11" i="111" s="1"/>
  <c r="G26" i="111"/>
  <c r="G11" i="111" s="1"/>
  <c r="H26" i="111"/>
  <c r="I26" i="111"/>
  <c r="J26" i="111"/>
  <c r="D27" i="111"/>
  <c r="G27" i="111"/>
  <c r="G12" i="111" s="1"/>
  <c r="H27" i="111"/>
  <c r="I27" i="111"/>
  <c r="B28" i="111"/>
  <c r="C28" i="111"/>
  <c r="C30" i="111" s="1"/>
  <c r="D28" i="111"/>
  <c r="D30" i="111" s="1"/>
  <c r="E28" i="111"/>
  <c r="F28" i="111"/>
  <c r="H28" i="111"/>
  <c r="H30" i="111" s="1"/>
  <c r="C29" i="111"/>
  <c r="C31" i="111" s="1"/>
  <c r="E29" i="111"/>
  <c r="B30" i="111"/>
  <c r="E30" i="111"/>
  <c r="F30" i="111"/>
  <c r="E31" i="111"/>
  <c r="E40" i="120" l="1"/>
  <c r="K40" i="120" s="1"/>
  <c r="M40" i="120" s="1"/>
  <c r="K39" i="120"/>
  <c r="L39" i="120"/>
  <c r="F40" i="120"/>
  <c r="L40" i="120" s="1"/>
  <c r="I17" i="121"/>
  <c r="F41" i="121"/>
  <c r="D41" i="121"/>
  <c r="B41" i="121"/>
  <c r="G39" i="121"/>
  <c r="J39" i="121" s="1"/>
  <c r="J28" i="121"/>
  <c r="J38" i="121"/>
  <c r="G40" i="121"/>
  <c r="C41" i="121"/>
  <c r="C17" i="121"/>
  <c r="J20" i="121"/>
  <c r="J24" i="121"/>
  <c r="D9" i="121"/>
  <c r="D17" i="121" s="1"/>
  <c r="H9" i="121"/>
  <c r="J30" i="121"/>
  <c r="E39" i="121"/>
  <c r="E41" i="121" s="1"/>
  <c r="H41" i="121" s="1"/>
  <c r="G11" i="121"/>
  <c r="J11" i="121" s="1"/>
  <c r="G15" i="121"/>
  <c r="J15" i="121" s="1"/>
  <c r="F39" i="121"/>
  <c r="G12" i="121"/>
  <c r="J12" i="121" s="1"/>
  <c r="G16" i="121"/>
  <c r="J16" i="121" s="1"/>
  <c r="H38" i="121"/>
  <c r="H40" i="121" s="1"/>
  <c r="P12" i="117"/>
  <c r="M12" i="117"/>
  <c r="R9" i="117"/>
  <c r="S9" i="117" s="1"/>
  <c r="R11" i="117"/>
  <c r="S11" i="117" s="1"/>
  <c r="H12" i="117"/>
  <c r="Q12" i="117" s="1"/>
  <c r="S12" i="117" s="1"/>
  <c r="Q9" i="117"/>
  <c r="D47" i="115"/>
  <c r="G46" i="115"/>
  <c r="H47" i="115"/>
  <c r="Q19" i="115"/>
  <c r="S14" i="115"/>
  <c r="S17" i="115"/>
  <c r="S18" i="115"/>
  <c r="P47" i="115"/>
  <c r="B47" i="115"/>
  <c r="L47" i="115"/>
  <c r="R19" i="115"/>
  <c r="G45" i="115"/>
  <c r="S32" i="115"/>
  <c r="K47" i="115"/>
  <c r="E46" i="115"/>
  <c r="Q46" i="115" s="1"/>
  <c r="Q44" i="115"/>
  <c r="F47" i="115"/>
  <c r="R47" i="115" s="1"/>
  <c r="N47" i="115"/>
  <c r="Q9" i="115"/>
  <c r="S34" i="115"/>
  <c r="J44" i="115"/>
  <c r="J46" i="115" s="1"/>
  <c r="J47" i="115" s="1"/>
  <c r="R44" i="115"/>
  <c r="R9" i="115"/>
  <c r="J17" i="115"/>
  <c r="E45" i="115"/>
  <c r="S9" i="115"/>
  <c r="S22" i="115"/>
  <c r="Q39" i="115"/>
  <c r="R45" i="115"/>
  <c r="J16" i="115"/>
  <c r="J19" i="115" s="1"/>
  <c r="S19" i="115" s="1"/>
  <c r="J18" i="115"/>
  <c r="G44" i="113"/>
  <c r="O44" i="113"/>
  <c r="J43" i="113"/>
  <c r="J45" i="113" s="1"/>
  <c r="J44" i="113"/>
  <c r="J46" i="113" s="1"/>
  <c r="N44" i="113"/>
  <c r="N18" i="113"/>
  <c r="J17" i="113"/>
  <c r="D18" i="113"/>
  <c r="D44" i="113"/>
  <c r="D46" i="113" s="1"/>
  <c r="P9" i="113"/>
  <c r="M44" i="113"/>
  <c r="M46" i="113" s="1"/>
  <c r="M18" i="113"/>
  <c r="P15" i="113"/>
  <c r="C46" i="113"/>
  <c r="I46" i="113"/>
  <c r="L46" i="113"/>
  <c r="P11" i="113"/>
  <c r="P16" i="113"/>
  <c r="P42" i="113"/>
  <c r="P17" i="113" s="1"/>
  <c r="G43" i="113"/>
  <c r="G45" i="113" s="1"/>
  <c r="O43" i="113"/>
  <c r="O45" i="113" s="1"/>
  <c r="G8" i="113"/>
  <c r="O8" i="113"/>
  <c r="M10" i="113"/>
  <c r="N11" i="113"/>
  <c r="O12" i="113"/>
  <c r="N15" i="113"/>
  <c r="O16" i="113"/>
  <c r="E18" i="113"/>
  <c r="I18" i="113"/>
  <c r="N43" i="113"/>
  <c r="N45" i="113" s="1"/>
  <c r="N17" i="113"/>
  <c r="C18" i="113"/>
  <c r="K18" i="113"/>
  <c r="P21" i="113"/>
  <c r="P34" i="113"/>
  <c r="P43" i="113" s="1"/>
  <c r="P45" i="113" s="1"/>
  <c r="P38" i="113"/>
  <c r="P13" i="113" s="1"/>
  <c r="O42" i="113"/>
  <c r="O17" i="113" s="1"/>
  <c r="N8" i="113"/>
  <c r="N12" i="113"/>
  <c r="N16" i="113"/>
  <c r="J42" i="113"/>
  <c r="J9" i="110"/>
  <c r="J12" i="110" s="1"/>
  <c r="K9" i="110"/>
  <c r="K12" i="110" s="1"/>
  <c r="M15" i="110"/>
  <c r="M20" i="110" s="1"/>
  <c r="M28" i="110" s="1"/>
  <c r="D30" i="110"/>
  <c r="E30" i="110"/>
  <c r="F30" i="110"/>
  <c r="I30" i="110"/>
  <c r="C30" i="110"/>
  <c r="D27" i="110"/>
  <c r="D29" i="110" s="1"/>
  <c r="M9" i="110"/>
  <c r="M12" i="110" s="1"/>
  <c r="G20" i="110"/>
  <c r="G28" i="110" s="1"/>
  <c r="G30" i="110" s="1"/>
  <c r="M23" i="110"/>
  <c r="M27" i="110" s="1"/>
  <c r="M29" i="110" s="1"/>
  <c r="L9" i="110"/>
  <c r="L12" i="110" s="1"/>
  <c r="G13" i="111"/>
  <c r="J9" i="111"/>
  <c r="J11" i="111"/>
  <c r="J10" i="111"/>
  <c r="J21" i="111"/>
  <c r="J29" i="111" s="1"/>
  <c r="J31" i="111" s="1"/>
  <c r="I13" i="111"/>
  <c r="I31" i="111"/>
  <c r="D31" i="111"/>
  <c r="H31" i="111"/>
  <c r="B13" i="111"/>
  <c r="J27" i="111"/>
  <c r="J23" i="111"/>
  <c r="J28" i="111" s="1"/>
  <c r="J30" i="111" s="1"/>
  <c r="G21" i="111"/>
  <c r="G29" i="111" s="1"/>
  <c r="G28" i="111"/>
  <c r="G30" i="111" s="1"/>
  <c r="C13" i="111"/>
  <c r="D12" i="111"/>
  <c r="J12" i="111" s="1"/>
  <c r="I11" i="111"/>
  <c r="Q54" i="106"/>
  <c r="M39" i="120" l="1"/>
  <c r="G17" i="121"/>
  <c r="J17" i="121" s="1"/>
  <c r="I41" i="121"/>
  <c r="J40" i="121"/>
  <c r="G41" i="121"/>
  <c r="J41" i="121" s="1"/>
  <c r="J9" i="121"/>
  <c r="E47" i="115"/>
  <c r="Q47" i="115" s="1"/>
  <c r="Q45" i="115"/>
  <c r="G47" i="115"/>
  <c r="S45" i="115"/>
  <c r="S47" i="115" s="1"/>
  <c r="S16" i="115"/>
  <c r="S44" i="115"/>
  <c r="S46" i="115"/>
  <c r="O18" i="113"/>
  <c r="G46" i="113"/>
  <c r="P8" i="113"/>
  <c r="P31" i="113"/>
  <c r="N46" i="113"/>
  <c r="G18" i="113"/>
  <c r="J18" i="113"/>
  <c r="O46" i="113"/>
  <c r="M30" i="110"/>
  <c r="G31" i="111"/>
  <c r="D13" i="111"/>
  <c r="J13" i="11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E28" i="106"/>
  <c r="E30" i="106" s="1"/>
  <c r="D28" i="106"/>
  <c r="D30" i="106" s="1"/>
  <c r="C28" i="106"/>
  <c r="C30" i="106" s="1"/>
  <c r="S27" i="106"/>
  <c r="R27" i="106"/>
  <c r="T27" i="106" s="1"/>
  <c r="Q27" i="106"/>
  <c r="N27" i="106"/>
  <c r="N12" i="106" s="1"/>
  <c r="K27" i="106"/>
  <c r="H27" i="106"/>
  <c r="H12" i="106" s="1"/>
  <c r="E27" i="106"/>
  <c r="S26" i="106"/>
  <c r="R26" i="106"/>
  <c r="T26" i="106" s="1"/>
  <c r="Q26" i="106"/>
  <c r="N26" i="106"/>
  <c r="K26" i="106"/>
  <c r="H26" i="106"/>
  <c r="E26" i="106"/>
  <c r="S25" i="106"/>
  <c r="R25" i="106"/>
  <c r="Q25" i="106"/>
  <c r="N25" i="106"/>
  <c r="K25" i="106"/>
  <c r="H25" i="106"/>
  <c r="E25" i="106"/>
  <c r="S24" i="106"/>
  <c r="R24" i="106"/>
  <c r="R10" i="106" s="1"/>
  <c r="Q24" i="106"/>
  <c r="N24" i="106"/>
  <c r="N10" i="106" s="1"/>
  <c r="K24" i="106"/>
  <c r="H24" i="106"/>
  <c r="H10" i="106" s="1"/>
  <c r="E24" i="106"/>
  <c r="S23" i="106"/>
  <c r="S28" i="106" s="1"/>
  <c r="S30" i="106" s="1"/>
  <c r="R23" i="106"/>
  <c r="R28" i="106" s="1"/>
  <c r="R30" i="106" s="1"/>
  <c r="Q23" i="106"/>
  <c r="N23" i="106"/>
  <c r="N28" i="106" s="1"/>
  <c r="N30" i="106" s="1"/>
  <c r="K23" i="106"/>
  <c r="K28" i="106" s="1"/>
  <c r="K30" i="106" s="1"/>
  <c r="H23" i="106"/>
  <c r="H28" i="106" s="1"/>
  <c r="H30" i="106" s="1"/>
  <c r="E23" i="106"/>
  <c r="P21" i="106"/>
  <c r="P29" i="106" s="1"/>
  <c r="O21" i="106"/>
  <c r="O29" i="106" s="1"/>
  <c r="M21" i="106"/>
  <c r="M29" i="106" s="1"/>
  <c r="M31" i="106" s="1"/>
  <c r="L21" i="106"/>
  <c r="L29" i="106" s="1"/>
  <c r="J21" i="106"/>
  <c r="J29" i="106" s="1"/>
  <c r="I21" i="106"/>
  <c r="I29" i="106" s="1"/>
  <c r="G21" i="106"/>
  <c r="G29" i="106" s="1"/>
  <c r="G31" i="106" s="1"/>
  <c r="F21" i="106"/>
  <c r="F29" i="106" s="1"/>
  <c r="D21" i="106"/>
  <c r="D29" i="106" s="1"/>
  <c r="C21" i="106"/>
  <c r="C29" i="106" s="1"/>
  <c r="C31" i="106" s="1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N19" i="106"/>
  <c r="K19" i="106"/>
  <c r="H19" i="106"/>
  <c r="E19" i="106"/>
  <c r="S18" i="106"/>
  <c r="R18" i="106"/>
  <c r="Q18" i="106"/>
  <c r="N18" i="106"/>
  <c r="N11" i="106" s="1"/>
  <c r="K18" i="106"/>
  <c r="H18" i="106"/>
  <c r="S17" i="106"/>
  <c r="T17" i="106" s="1"/>
  <c r="R17" i="106"/>
  <c r="Q17" i="106"/>
  <c r="K17" i="106"/>
  <c r="H17" i="106"/>
  <c r="S16" i="106"/>
  <c r="R16" i="106"/>
  <c r="T16" i="106" s="1"/>
  <c r="Q16" i="106"/>
  <c r="N16" i="106"/>
  <c r="K16" i="106"/>
  <c r="K21" i="106" s="1"/>
  <c r="K29" i="106" s="1"/>
  <c r="K31" i="106" s="1"/>
  <c r="H16" i="106"/>
  <c r="E16" i="106"/>
  <c r="E21" i="106" s="1"/>
  <c r="E29" i="106" s="1"/>
  <c r="Q12" i="106"/>
  <c r="P12" i="106"/>
  <c r="O12" i="106"/>
  <c r="M12" i="106"/>
  <c r="L12" i="106"/>
  <c r="K12" i="106"/>
  <c r="J12" i="106"/>
  <c r="I12" i="106"/>
  <c r="G12" i="106"/>
  <c r="S12" i="106" s="1"/>
  <c r="F12" i="106"/>
  <c r="E12" i="106"/>
  <c r="D12" i="106"/>
  <c r="C12" i="106"/>
  <c r="R12" i="106" s="1"/>
  <c r="T12" i="106" s="1"/>
  <c r="Q11" i="106"/>
  <c r="P11" i="106"/>
  <c r="O11" i="106"/>
  <c r="M11" i="106"/>
  <c r="L11" i="106"/>
  <c r="K11" i="106"/>
  <c r="J11" i="106"/>
  <c r="I11" i="106"/>
  <c r="G11" i="106"/>
  <c r="F11" i="106"/>
  <c r="E11" i="106"/>
  <c r="D11" i="106"/>
  <c r="C11" i="106"/>
  <c r="S10" i="106"/>
  <c r="Q10" i="106"/>
  <c r="P10" i="106"/>
  <c r="O10" i="106"/>
  <c r="M10" i="106"/>
  <c r="L10" i="106"/>
  <c r="K10" i="106"/>
  <c r="J10" i="106"/>
  <c r="I10" i="106"/>
  <c r="G10" i="106"/>
  <c r="F10" i="106"/>
  <c r="E10" i="106"/>
  <c r="D10" i="106"/>
  <c r="C10" i="106"/>
  <c r="S9" i="106"/>
  <c r="P9" i="106"/>
  <c r="P13" i="106" s="1"/>
  <c r="O9" i="106"/>
  <c r="N9" i="106"/>
  <c r="M9" i="106"/>
  <c r="M13" i="106" s="1"/>
  <c r="L9" i="106"/>
  <c r="L13" i="106" s="1"/>
  <c r="K9" i="106"/>
  <c r="K13" i="106" s="1"/>
  <c r="J9" i="106"/>
  <c r="J13" i="106" s="1"/>
  <c r="I9" i="106"/>
  <c r="I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E28" i="107"/>
  <c r="O27" i="107"/>
  <c r="P27" i="107" s="1"/>
  <c r="N27" i="107"/>
  <c r="N29" i="107" s="1"/>
  <c r="L27" i="107"/>
  <c r="L29" i="107" s="1"/>
  <c r="K27" i="107"/>
  <c r="K29" i="107" s="1"/>
  <c r="I27" i="107"/>
  <c r="I29" i="107" s="1"/>
  <c r="H27" i="107"/>
  <c r="H29" i="107" s="1"/>
  <c r="F27" i="107"/>
  <c r="F29" i="107" s="1"/>
  <c r="E27" i="107"/>
  <c r="E29" i="107" s="1"/>
  <c r="C27" i="107"/>
  <c r="C29" i="107" s="1"/>
  <c r="B27" i="107"/>
  <c r="B29" i="107" s="1"/>
  <c r="R26" i="107"/>
  <c r="Q26" i="107"/>
  <c r="S26" i="107" s="1"/>
  <c r="M26" i="107"/>
  <c r="J26" i="107"/>
  <c r="G26" i="107"/>
  <c r="G27" i="107" s="1"/>
  <c r="G29" i="107" s="1"/>
  <c r="D26" i="107"/>
  <c r="R24" i="107"/>
  <c r="Q24" i="107"/>
  <c r="S24" i="107" s="1"/>
  <c r="M24" i="107"/>
  <c r="M11" i="107" s="1"/>
  <c r="J24" i="107"/>
  <c r="G24" i="107"/>
  <c r="D24" i="107"/>
  <c r="R23" i="107"/>
  <c r="Q23" i="107"/>
  <c r="P23" i="107"/>
  <c r="M23" i="107"/>
  <c r="J23" i="107"/>
  <c r="J27" i="107" s="1"/>
  <c r="J29" i="107" s="1"/>
  <c r="G23" i="107"/>
  <c r="D23" i="107"/>
  <c r="R27" i="107"/>
  <c r="R29" i="107" s="1"/>
  <c r="O21" i="107"/>
  <c r="O28" i="107" s="1"/>
  <c r="N21" i="107"/>
  <c r="L21" i="107"/>
  <c r="L28" i="107" s="1"/>
  <c r="L30" i="107" s="1"/>
  <c r="K21" i="107"/>
  <c r="K28" i="107" s="1"/>
  <c r="I21" i="107"/>
  <c r="I28" i="107" s="1"/>
  <c r="H21" i="107"/>
  <c r="H28" i="107" s="1"/>
  <c r="H30" i="107" s="1"/>
  <c r="F21" i="107"/>
  <c r="E21" i="107"/>
  <c r="C21" i="107"/>
  <c r="C28" i="107" s="1"/>
  <c r="C30" i="107" s="1"/>
  <c r="B21" i="107"/>
  <c r="B28" i="107" s="1"/>
  <c r="B30" i="107" s="1"/>
  <c r="R20" i="107"/>
  <c r="Q20" i="107"/>
  <c r="S20" i="107" s="1"/>
  <c r="M20" i="107"/>
  <c r="M13" i="107" s="1"/>
  <c r="J20" i="107"/>
  <c r="G20" i="107"/>
  <c r="D20" i="107"/>
  <c r="S19" i="107"/>
  <c r="R19" i="107"/>
  <c r="Q19" i="107"/>
  <c r="M19" i="107"/>
  <c r="J19" i="107"/>
  <c r="J21" i="107" s="1"/>
  <c r="J28" i="107" s="1"/>
  <c r="G19" i="107"/>
  <c r="D19" i="107"/>
  <c r="R18" i="107"/>
  <c r="S18" i="107" s="1"/>
  <c r="Q18" i="107"/>
  <c r="M18" i="107"/>
  <c r="J18" i="107"/>
  <c r="G18" i="107"/>
  <c r="D18" i="107"/>
  <c r="R17" i="107"/>
  <c r="Q17" i="107"/>
  <c r="S17" i="107" s="1"/>
  <c r="P17" i="107"/>
  <c r="M17" i="107"/>
  <c r="M21" i="107" s="1"/>
  <c r="M28" i="107" s="1"/>
  <c r="J17" i="107"/>
  <c r="G17" i="107"/>
  <c r="G10" i="107" s="1"/>
  <c r="D17" i="107"/>
  <c r="L13" i="107"/>
  <c r="K13" i="107"/>
  <c r="J13" i="107"/>
  <c r="I13" i="107"/>
  <c r="H13" i="107"/>
  <c r="F13" i="107"/>
  <c r="E13" i="107"/>
  <c r="C13" i="107"/>
  <c r="B13" i="107"/>
  <c r="Q13" i="107" s="1"/>
  <c r="L11" i="107"/>
  <c r="K11" i="107"/>
  <c r="J11" i="107"/>
  <c r="I11" i="107"/>
  <c r="H11" i="107"/>
  <c r="G11" i="107"/>
  <c r="F11" i="107"/>
  <c r="E11" i="107"/>
  <c r="D11" i="107"/>
  <c r="C11" i="107"/>
  <c r="R11" i="107" s="1"/>
  <c r="B11" i="107"/>
  <c r="Q11" i="107" s="1"/>
  <c r="S11" i="107" s="1"/>
  <c r="P10" i="107"/>
  <c r="P14" i="107" s="1"/>
  <c r="O10" i="107"/>
  <c r="O14" i="107" s="1"/>
  <c r="N10" i="107"/>
  <c r="N14" i="107" s="1"/>
  <c r="M10" i="107"/>
  <c r="L10" i="107"/>
  <c r="L14" i="107" s="1"/>
  <c r="K10" i="107"/>
  <c r="K14" i="107" s="1"/>
  <c r="J10" i="107"/>
  <c r="J14" i="107" s="1"/>
  <c r="I10" i="107"/>
  <c r="I14" i="107" s="1"/>
  <c r="H10" i="107"/>
  <c r="H14" i="107" s="1"/>
  <c r="F10" i="107"/>
  <c r="F14" i="107" s="1"/>
  <c r="E10" i="107"/>
  <c r="E14" i="107" s="1"/>
  <c r="D10" i="107"/>
  <c r="C10" i="107"/>
  <c r="C14" i="107" s="1"/>
  <c r="B10" i="107"/>
  <c r="B14" i="107" s="1"/>
  <c r="P18" i="113" l="1"/>
  <c r="P44" i="113"/>
  <c r="P46" i="113" s="1"/>
  <c r="T18" i="106"/>
  <c r="H11" i="106"/>
  <c r="H21" i="106"/>
  <c r="H29" i="106" s="1"/>
  <c r="H31" i="106" s="1"/>
  <c r="S11" i="106"/>
  <c r="S13" i="106" s="1"/>
  <c r="S21" i="106"/>
  <c r="S29" i="106" s="1"/>
  <c r="S31" i="106" s="1"/>
  <c r="N13" i="106"/>
  <c r="O13" i="106"/>
  <c r="Q21" i="106"/>
  <c r="Q29" i="106" s="1"/>
  <c r="Q31" i="106" s="1"/>
  <c r="R11" i="106"/>
  <c r="Q9" i="106"/>
  <c r="Q13" i="106" s="1"/>
  <c r="R21" i="106"/>
  <c r="R29" i="106" s="1"/>
  <c r="R31" i="106" s="1"/>
  <c r="I31" i="106"/>
  <c r="O31" i="106"/>
  <c r="E31" i="106"/>
  <c r="D31" i="106"/>
  <c r="J31" i="106"/>
  <c r="P31" i="106"/>
  <c r="T21" i="106"/>
  <c r="T29" i="106" s="1"/>
  <c r="F31" i="106"/>
  <c r="L31" i="106"/>
  <c r="N21" i="106"/>
  <c r="N29" i="106" s="1"/>
  <c r="N31" i="106" s="1"/>
  <c r="T24" i="106"/>
  <c r="T10" i="106" s="1"/>
  <c r="T25" i="106"/>
  <c r="H9" i="106"/>
  <c r="R9" i="106"/>
  <c r="R13" i="106" s="1"/>
  <c r="T23" i="106"/>
  <c r="D13" i="107"/>
  <c r="D21" i="107"/>
  <c r="D28" i="107" s="1"/>
  <c r="R21" i="107"/>
  <c r="R28" i="107" s="1"/>
  <c r="R30" i="107" s="1"/>
  <c r="P21" i="107"/>
  <c r="S23" i="107"/>
  <c r="M27" i="107"/>
  <c r="M29" i="107" s="1"/>
  <c r="M30" i="107" s="1"/>
  <c r="G13" i="107"/>
  <c r="G14" i="107" s="1"/>
  <c r="R13" i="107"/>
  <c r="S13" i="107" s="1"/>
  <c r="Q27" i="107"/>
  <c r="Q29" i="107" s="1"/>
  <c r="D30" i="107"/>
  <c r="D14" i="107"/>
  <c r="D27" i="107"/>
  <c r="D29" i="107" s="1"/>
  <c r="S27" i="107"/>
  <c r="S29" i="107" s="1"/>
  <c r="E30" i="107"/>
  <c r="J30" i="107"/>
  <c r="I30" i="107"/>
  <c r="K30" i="107"/>
  <c r="Q21" i="107"/>
  <c r="O29" i="107"/>
  <c r="P29" i="107" s="1"/>
  <c r="R10" i="107"/>
  <c r="G21" i="107"/>
  <c r="G28" i="107" s="1"/>
  <c r="G30" i="107" s="1"/>
  <c r="F28" i="107"/>
  <c r="F30" i="107" s="1"/>
  <c r="N28" i="107"/>
  <c r="Q10" i="107"/>
  <c r="T9" i="166"/>
  <c r="U9" i="166"/>
  <c r="V9" i="166"/>
  <c r="T12" i="166"/>
  <c r="U12" i="166"/>
  <c r="V12" i="166"/>
  <c r="T13" i="166"/>
  <c r="U13" i="166"/>
  <c r="V13" i="166"/>
  <c r="T15" i="166"/>
  <c r="U15" i="166"/>
  <c r="V15" i="166"/>
  <c r="T16" i="166"/>
  <c r="U16" i="166"/>
  <c r="V16" i="166"/>
  <c r="T17" i="166"/>
  <c r="U17" i="166"/>
  <c r="V17" i="166"/>
  <c r="U8" i="166"/>
  <c r="V8" i="166"/>
  <c r="T8" i="166"/>
  <c r="T51" i="160"/>
  <c r="T52" i="160" s="1"/>
  <c r="T11" i="106" l="1"/>
  <c r="H13" i="106"/>
  <c r="T28" i="106"/>
  <c r="T30" i="106" s="1"/>
  <c r="T31" i="106" s="1"/>
  <c r="T9" i="106"/>
  <c r="R14" i="107"/>
  <c r="N30" i="107"/>
  <c r="P28" i="107"/>
  <c r="P30" i="107" s="1"/>
  <c r="Q28" i="107"/>
  <c r="S21" i="107"/>
  <c r="O30" i="107"/>
  <c r="S10" i="107"/>
  <c r="S14" i="107" s="1"/>
  <c r="Q14" i="107"/>
  <c r="G42" i="123"/>
  <c r="B37" i="122"/>
  <c r="J23" i="125"/>
  <c r="J13" i="125" s="1"/>
  <c r="J26" i="125"/>
  <c r="J16" i="125"/>
  <c r="J25" i="125"/>
  <c r="J12" i="125"/>
  <c r="J14" i="125"/>
  <c r="J15" i="125"/>
  <c r="J17" i="125"/>
  <c r="B28" i="125"/>
  <c r="C28" i="125"/>
  <c r="C38" i="125" s="1"/>
  <c r="C40" i="125" s="1"/>
  <c r="D28" i="125"/>
  <c r="E28" i="125"/>
  <c r="E38" i="125" s="1"/>
  <c r="F28" i="125"/>
  <c r="G28" i="125"/>
  <c r="G38" i="125" s="1"/>
  <c r="H28" i="125"/>
  <c r="I28" i="125"/>
  <c r="I38" i="125" s="1"/>
  <c r="H38" i="125"/>
  <c r="F38" i="125"/>
  <c r="D38" i="125"/>
  <c r="D40" i="125" s="1"/>
  <c r="B38" i="125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M36" i="125"/>
  <c r="J36" i="125"/>
  <c r="G36" i="125"/>
  <c r="D36" i="125"/>
  <c r="L35" i="125"/>
  <c r="K35" i="125"/>
  <c r="J35" i="125"/>
  <c r="G35" i="125"/>
  <c r="D35" i="125"/>
  <c r="M35" i="125" s="1"/>
  <c r="L34" i="125"/>
  <c r="K34" i="125"/>
  <c r="J34" i="125"/>
  <c r="G34" i="125"/>
  <c r="D34" i="125"/>
  <c r="M34" i="125" s="1"/>
  <c r="L33" i="125"/>
  <c r="K33" i="125"/>
  <c r="J33" i="125"/>
  <c r="G33" i="125"/>
  <c r="D33" i="125"/>
  <c r="M33" i="125" s="1"/>
  <c r="L32" i="125"/>
  <c r="K32" i="125"/>
  <c r="J32" i="125"/>
  <c r="G32" i="125"/>
  <c r="D32" i="125"/>
  <c r="M32" i="125" s="1"/>
  <c r="L31" i="125"/>
  <c r="K31" i="125"/>
  <c r="J31" i="125"/>
  <c r="J37" i="125" s="1"/>
  <c r="J39" i="125" s="1"/>
  <c r="G31" i="125"/>
  <c r="D31" i="125"/>
  <c r="M31" i="125" s="1"/>
  <c r="L30" i="125"/>
  <c r="L37" i="125" s="1"/>
  <c r="L39" i="125" s="1"/>
  <c r="K30" i="125"/>
  <c r="K37" i="125" s="1"/>
  <c r="K39" i="125" s="1"/>
  <c r="J30" i="125"/>
  <c r="G30" i="125"/>
  <c r="G37" i="125" s="1"/>
  <c r="G39" i="125" s="1"/>
  <c r="D30" i="125"/>
  <c r="D37" i="125" s="1"/>
  <c r="D39" i="125" s="1"/>
  <c r="M27" i="125"/>
  <c r="L27" i="125"/>
  <c r="K27" i="125"/>
  <c r="J27" i="125"/>
  <c r="G27" i="125"/>
  <c r="D27" i="125"/>
  <c r="D17" i="125" s="1"/>
  <c r="L26" i="125"/>
  <c r="K26" i="125"/>
  <c r="G26" i="125"/>
  <c r="D26" i="125"/>
  <c r="L25" i="125"/>
  <c r="K25" i="125"/>
  <c r="G25" i="125"/>
  <c r="M25" i="125" s="1"/>
  <c r="D25" i="125"/>
  <c r="D15" i="125" s="1"/>
  <c r="L24" i="125"/>
  <c r="K24" i="125"/>
  <c r="J24" i="125"/>
  <c r="G24" i="125"/>
  <c r="M24" i="125" s="1"/>
  <c r="D24" i="125"/>
  <c r="L23" i="125"/>
  <c r="K23" i="125"/>
  <c r="G23" i="125"/>
  <c r="D23" i="125"/>
  <c r="D13" i="125" s="1"/>
  <c r="L22" i="125"/>
  <c r="K22" i="125"/>
  <c r="J22" i="125"/>
  <c r="G22" i="125"/>
  <c r="M22" i="125" s="1"/>
  <c r="D22" i="125"/>
  <c r="L21" i="125"/>
  <c r="L28" i="125" s="1"/>
  <c r="L38" i="125" s="1"/>
  <c r="L40" i="125" s="1"/>
  <c r="K21" i="125"/>
  <c r="K28" i="125" s="1"/>
  <c r="K38" i="125" s="1"/>
  <c r="K40" i="125" s="1"/>
  <c r="J21" i="125"/>
  <c r="G21" i="125"/>
  <c r="M21" i="125" s="1"/>
  <c r="D21" i="125"/>
  <c r="D11" i="125" s="1"/>
  <c r="K17" i="125"/>
  <c r="I17" i="125"/>
  <c r="H17" i="125"/>
  <c r="G17" i="125"/>
  <c r="F17" i="125"/>
  <c r="E17" i="125"/>
  <c r="C17" i="125"/>
  <c r="L17" i="125" s="1"/>
  <c r="B17" i="125"/>
  <c r="K16" i="125"/>
  <c r="M16" i="125" s="1"/>
  <c r="I16" i="125"/>
  <c r="H16" i="125"/>
  <c r="G16" i="125"/>
  <c r="F16" i="125"/>
  <c r="E16" i="125"/>
  <c r="C16" i="125"/>
  <c r="L16" i="125" s="1"/>
  <c r="B16" i="125"/>
  <c r="K15" i="125"/>
  <c r="M15" i="125" s="1"/>
  <c r="I15" i="125"/>
  <c r="H15" i="125"/>
  <c r="G15" i="125"/>
  <c r="F15" i="125"/>
  <c r="E15" i="125"/>
  <c r="C15" i="125"/>
  <c r="L15" i="125" s="1"/>
  <c r="B15" i="125"/>
  <c r="K14" i="125"/>
  <c r="I14" i="125"/>
  <c r="H14" i="125"/>
  <c r="G14" i="125"/>
  <c r="F14" i="125"/>
  <c r="E14" i="125"/>
  <c r="C14" i="125"/>
  <c r="L14" i="125" s="1"/>
  <c r="B14" i="125"/>
  <c r="K13" i="125"/>
  <c r="I13" i="125"/>
  <c r="H13" i="125"/>
  <c r="G13" i="125"/>
  <c r="F13" i="125"/>
  <c r="E13" i="125"/>
  <c r="C13" i="125"/>
  <c r="L13" i="125" s="1"/>
  <c r="B13" i="125"/>
  <c r="K12" i="125"/>
  <c r="M12" i="125" s="1"/>
  <c r="I12" i="125"/>
  <c r="H12" i="125"/>
  <c r="G12" i="125"/>
  <c r="F12" i="125"/>
  <c r="E12" i="125"/>
  <c r="C12" i="125"/>
  <c r="L12" i="125" s="1"/>
  <c r="B12" i="125"/>
  <c r="K11" i="125"/>
  <c r="M11" i="125" s="1"/>
  <c r="J11" i="125"/>
  <c r="I11" i="125"/>
  <c r="I18" i="125" s="1"/>
  <c r="H11" i="125"/>
  <c r="H18" i="125" s="1"/>
  <c r="G11" i="125"/>
  <c r="G18" i="125" s="1"/>
  <c r="F11" i="125"/>
  <c r="F18" i="125" s="1"/>
  <c r="E11" i="125"/>
  <c r="E18" i="125" s="1"/>
  <c r="C11" i="125"/>
  <c r="L11" i="125" s="1"/>
  <c r="B11" i="125"/>
  <c r="B18" i="125" s="1"/>
  <c r="F37" i="124"/>
  <c r="F39" i="124" s="1"/>
  <c r="E37" i="124"/>
  <c r="E39" i="124" s="1"/>
  <c r="C37" i="124"/>
  <c r="C39" i="124" s="1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J31" i="124" s="1"/>
  <c r="I30" i="124"/>
  <c r="I37" i="124" s="1"/>
  <c r="I39" i="124" s="1"/>
  <c r="H30" i="124"/>
  <c r="H37" i="124" s="1"/>
  <c r="H39" i="124" s="1"/>
  <c r="G30" i="124"/>
  <c r="G37" i="124" s="1"/>
  <c r="G39" i="124" s="1"/>
  <c r="D30" i="124"/>
  <c r="D37" i="124" s="1"/>
  <c r="D39" i="124" s="1"/>
  <c r="F28" i="124"/>
  <c r="F38" i="124" s="1"/>
  <c r="F40" i="124" s="1"/>
  <c r="E28" i="124"/>
  <c r="E38" i="124" s="1"/>
  <c r="E40" i="124" s="1"/>
  <c r="C28" i="124"/>
  <c r="I28" i="124" s="1"/>
  <c r="I38" i="124" s="1"/>
  <c r="I40" i="124" s="1"/>
  <c r="B28" i="124"/>
  <c r="H28" i="124" s="1"/>
  <c r="I27" i="124"/>
  <c r="H27" i="124"/>
  <c r="J27" i="124" s="1"/>
  <c r="G27" i="124"/>
  <c r="D27" i="124"/>
  <c r="I26" i="124"/>
  <c r="H26" i="124"/>
  <c r="J26" i="124" s="1"/>
  <c r="G26" i="124"/>
  <c r="D26" i="124"/>
  <c r="I25" i="124"/>
  <c r="H25" i="124"/>
  <c r="J25" i="124" s="1"/>
  <c r="G25" i="124"/>
  <c r="D25" i="124"/>
  <c r="J24" i="124"/>
  <c r="I24" i="124"/>
  <c r="H24" i="124"/>
  <c r="G24" i="124"/>
  <c r="D24" i="124"/>
  <c r="I23" i="124"/>
  <c r="H23" i="124"/>
  <c r="J23" i="124" s="1"/>
  <c r="G23" i="124"/>
  <c r="D23" i="124"/>
  <c r="I22" i="124"/>
  <c r="H22" i="124"/>
  <c r="J22" i="124" s="1"/>
  <c r="G22" i="124"/>
  <c r="D22" i="124"/>
  <c r="I21" i="124"/>
  <c r="J21" i="124" s="1"/>
  <c r="H21" i="124"/>
  <c r="G21" i="124"/>
  <c r="G28" i="124" s="1"/>
  <c r="G38" i="124" s="1"/>
  <c r="D21" i="124"/>
  <c r="D28" i="124" s="1"/>
  <c r="D38" i="124" s="1"/>
  <c r="D40" i="124" s="1"/>
  <c r="G17" i="124"/>
  <c r="F17" i="124"/>
  <c r="E17" i="124"/>
  <c r="D17" i="124"/>
  <c r="C17" i="124"/>
  <c r="I17" i="124" s="1"/>
  <c r="B17" i="124"/>
  <c r="H17" i="124" s="1"/>
  <c r="J17" i="124" s="1"/>
  <c r="G16" i="124"/>
  <c r="F16" i="124"/>
  <c r="E16" i="124"/>
  <c r="D16" i="124"/>
  <c r="C16" i="124"/>
  <c r="I16" i="124" s="1"/>
  <c r="B16" i="124"/>
  <c r="H16" i="124" s="1"/>
  <c r="J16" i="124" s="1"/>
  <c r="G15" i="124"/>
  <c r="F15" i="124"/>
  <c r="E15" i="124"/>
  <c r="D15" i="124"/>
  <c r="C15" i="124"/>
  <c r="I15" i="124" s="1"/>
  <c r="B15" i="124"/>
  <c r="H15" i="124" s="1"/>
  <c r="J15" i="124" s="1"/>
  <c r="G14" i="124"/>
  <c r="F14" i="124"/>
  <c r="E14" i="124"/>
  <c r="D14" i="124"/>
  <c r="C14" i="124"/>
  <c r="I14" i="124" s="1"/>
  <c r="B14" i="124"/>
  <c r="H14" i="124" s="1"/>
  <c r="J14" i="124" s="1"/>
  <c r="G13" i="124"/>
  <c r="F13" i="124"/>
  <c r="E13" i="124"/>
  <c r="H13" i="124" s="1"/>
  <c r="D13" i="124"/>
  <c r="C13" i="124"/>
  <c r="I13" i="124" s="1"/>
  <c r="B13" i="124"/>
  <c r="I12" i="124"/>
  <c r="G12" i="124"/>
  <c r="F12" i="124"/>
  <c r="E12" i="124"/>
  <c r="D12" i="124"/>
  <c r="C12" i="124"/>
  <c r="B12" i="124"/>
  <c r="H12" i="124" s="1"/>
  <c r="J12" i="124" s="1"/>
  <c r="G11" i="124"/>
  <c r="G18" i="124" s="1"/>
  <c r="F11" i="124"/>
  <c r="F18" i="124" s="1"/>
  <c r="E11" i="124"/>
  <c r="E18" i="124" s="1"/>
  <c r="D11" i="124"/>
  <c r="D18" i="124" s="1"/>
  <c r="C11" i="124"/>
  <c r="C18" i="124" s="1"/>
  <c r="B11" i="124"/>
  <c r="H11" i="124" s="1"/>
  <c r="Q25" i="123"/>
  <c r="I16" i="123"/>
  <c r="S41" i="123"/>
  <c r="R41" i="123"/>
  <c r="P41" i="123"/>
  <c r="O41" i="123"/>
  <c r="M41" i="123"/>
  <c r="L41" i="123"/>
  <c r="K41" i="123"/>
  <c r="J41" i="123"/>
  <c r="I41" i="123"/>
  <c r="G41" i="123"/>
  <c r="F41" i="123"/>
  <c r="D41" i="123"/>
  <c r="C41" i="123"/>
  <c r="P40" i="123"/>
  <c r="P42" i="123" s="1"/>
  <c r="O40" i="123"/>
  <c r="O42" i="123" s="1"/>
  <c r="M40" i="123"/>
  <c r="M42" i="123" s="1"/>
  <c r="L40" i="123"/>
  <c r="L42" i="123" s="1"/>
  <c r="J40" i="123"/>
  <c r="J42" i="123" s="1"/>
  <c r="I40" i="123"/>
  <c r="I42" i="123" s="1"/>
  <c r="G40" i="123"/>
  <c r="F40" i="123"/>
  <c r="F42" i="123" s="1"/>
  <c r="D40" i="123"/>
  <c r="D42" i="123" s="1"/>
  <c r="C40" i="123"/>
  <c r="C42" i="123" s="1"/>
  <c r="S39" i="123"/>
  <c r="R39" i="123"/>
  <c r="Q39" i="123"/>
  <c r="Q41" i="123" s="1"/>
  <c r="P39" i="123"/>
  <c r="O39" i="123"/>
  <c r="N39" i="123"/>
  <c r="N41" i="123" s="1"/>
  <c r="M39" i="123"/>
  <c r="L39" i="123"/>
  <c r="K39" i="123"/>
  <c r="J39" i="123"/>
  <c r="I39" i="123"/>
  <c r="H39" i="123"/>
  <c r="H41" i="123" s="1"/>
  <c r="G39" i="123"/>
  <c r="F39" i="123"/>
  <c r="E39" i="123"/>
  <c r="E41" i="123" s="1"/>
  <c r="D39" i="123"/>
  <c r="C39" i="123"/>
  <c r="T38" i="123"/>
  <c r="S38" i="123"/>
  <c r="R38" i="123"/>
  <c r="Q38" i="123"/>
  <c r="N38" i="123"/>
  <c r="K38" i="123"/>
  <c r="H38" i="123"/>
  <c r="E38" i="123"/>
  <c r="T37" i="123"/>
  <c r="S37" i="123"/>
  <c r="R37" i="123"/>
  <c r="Q37" i="123"/>
  <c r="N37" i="123"/>
  <c r="K37" i="123"/>
  <c r="H37" i="123"/>
  <c r="E37" i="123"/>
  <c r="T36" i="123"/>
  <c r="S36" i="123"/>
  <c r="R36" i="123"/>
  <c r="Q36" i="123"/>
  <c r="N36" i="123"/>
  <c r="K36" i="123"/>
  <c r="H36" i="123"/>
  <c r="E36" i="123"/>
  <c r="T35" i="123"/>
  <c r="S35" i="123"/>
  <c r="R35" i="123"/>
  <c r="Q35" i="123"/>
  <c r="N35" i="123"/>
  <c r="K35" i="123"/>
  <c r="H35" i="123"/>
  <c r="E35" i="123"/>
  <c r="T34" i="123"/>
  <c r="S34" i="123"/>
  <c r="R34" i="123"/>
  <c r="Q34" i="123"/>
  <c r="N34" i="123"/>
  <c r="K34" i="123"/>
  <c r="H34" i="123"/>
  <c r="E34" i="123"/>
  <c r="T33" i="123"/>
  <c r="S33" i="123"/>
  <c r="R33" i="123"/>
  <c r="Q33" i="123"/>
  <c r="N33" i="123"/>
  <c r="K33" i="123"/>
  <c r="H33" i="123"/>
  <c r="E33" i="123"/>
  <c r="T32" i="123"/>
  <c r="T39" i="123" s="1"/>
  <c r="T41" i="123" s="1"/>
  <c r="S32" i="123"/>
  <c r="R32" i="123"/>
  <c r="Q32" i="123"/>
  <c r="N32" i="123"/>
  <c r="K32" i="123"/>
  <c r="H32" i="123"/>
  <c r="E32" i="123"/>
  <c r="T30" i="123"/>
  <c r="T40" i="123" s="1"/>
  <c r="T42" i="123" s="1"/>
  <c r="S30" i="123"/>
  <c r="S40" i="123" s="1"/>
  <c r="S42" i="123" s="1"/>
  <c r="R30" i="123"/>
  <c r="R40" i="123" s="1"/>
  <c r="R42" i="123" s="1"/>
  <c r="Q30" i="123"/>
  <c r="Q40" i="123" s="1"/>
  <c r="Q42" i="123" s="1"/>
  <c r="P30" i="123"/>
  <c r="O30" i="123"/>
  <c r="N30" i="123"/>
  <c r="N40" i="123" s="1"/>
  <c r="M30" i="123"/>
  <c r="L30" i="123"/>
  <c r="K30" i="123"/>
  <c r="K40" i="123" s="1"/>
  <c r="K42" i="123" s="1"/>
  <c r="J30" i="123"/>
  <c r="I30" i="123"/>
  <c r="H30" i="123"/>
  <c r="H40" i="123" s="1"/>
  <c r="H42" i="123" s="1"/>
  <c r="G30" i="123"/>
  <c r="F30" i="123"/>
  <c r="E30" i="123"/>
  <c r="E40" i="123" s="1"/>
  <c r="E42" i="123" s="1"/>
  <c r="D30" i="123"/>
  <c r="C30" i="123"/>
  <c r="T29" i="123"/>
  <c r="S29" i="123"/>
  <c r="R29" i="123"/>
  <c r="Q29" i="123"/>
  <c r="N29" i="123"/>
  <c r="K29" i="123"/>
  <c r="H29" i="123"/>
  <c r="E29" i="123"/>
  <c r="T28" i="123"/>
  <c r="S28" i="123"/>
  <c r="R28" i="123"/>
  <c r="Q28" i="123"/>
  <c r="N28" i="123"/>
  <c r="K28" i="123"/>
  <c r="H28" i="123"/>
  <c r="E28" i="123"/>
  <c r="T27" i="123"/>
  <c r="S27" i="123"/>
  <c r="R27" i="123"/>
  <c r="Q27" i="123"/>
  <c r="N27" i="123"/>
  <c r="K27" i="123"/>
  <c r="H27" i="123"/>
  <c r="E27" i="123"/>
  <c r="T26" i="123"/>
  <c r="S26" i="123"/>
  <c r="R26" i="123"/>
  <c r="Q26" i="123"/>
  <c r="N26" i="123"/>
  <c r="K26" i="123"/>
  <c r="H26" i="123"/>
  <c r="E26" i="123"/>
  <c r="T25" i="123"/>
  <c r="S25" i="123"/>
  <c r="R25" i="123"/>
  <c r="N25" i="123"/>
  <c r="K25" i="123"/>
  <c r="H25" i="123"/>
  <c r="E25" i="123"/>
  <c r="T24" i="123"/>
  <c r="S24" i="123"/>
  <c r="R24" i="123"/>
  <c r="Q24" i="123"/>
  <c r="N24" i="123"/>
  <c r="K24" i="123"/>
  <c r="H24" i="123"/>
  <c r="E24" i="123"/>
  <c r="T23" i="123"/>
  <c r="S23" i="123"/>
  <c r="R23" i="123"/>
  <c r="Q23" i="123"/>
  <c r="N23" i="123"/>
  <c r="K23" i="123"/>
  <c r="H23" i="123"/>
  <c r="E23" i="123"/>
  <c r="P20" i="123"/>
  <c r="O20" i="123"/>
  <c r="N20" i="123"/>
  <c r="M20" i="123"/>
  <c r="L20" i="123"/>
  <c r="K20" i="123"/>
  <c r="J20" i="123"/>
  <c r="I20" i="123"/>
  <c r="G20" i="123"/>
  <c r="S20" i="123" s="1"/>
  <c r="F20" i="123"/>
  <c r="E20" i="123"/>
  <c r="D20" i="123"/>
  <c r="C20" i="123"/>
  <c r="S19" i="123"/>
  <c r="T19" i="123" s="1"/>
  <c r="R19" i="123"/>
  <c r="Q19" i="123"/>
  <c r="P19" i="123"/>
  <c r="O19" i="123"/>
  <c r="N19" i="123"/>
  <c r="M19" i="123"/>
  <c r="L19" i="123"/>
  <c r="K19" i="123"/>
  <c r="J19" i="123"/>
  <c r="I19" i="123"/>
  <c r="H19" i="123"/>
  <c r="G19" i="123"/>
  <c r="F19" i="123"/>
  <c r="E19" i="123"/>
  <c r="D19" i="123"/>
  <c r="C19" i="123"/>
  <c r="S18" i="123"/>
  <c r="R18" i="123"/>
  <c r="T18" i="123" s="1"/>
  <c r="Q18" i="123"/>
  <c r="P18" i="123"/>
  <c r="O18" i="123"/>
  <c r="N18" i="123"/>
  <c r="M18" i="123"/>
  <c r="L18" i="123"/>
  <c r="K18" i="123"/>
  <c r="J18" i="123"/>
  <c r="I18" i="123"/>
  <c r="H18" i="123"/>
  <c r="G18" i="123"/>
  <c r="F18" i="123"/>
  <c r="E18" i="123"/>
  <c r="D18" i="123"/>
  <c r="C18" i="123"/>
  <c r="T17" i="123"/>
  <c r="S17" i="123"/>
  <c r="R17" i="123"/>
  <c r="Q17" i="123"/>
  <c r="P17" i="123"/>
  <c r="O17" i="123"/>
  <c r="N17" i="123"/>
  <c r="M17" i="123"/>
  <c r="L17" i="123"/>
  <c r="K17" i="123"/>
  <c r="J17" i="123"/>
  <c r="I17" i="123"/>
  <c r="H17" i="123"/>
  <c r="G17" i="123"/>
  <c r="F17" i="123"/>
  <c r="E17" i="123"/>
  <c r="D17" i="123"/>
  <c r="C17" i="123"/>
  <c r="S16" i="123"/>
  <c r="R16" i="123"/>
  <c r="T16" i="123" s="1"/>
  <c r="Q16" i="123"/>
  <c r="P16" i="123"/>
  <c r="O16" i="123"/>
  <c r="N16" i="123"/>
  <c r="M16" i="123"/>
  <c r="L16" i="123"/>
  <c r="K16" i="123"/>
  <c r="J16" i="123"/>
  <c r="H16" i="123"/>
  <c r="G16" i="123"/>
  <c r="F16" i="123"/>
  <c r="E16" i="123"/>
  <c r="D16" i="123"/>
  <c r="C16" i="123"/>
  <c r="T15" i="123"/>
  <c r="S15" i="123"/>
  <c r="R15" i="123"/>
  <c r="Q15" i="123"/>
  <c r="Q20" i="123" s="1"/>
  <c r="P15" i="123"/>
  <c r="O15" i="123"/>
  <c r="N15" i="123"/>
  <c r="M15" i="123"/>
  <c r="L15" i="123"/>
  <c r="K15" i="123"/>
  <c r="J15" i="123"/>
  <c r="I15" i="123"/>
  <c r="H15" i="123"/>
  <c r="G15" i="123"/>
  <c r="F15" i="123"/>
  <c r="E15" i="123"/>
  <c r="D15" i="123"/>
  <c r="C15" i="123"/>
  <c r="S14" i="123"/>
  <c r="R14" i="123"/>
  <c r="R20" i="123" s="1"/>
  <c r="T20" i="123" s="1"/>
  <c r="Q14" i="123"/>
  <c r="P14" i="123"/>
  <c r="O14" i="123"/>
  <c r="N14" i="123"/>
  <c r="M14" i="123"/>
  <c r="L14" i="123"/>
  <c r="K14" i="123"/>
  <c r="J14" i="123"/>
  <c r="I14" i="123"/>
  <c r="H14" i="123"/>
  <c r="H20" i="123" s="1"/>
  <c r="G14" i="123"/>
  <c r="F14" i="123"/>
  <c r="E14" i="123"/>
  <c r="D14" i="123"/>
  <c r="C14" i="123"/>
  <c r="T13" i="123"/>
  <c r="S13" i="123"/>
  <c r="R13" i="123"/>
  <c r="Q13" i="123"/>
  <c r="P13" i="123"/>
  <c r="O13" i="123"/>
  <c r="N13" i="123"/>
  <c r="M13" i="123"/>
  <c r="L13" i="123"/>
  <c r="K13" i="123"/>
  <c r="J13" i="123"/>
  <c r="I13" i="123"/>
  <c r="H13" i="123"/>
  <c r="G13" i="123"/>
  <c r="F13" i="123"/>
  <c r="E13" i="123"/>
  <c r="D13" i="123"/>
  <c r="C13" i="123"/>
  <c r="H38" i="122"/>
  <c r="F39" i="122"/>
  <c r="B39" i="122"/>
  <c r="K38" i="122"/>
  <c r="I38" i="122"/>
  <c r="I40" i="122" s="1"/>
  <c r="E38" i="122"/>
  <c r="C38" i="122"/>
  <c r="L37" i="122"/>
  <c r="L39" i="122" s="1"/>
  <c r="K37" i="122"/>
  <c r="K39" i="122" s="1"/>
  <c r="K40" i="122" s="1"/>
  <c r="I37" i="122"/>
  <c r="I39" i="122" s="1"/>
  <c r="H37" i="122"/>
  <c r="H39" i="122" s="1"/>
  <c r="F37" i="122"/>
  <c r="E37" i="122"/>
  <c r="E39" i="122" s="1"/>
  <c r="C37" i="122"/>
  <c r="C39" i="122" s="1"/>
  <c r="C40" i="122" s="1"/>
  <c r="O36" i="122"/>
  <c r="N36" i="122"/>
  <c r="P36" i="122" s="1"/>
  <c r="M36" i="122"/>
  <c r="J36" i="122"/>
  <c r="J17" i="122" s="1"/>
  <c r="G36" i="122"/>
  <c r="D36" i="122"/>
  <c r="D17" i="122" s="1"/>
  <c r="O35" i="122"/>
  <c r="N35" i="122"/>
  <c r="P35" i="122" s="1"/>
  <c r="M35" i="122"/>
  <c r="M16" i="122" s="1"/>
  <c r="J35" i="122"/>
  <c r="G35" i="122"/>
  <c r="G16" i="122" s="1"/>
  <c r="D35" i="122"/>
  <c r="P34" i="122"/>
  <c r="O34" i="122"/>
  <c r="N34" i="122"/>
  <c r="M34" i="122"/>
  <c r="J34" i="122"/>
  <c r="J15" i="122" s="1"/>
  <c r="G34" i="122"/>
  <c r="D34" i="122"/>
  <c r="D15" i="122" s="1"/>
  <c r="O33" i="122"/>
  <c r="N33" i="122"/>
  <c r="P33" i="122" s="1"/>
  <c r="M33" i="122"/>
  <c r="M14" i="122" s="1"/>
  <c r="J33" i="122"/>
  <c r="G33" i="122"/>
  <c r="G14" i="122" s="1"/>
  <c r="D33" i="122"/>
  <c r="O32" i="122"/>
  <c r="N32" i="122"/>
  <c r="P32" i="122" s="1"/>
  <c r="M32" i="122"/>
  <c r="J32" i="122"/>
  <c r="J13" i="122" s="1"/>
  <c r="G32" i="122"/>
  <c r="D32" i="122"/>
  <c r="D37" i="122" s="1"/>
  <c r="D39" i="122" s="1"/>
  <c r="O31" i="122"/>
  <c r="N31" i="122"/>
  <c r="P31" i="122" s="1"/>
  <c r="M31" i="122"/>
  <c r="M12" i="122" s="1"/>
  <c r="J31" i="122"/>
  <c r="G31" i="122"/>
  <c r="G12" i="122" s="1"/>
  <c r="D31" i="122"/>
  <c r="P30" i="122"/>
  <c r="O30" i="122"/>
  <c r="O37" i="122" s="1"/>
  <c r="O39" i="122" s="1"/>
  <c r="N30" i="122"/>
  <c r="N37" i="122" s="1"/>
  <c r="N39" i="122" s="1"/>
  <c r="M30" i="122"/>
  <c r="M37" i="122" s="1"/>
  <c r="M39" i="122" s="1"/>
  <c r="J30" i="122"/>
  <c r="J11" i="122" s="1"/>
  <c r="G30" i="122"/>
  <c r="G37" i="122" s="1"/>
  <c r="G39" i="122" s="1"/>
  <c r="D30" i="122"/>
  <c r="D11" i="122" s="1"/>
  <c r="L28" i="122"/>
  <c r="L38" i="122" s="1"/>
  <c r="L40" i="122" s="1"/>
  <c r="K28" i="122"/>
  <c r="I28" i="122"/>
  <c r="H28" i="122"/>
  <c r="F28" i="122"/>
  <c r="F38" i="122" s="1"/>
  <c r="F40" i="122" s="1"/>
  <c r="E28" i="122"/>
  <c r="C28" i="122"/>
  <c r="B28" i="122"/>
  <c r="B38" i="122" s="1"/>
  <c r="O27" i="122"/>
  <c r="N27" i="122"/>
  <c r="P27" i="122" s="1"/>
  <c r="M27" i="122"/>
  <c r="J27" i="122"/>
  <c r="G27" i="122"/>
  <c r="D27" i="122"/>
  <c r="P26" i="122"/>
  <c r="O26" i="122"/>
  <c r="N26" i="122"/>
  <c r="M26" i="122"/>
  <c r="J26" i="122"/>
  <c r="G26" i="122"/>
  <c r="D26" i="122"/>
  <c r="O25" i="122"/>
  <c r="N25" i="122"/>
  <c r="P25" i="122" s="1"/>
  <c r="M25" i="122"/>
  <c r="J25" i="122"/>
  <c r="G25" i="122"/>
  <c r="D25" i="122"/>
  <c r="O24" i="122"/>
  <c r="N24" i="122"/>
  <c r="N28" i="122" s="1"/>
  <c r="N38" i="122" s="1"/>
  <c r="N40" i="122" s="1"/>
  <c r="M24" i="122"/>
  <c r="J24" i="122"/>
  <c r="G24" i="122"/>
  <c r="D24" i="122"/>
  <c r="O23" i="122"/>
  <c r="N23" i="122"/>
  <c r="P23" i="122" s="1"/>
  <c r="M23" i="122"/>
  <c r="J23" i="122"/>
  <c r="G23" i="122"/>
  <c r="D23" i="122"/>
  <c r="P22" i="122"/>
  <c r="O22" i="122"/>
  <c r="N22" i="122"/>
  <c r="M22" i="122"/>
  <c r="J22" i="122"/>
  <c r="J28" i="122" s="1"/>
  <c r="J38" i="122" s="1"/>
  <c r="G22" i="122"/>
  <c r="D22" i="122"/>
  <c r="D28" i="122" s="1"/>
  <c r="D38" i="122" s="1"/>
  <c r="O21" i="122"/>
  <c r="O28" i="122" s="1"/>
  <c r="O38" i="122" s="1"/>
  <c r="O40" i="122" s="1"/>
  <c r="N21" i="122"/>
  <c r="P21" i="122" s="1"/>
  <c r="M21" i="122"/>
  <c r="M28" i="122" s="1"/>
  <c r="M38" i="122" s="1"/>
  <c r="J21" i="122"/>
  <c r="G21" i="122"/>
  <c r="G28" i="122" s="1"/>
  <c r="G38" i="122" s="1"/>
  <c r="G40" i="122" s="1"/>
  <c r="D21" i="122"/>
  <c r="M17" i="122"/>
  <c r="L17" i="122"/>
  <c r="K17" i="122"/>
  <c r="I17" i="122"/>
  <c r="H17" i="122"/>
  <c r="G17" i="122"/>
  <c r="F17" i="122"/>
  <c r="E17" i="122"/>
  <c r="C17" i="122"/>
  <c r="O17" i="122" s="1"/>
  <c r="B17" i="122"/>
  <c r="N17" i="122" s="1"/>
  <c r="L16" i="122"/>
  <c r="K16" i="122"/>
  <c r="J16" i="122"/>
  <c r="I16" i="122"/>
  <c r="H16" i="122"/>
  <c r="F16" i="122"/>
  <c r="E16" i="122"/>
  <c r="D16" i="122"/>
  <c r="C16" i="122"/>
  <c r="O16" i="122" s="1"/>
  <c r="B16" i="122"/>
  <c r="N16" i="122" s="1"/>
  <c r="M15" i="122"/>
  <c r="L15" i="122"/>
  <c r="K15" i="122"/>
  <c r="I15" i="122"/>
  <c r="H15" i="122"/>
  <c r="G15" i="122"/>
  <c r="F15" i="122"/>
  <c r="E15" i="122"/>
  <c r="C15" i="122"/>
  <c r="O15" i="122" s="1"/>
  <c r="B15" i="122"/>
  <c r="N15" i="122" s="1"/>
  <c r="L14" i="122"/>
  <c r="K14" i="122"/>
  <c r="J14" i="122"/>
  <c r="I14" i="122"/>
  <c r="H14" i="122"/>
  <c r="F14" i="122"/>
  <c r="E14" i="122"/>
  <c r="D14" i="122"/>
  <c r="C14" i="122"/>
  <c r="O14" i="122" s="1"/>
  <c r="B14" i="122"/>
  <c r="N14" i="122" s="1"/>
  <c r="M13" i="122"/>
  <c r="L13" i="122"/>
  <c r="K13" i="122"/>
  <c r="I13" i="122"/>
  <c r="H13" i="122"/>
  <c r="G13" i="122"/>
  <c r="F13" i="122"/>
  <c r="E13" i="122"/>
  <c r="C13" i="122"/>
  <c r="O13" i="122" s="1"/>
  <c r="B13" i="122"/>
  <c r="N13" i="122" s="1"/>
  <c r="L12" i="122"/>
  <c r="L18" i="122" s="1"/>
  <c r="K12" i="122"/>
  <c r="J12" i="122"/>
  <c r="I12" i="122"/>
  <c r="H12" i="122"/>
  <c r="H18" i="122" s="1"/>
  <c r="F12" i="122"/>
  <c r="F18" i="122" s="1"/>
  <c r="E12" i="122"/>
  <c r="D12" i="122"/>
  <c r="C12" i="122"/>
  <c r="O12" i="122" s="1"/>
  <c r="B12" i="122"/>
  <c r="B18" i="122" s="1"/>
  <c r="M11" i="122"/>
  <c r="M18" i="122" s="1"/>
  <c r="L11" i="122"/>
  <c r="K11" i="122"/>
  <c r="K18" i="122" s="1"/>
  <c r="I11" i="122"/>
  <c r="I18" i="122" s="1"/>
  <c r="H11" i="122"/>
  <c r="G11" i="122"/>
  <c r="G18" i="122" s="1"/>
  <c r="F11" i="122"/>
  <c r="E11" i="122"/>
  <c r="E18" i="122" s="1"/>
  <c r="C11" i="122"/>
  <c r="C18" i="122" s="1"/>
  <c r="B11" i="122"/>
  <c r="N11" i="122" s="1"/>
  <c r="T13" i="106" l="1"/>
  <c r="S28" i="107"/>
  <c r="S30" i="107" s="1"/>
  <c r="Q30" i="107"/>
  <c r="B40" i="122"/>
  <c r="J18" i="125"/>
  <c r="M23" i="125"/>
  <c r="J28" i="125"/>
  <c r="J38" i="125" s="1"/>
  <c r="J40" i="125" s="1"/>
  <c r="M26" i="125"/>
  <c r="G40" i="125"/>
  <c r="H40" i="125"/>
  <c r="M13" i="125"/>
  <c r="M17" i="125"/>
  <c r="M18" i="125" s="1"/>
  <c r="E40" i="125"/>
  <c r="I40" i="125"/>
  <c r="L18" i="125"/>
  <c r="M14" i="125"/>
  <c r="B40" i="125"/>
  <c r="F40" i="125"/>
  <c r="C18" i="125"/>
  <c r="K18" i="125"/>
  <c r="D12" i="125"/>
  <c r="D18" i="125" s="1"/>
  <c r="D14" i="125"/>
  <c r="D16" i="125"/>
  <c r="M30" i="125"/>
  <c r="M37" i="125" s="1"/>
  <c r="M39" i="125" s="1"/>
  <c r="H18" i="124"/>
  <c r="J13" i="124"/>
  <c r="G40" i="124"/>
  <c r="H38" i="124"/>
  <c r="H40" i="124" s="1"/>
  <c r="J28" i="124"/>
  <c r="J38" i="124" s="1"/>
  <c r="I11" i="124"/>
  <c r="I18" i="124" s="1"/>
  <c r="B18" i="124"/>
  <c r="J30" i="124"/>
  <c r="J37" i="124" s="1"/>
  <c r="J39" i="124" s="1"/>
  <c r="B38" i="124"/>
  <c r="B40" i="124" s="1"/>
  <c r="C38" i="124"/>
  <c r="C40" i="124" s="1"/>
  <c r="N42" i="123"/>
  <c r="T14" i="123"/>
  <c r="M40" i="122"/>
  <c r="P14" i="122"/>
  <c r="P16" i="122"/>
  <c r="P28" i="122"/>
  <c r="P38" i="122" s="1"/>
  <c r="J40" i="122"/>
  <c r="H40" i="122"/>
  <c r="J18" i="122"/>
  <c r="P37" i="122"/>
  <c r="P39" i="122" s="1"/>
  <c r="P13" i="122"/>
  <c r="P15" i="122"/>
  <c r="P17" i="122"/>
  <c r="D40" i="122"/>
  <c r="E40" i="122"/>
  <c r="O11" i="122"/>
  <c r="O18" i="122" s="1"/>
  <c r="N12" i="122"/>
  <c r="P12" i="122" s="1"/>
  <c r="P24" i="122"/>
  <c r="J37" i="122"/>
  <c r="J39" i="122" s="1"/>
  <c r="D13" i="122"/>
  <c r="D18" i="122" s="1"/>
  <c r="C29" i="153"/>
  <c r="E28" i="153"/>
  <c r="E30" i="153" s="1"/>
  <c r="F27" i="153"/>
  <c r="F29" i="153" s="1"/>
  <c r="E27" i="153"/>
  <c r="E29" i="153" s="1"/>
  <c r="C27" i="153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I27" i="153" s="1"/>
  <c r="I29" i="153" s="1"/>
  <c r="H23" i="153"/>
  <c r="H27" i="153" s="1"/>
  <c r="H29" i="153" s="1"/>
  <c r="G23" i="153"/>
  <c r="D23" i="153"/>
  <c r="J23" i="153" s="1"/>
  <c r="I22" i="153"/>
  <c r="H22" i="153"/>
  <c r="G22" i="153"/>
  <c r="G27" i="153" s="1"/>
  <c r="G29" i="153" s="1"/>
  <c r="D22" i="153"/>
  <c r="J22" i="153" s="1"/>
  <c r="J27" i="153" s="1"/>
  <c r="J29" i="153" s="1"/>
  <c r="F20" i="153"/>
  <c r="F28" i="153" s="1"/>
  <c r="F30" i="153" s="1"/>
  <c r="E20" i="153"/>
  <c r="C20" i="153"/>
  <c r="C28" i="153" s="1"/>
  <c r="C30" i="153" s="1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J18" i="153" s="1"/>
  <c r="I17" i="153"/>
  <c r="H17" i="153"/>
  <c r="G17" i="153"/>
  <c r="D17" i="153"/>
  <c r="J17" i="153" s="1"/>
  <c r="I16" i="153"/>
  <c r="H16" i="153"/>
  <c r="G16" i="153"/>
  <c r="G20" i="153" s="1"/>
  <c r="G28" i="153" s="1"/>
  <c r="G30" i="153" s="1"/>
  <c r="D16" i="153"/>
  <c r="J16" i="153" s="1"/>
  <c r="I15" i="153"/>
  <c r="I20" i="153" s="1"/>
  <c r="I28" i="153" s="1"/>
  <c r="I30" i="153" s="1"/>
  <c r="H15" i="153"/>
  <c r="H20" i="153" s="1"/>
  <c r="H28" i="153" s="1"/>
  <c r="H30" i="153" s="1"/>
  <c r="G15" i="153"/>
  <c r="D15" i="153"/>
  <c r="J15" i="153" s="1"/>
  <c r="G11" i="153"/>
  <c r="F11" i="153"/>
  <c r="E11" i="153"/>
  <c r="C11" i="153"/>
  <c r="I11" i="153" s="1"/>
  <c r="B11" i="153"/>
  <c r="H11" i="153" s="1"/>
  <c r="H10" i="153"/>
  <c r="G10" i="153"/>
  <c r="F10" i="153"/>
  <c r="E10" i="153"/>
  <c r="D10" i="153"/>
  <c r="J10" i="153" s="1"/>
  <c r="C10" i="153"/>
  <c r="I10" i="153" s="1"/>
  <c r="B10" i="153"/>
  <c r="I9" i="153"/>
  <c r="H9" i="153"/>
  <c r="G9" i="153"/>
  <c r="F9" i="153"/>
  <c r="E9" i="153"/>
  <c r="D9" i="153"/>
  <c r="J9" i="153" s="1"/>
  <c r="C9" i="153"/>
  <c r="B9" i="153"/>
  <c r="I8" i="153"/>
  <c r="F8" i="153"/>
  <c r="E8" i="153"/>
  <c r="E12" i="153" s="1"/>
  <c r="D8" i="153"/>
  <c r="C8" i="153"/>
  <c r="B8" i="153"/>
  <c r="H8" i="153" s="1"/>
  <c r="G7" i="153"/>
  <c r="F7" i="153"/>
  <c r="F12" i="153" s="1"/>
  <c r="E7" i="153"/>
  <c r="C7" i="153"/>
  <c r="I7" i="153" s="1"/>
  <c r="B7" i="153"/>
  <c r="H7" i="153" s="1"/>
  <c r="H12" i="153" s="1"/>
  <c r="Q19" i="152"/>
  <c r="Q21" i="152" s="1"/>
  <c r="P19" i="152"/>
  <c r="P21" i="152" s="1"/>
  <c r="O19" i="152"/>
  <c r="O21" i="152" s="1"/>
  <c r="M19" i="152"/>
  <c r="M21" i="152" s="1"/>
  <c r="L19" i="152"/>
  <c r="L21" i="152" s="1"/>
  <c r="J19" i="152"/>
  <c r="J21" i="152" s="1"/>
  <c r="I19" i="152"/>
  <c r="I21" i="152" s="1"/>
  <c r="G19" i="152"/>
  <c r="G21" i="152" s="1"/>
  <c r="F19" i="152"/>
  <c r="F21" i="152" s="1"/>
  <c r="D19" i="152"/>
  <c r="D21" i="152" s="1"/>
  <c r="C19" i="152"/>
  <c r="C21" i="152" s="1"/>
  <c r="S18" i="152"/>
  <c r="T18" i="152" s="1"/>
  <c r="R18" i="152"/>
  <c r="Q18" i="152"/>
  <c r="N18" i="152"/>
  <c r="N9" i="152" s="1"/>
  <c r="K18" i="152"/>
  <c r="H18" i="152"/>
  <c r="E18" i="152"/>
  <c r="S17" i="152"/>
  <c r="R17" i="152"/>
  <c r="R19" i="152" s="1"/>
  <c r="R21" i="152" s="1"/>
  <c r="Q17" i="152"/>
  <c r="N17" i="152"/>
  <c r="K17" i="152"/>
  <c r="K19" i="152" s="1"/>
  <c r="K21" i="152" s="1"/>
  <c r="H17" i="152"/>
  <c r="H19" i="152" s="1"/>
  <c r="H21" i="152" s="1"/>
  <c r="E17" i="152"/>
  <c r="E19" i="152" s="1"/>
  <c r="E21" i="152" s="1"/>
  <c r="P15" i="152"/>
  <c r="P20" i="152" s="1"/>
  <c r="P22" i="152" s="1"/>
  <c r="O15" i="152"/>
  <c r="O20" i="152" s="1"/>
  <c r="O22" i="152" s="1"/>
  <c r="M15" i="152"/>
  <c r="M20" i="152" s="1"/>
  <c r="L15" i="152"/>
  <c r="L20" i="152" s="1"/>
  <c r="K15" i="152"/>
  <c r="K20" i="152" s="1"/>
  <c r="K22" i="152" s="1"/>
  <c r="J15" i="152"/>
  <c r="J20" i="152" s="1"/>
  <c r="J22" i="152" s="1"/>
  <c r="I15" i="152"/>
  <c r="I20" i="152" s="1"/>
  <c r="G15" i="152"/>
  <c r="G20" i="152" s="1"/>
  <c r="F15" i="152"/>
  <c r="F20" i="152" s="1"/>
  <c r="D15" i="152"/>
  <c r="D20" i="152" s="1"/>
  <c r="D22" i="152" s="1"/>
  <c r="C15" i="152"/>
  <c r="C20" i="152" s="1"/>
  <c r="S14" i="152"/>
  <c r="S15" i="152" s="1"/>
  <c r="S20" i="152" s="1"/>
  <c r="R14" i="152"/>
  <c r="T14" i="152" s="1"/>
  <c r="Q14" i="152"/>
  <c r="Q9" i="152" s="1"/>
  <c r="N14" i="152"/>
  <c r="K14" i="152"/>
  <c r="H14" i="152"/>
  <c r="E14" i="152"/>
  <c r="E9" i="152" s="1"/>
  <c r="S13" i="152"/>
  <c r="R13" i="152"/>
  <c r="Q13" i="152"/>
  <c r="N13" i="152"/>
  <c r="N15" i="152" s="1"/>
  <c r="N20" i="152" s="1"/>
  <c r="K13" i="152"/>
  <c r="H13" i="152"/>
  <c r="E13" i="152"/>
  <c r="P9" i="152"/>
  <c r="O9" i="152"/>
  <c r="M9" i="152"/>
  <c r="L9" i="152"/>
  <c r="K9" i="152"/>
  <c r="J9" i="152"/>
  <c r="I9" i="152"/>
  <c r="H9" i="152"/>
  <c r="G9" i="152"/>
  <c r="S9" i="152" s="1"/>
  <c r="F9" i="152"/>
  <c r="D9" i="152"/>
  <c r="C9" i="152"/>
  <c r="R9" i="152" s="1"/>
  <c r="Q8" i="152"/>
  <c r="Q10" i="152" s="1"/>
  <c r="P8" i="152"/>
  <c r="O8" i="152"/>
  <c r="O10" i="152" s="1"/>
  <c r="M8" i="152"/>
  <c r="M10" i="152" s="1"/>
  <c r="L8" i="152"/>
  <c r="J8" i="152"/>
  <c r="J10" i="152" s="1"/>
  <c r="I8" i="152"/>
  <c r="I10" i="152" s="1"/>
  <c r="G8" i="152"/>
  <c r="G10" i="152" s="1"/>
  <c r="F8" i="152"/>
  <c r="F10" i="152" s="1"/>
  <c r="D8" i="152"/>
  <c r="D10" i="152" s="1"/>
  <c r="C8" i="152"/>
  <c r="R8" i="152" s="1"/>
  <c r="L35" i="151"/>
  <c r="K35" i="151"/>
  <c r="H35" i="151"/>
  <c r="C35" i="151"/>
  <c r="O35" i="151" s="1"/>
  <c r="K34" i="151"/>
  <c r="K36" i="151" s="1"/>
  <c r="C34" i="151"/>
  <c r="C36" i="151" s="1"/>
  <c r="O36" i="151" s="1"/>
  <c r="L33" i="151"/>
  <c r="K33" i="151"/>
  <c r="I33" i="151"/>
  <c r="I35" i="151" s="1"/>
  <c r="H33" i="151"/>
  <c r="F33" i="151"/>
  <c r="F35" i="151" s="1"/>
  <c r="E33" i="151"/>
  <c r="E35" i="151" s="1"/>
  <c r="C33" i="151"/>
  <c r="O33" i="151" s="1"/>
  <c r="B33" i="151"/>
  <c r="B35" i="151" s="1"/>
  <c r="P32" i="151"/>
  <c r="O32" i="151"/>
  <c r="N32" i="151"/>
  <c r="M32" i="151"/>
  <c r="J32" i="151"/>
  <c r="G32" i="151"/>
  <c r="D32" i="151"/>
  <c r="P31" i="151"/>
  <c r="O31" i="151"/>
  <c r="N31" i="151"/>
  <c r="M31" i="151"/>
  <c r="J31" i="151"/>
  <c r="G31" i="151"/>
  <c r="D31" i="151"/>
  <c r="O30" i="151"/>
  <c r="N30" i="151"/>
  <c r="P30" i="151" s="1"/>
  <c r="M30" i="151"/>
  <c r="J30" i="151"/>
  <c r="G30" i="151"/>
  <c r="D30" i="151"/>
  <c r="O29" i="151"/>
  <c r="N29" i="151"/>
  <c r="P29" i="151" s="1"/>
  <c r="M29" i="151"/>
  <c r="J29" i="151"/>
  <c r="G29" i="151"/>
  <c r="D29" i="151"/>
  <c r="P28" i="151"/>
  <c r="O28" i="151"/>
  <c r="N28" i="151"/>
  <c r="M28" i="151"/>
  <c r="M33" i="151" s="1"/>
  <c r="M35" i="151" s="1"/>
  <c r="J28" i="151"/>
  <c r="G28" i="151"/>
  <c r="D28" i="151"/>
  <c r="P27" i="151"/>
  <c r="P33" i="151" s="1"/>
  <c r="P35" i="151" s="1"/>
  <c r="O27" i="151"/>
  <c r="N27" i="151"/>
  <c r="M27" i="151"/>
  <c r="J27" i="151"/>
  <c r="J33" i="151" s="1"/>
  <c r="J35" i="151" s="1"/>
  <c r="G27" i="151"/>
  <c r="G33" i="151" s="1"/>
  <c r="G35" i="151" s="1"/>
  <c r="D27" i="151"/>
  <c r="D33" i="151" s="1"/>
  <c r="D35" i="151" s="1"/>
  <c r="O26" i="151"/>
  <c r="N26" i="151"/>
  <c r="P26" i="151" s="1"/>
  <c r="L25" i="151"/>
  <c r="L34" i="151" s="1"/>
  <c r="L36" i="151" s="1"/>
  <c r="K25" i="151"/>
  <c r="I25" i="151"/>
  <c r="I34" i="151" s="1"/>
  <c r="I36" i="151" s="1"/>
  <c r="H25" i="151"/>
  <c r="H34" i="151" s="1"/>
  <c r="H36" i="151" s="1"/>
  <c r="F25" i="151"/>
  <c r="F34" i="151" s="1"/>
  <c r="F36" i="151" s="1"/>
  <c r="E25" i="151"/>
  <c r="E34" i="151" s="1"/>
  <c r="E36" i="151" s="1"/>
  <c r="C25" i="151"/>
  <c r="O25" i="151" s="1"/>
  <c r="B25" i="151"/>
  <c r="B34" i="151" s="1"/>
  <c r="B36" i="151" s="1"/>
  <c r="P24" i="151"/>
  <c r="O24" i="151"/>
  <c r="N24" i="151"/>
  <c r="M24" i="151"/>
  <c r="J24" i="151"/>
  <c r="G24" i="151"/>
  <c r="D24" i="151"/>
  <c r="P23" i="151"/>
  <c r="O23" i="151"/>
  <c r="N23" i="151"/>
  <c r="M23" i="151"/>
  <c r="J23" i="151"/>
  <c r="J14" i="151" s="1"/>
  <c r="G23" i="151"/>
  <c r="G14" i="151" s="1"/>
  <c r="D23" i="151"/>
  <c r="O22" i="151"/>
  <c r="N22" i="151"/>
  <c r="P22" i="151" s="1"/>
  <c r="M22" i="151"/>
  <c r="J22" i="151"/>
  <c r="G22" i="151"/>
  <c r="D22" i="151"/>
  <c r="O21" i="151"/>
  <c r="N21" i="151"/>
  <c r="P21" i="151" s="1"/>
  <c r="M21" i="151"/>
  <c r="M12" i="151" s="1"/>
  <c r="J21" i="151"/>
  <c r="G21" i="151"/>
  <c r="D21" i="151"/>
  <c r="D12" i="151" s="1"/>
  <c r="P20" i="151"/>
  <c r="O20" i="151"/>
  <c r="N20" i="151"/>
  <c r="M20" i="151"/>
  <c r="M25" i="151" s="1"/>
  <c r="M34" i="151" s="1"/>
  <c r="M36" i="151" s="1"/>
  <c r="J20" i="151"/>
  <c r="G20" i="151"/>
  <c r="D20" i="151"/>
  <c r="P19" i="151"/>
  <c r="O19" i="151"/>
  <c r="N19" i="151"/>
  <c r="M19" i="151"/>
  <c r="J19" i="151"/>
  <c r="J10" i="151" s="1"/>
  <c r="G19" i="151"/>
  <c r="G10" i="151" s="1"/>
  <c r="G16" i="151" s="1"/>
  <c r="D19" i="151"/>
  <c r="D25" i="151" s="1"/>
  <c r="D34" i="151" s="1"/>
  <c r="D36" i="151" s="1"/>
  <c r="M15" i="151"/>
  <c r="L15" i="151"/>
  <c r="K15" i="151"/>
  <c r="J15" i="151"/>
  <c r="I15" i="151"/>
  <c r="H15" i="151"/>
  <c r="G15" i="151"/>
  <c r="F15" i="151"/>
  <c r="E15" i="151"/>
  <c r="D15" i="151"/>
  <c r="C15" i="151"/>
  <c r="O15" i="151" s="1"/>
  <c r="B15" i="151"/>
  <c r="N15" i="151" s="1"/>
  <c r="P15" i="151" s="1"/>
  <c r="M14" i="151"/>
  <c r="L14" i="151"/>
  <c r="K14" i="151"/>
  <c r="I14" i="151"/>
  <c r="H14" i="151"/>
  <c r="F14" i="151"/>
  <c r="E14" i="151"/>
  <c r="D14" i="151"/>
  <c r="C14" i="151"/>
  <c r="O14" i="151" s="1"/>
  <c r="B14" i="151"/>
  <c r="N14" i="151" s="1"/>
  <c r="P14" i="151" s="1"/>
  <c r="M13" i="151"/>
  <c r="L13" i="151"/>
  <c r="K13" i="151"/>
  <c r="J13" i="151"/>
  <c r="I13" i="151"/>
  <c r="H13" i="151"/>
  <c r="G13" i="151"/>
  <c r="F13" i="151"/>
  <c r="E13" i="151"/>
  <c r="D13" i="151"/>
  <c r="C13" i="151"/>
  <c r="O13" i="151" s="1"/>
  <c r="B13" i="151"/>
  <c r="N13" i="151" s="1"/>
  <c r="P13" i="151" s="1"/>
  <c r="L12" i="151"/>
  <c r="K12" i="151"/>
  <c r="K16" i="151" s="1"/>
  <c r="J12" i="151"/>
  <c r="I12" i="151"/>
  <c r="H12" i="151"/>
  <c r="G12" i="151"/>
  <c r="F12" i="151"/>
  <c r="E12" i="151"/>
  <c r="C12" i="151"/>
  <c r="O12" i="151" s="1"/>
  <c r="B12" i="151"/>
  <c r="N12" i="151" s="1"/>
  <c r="P12" i="151" s="1"/>
  <c r="M11" i="151"/>
  <c r="L11" i="151"/>
  <c r="K11" i="151"/>
  <c r="J11" i="151"/>
  <c r="I11" i="151"/>
  <c r="H11" i="151"/>
  <c r="G11" i="151"/>
  <c r="F11" i="151"/>
  <c r="F16" i="151" s="1"/>
  <c r="E11" i="151"/>
  <c r="D11" i="151"/>
  <c r="C11" i="151"/>
  <c r="O11" i="151" s="1"/>
  <c r="B11" i="151"/>
  <c r="B16" i="151" s="1"/>
  <c r="M10" i="151"/>
  <c r="M16" i="151" s="1"/>
  <c r="L10" i="151"/>
  <c r="L16" i="151" s="1"/>
  <c r="K10" i="151"/>
  <c r="I10" i="151"/>
  <c r="I16" i="151" s="1"/>
  <c r="H10" i="151"/>
  <c r="H16" i="151" s="1"/>
  <c r="F10" i="151"/>
  <c r="E10" i="151"/>
  <c r="E16" i="151" s="1"/>
  <c r="D10" i="151"/>
  <c r="D16" i="151" s="1"/>
  <c r="C10" i="151"/>
  <c r="O10" i="151" s="1"/>
  <c r="B10" i="151"/>
  <c r="N10" i="151" s="1"/>
  <c r="M28" i="125" l="1"/>
  <c r="M38" i="125" s="1"/>
  <c r="M40" i="125"/>
  <c r="J40" i="124"/>
  <c r="J11" i="124"/>
  <c r="J18" i="124" s="1"/>
  <c r="N18" i="122"/>
  <c r="P11" i="122"/>
  <c r="P18" i="122" s="1"/>
  <c r="P40" i="122"/>
  <c r="J20" i="153"/>
  <c r="J28" i="153" s="1"/>
  <c r="J30" i="153" s="1"/>
  <c r="G12" i="153"/>
  <c r="I12" i="153"/>
  <c r="B12" i="153"/>
  <c r="D20" i="153"/>
  <c r="D28" i="153" s="1"/>
  <c r="D7" i="153"/>
  <c r="G8" i="153"/>
  <c r="J8" i="153" s="1"/>
  <c r="D11" i="153"/>
  <c r="J11" i="153" s="1"/>
  <c r="C12" i="153"/>
  <c r="D27" i="153"/>
  <c r="D29" i="153" s="1"/>
  <c r="N8" i="152"/>
  <c r="N10" i="152" s="1"/>
  <c r="E15" i="152"/>
  <c r="E20" i="152" s="1"/>
  <c r="E22" i="152" s="1"/>
  <c r="E8" i="152"/>
  <c r="E10" i="152" s="1"/>
  <c r="H15" i="152"/>
  <c r="H20" i="152" s="1"/>
  <c r="H22" i="152" s="1"/>
  <c r="R15" i="152"/>
  <c r="R20" i="152" s="1"/>
  <c r="N19" i="152"/>
  <c r="N21" i="152" s="1"/>
  <c r="N22" i="152" s="1"/>
  <c r="L10" i="152"/>
  <c r="P10" i="152"/>
  <c r="Q15" i="152"/>
  <c r="Q20" i="152" s="1"/>
  <c r="T17" i="152"/>
  <c r="T19" i="152" s="1"/>
  <c r="T21" i="152" s="1"/>
  <c r="R10" i="152"/>
  <c r="T9" i="152"/>
  <c r="Q22" i="152"/>
  <c r="F22" i="152"/>
  <c r="R22" i="152"/>
  <c r="G22" i="152"/>
  <c r="L22" i="152"/>
  <c r="S22" i="152"/>
  <c r="C22" i="152"/>
  <c r="I22" i="152"/>
  <c r="M22" i="152"/>
  <c r="K8" i="152"/>
  <c r="K10" i="152" s="1"/>
  <c r="S8" i="152"/>
  <c r="S10" i="152" s="1"/>
  <c r="C10" i="152"/>
  <c r="S19" i="152"/>
  <c r="S21" i="152" s="1"/>
  <c r="H8" i="152"/>
  <c r="H10" i="152" s="1"/>
  <c r="T13" i="152"/>
  <c r="T15" i="152" s="1"/>
  <c r="T20" i="152" s="1"/>
  <c r="P10" i="151"/>
  <c r="P16" i="151" s="1"/>
  <c r="J16" i="151"/>
  <c r="P25" i="151"/>
  <c r="P34" i="151" s="1"/>
  <c r="P36" i="151" s="1"/>
  <c r="N11" i="151"/>
  <c r="P11" i="151" s="1"/>
  <c r="C16" i="151"/>
  <c r="O16" i="151" s="1"/>
  <c r="O34" i="151"/>
  <c r="G25" i="151"/>
  <c r="G34" i="151" s="1"/>
  <c r="G36" i="151" s="1"/>
  <c r="J25" i="151"/>
  <c r="J34" i="151" s="1"/>
  <c r="J36" i="151" s="1"/>
  <c r="N25" i="151"/>
  <c r="N34" i="151" s="1"/>
  <c r="N36" i="151" s="1"/>
  <c r="N33" i="151"/>
  <c r="N35" i="151" s="1"/>
  <c r="M27" i="170"/>
  <c r="L27" i="170"/>
  <c r="K27" i="170"/>
  <c r="J27" i="170"/>
  <c r="I27" i="170"/>
  <c r="H27" i="170"/>
  <c r="G27" i="170"/>
  <c r="F27" i="170"/>
  <c r="E27" i="170"/>
  <c r="D27" i="170"/>
  <c r="C27" i="170"/>
  <c r="B27" i="170"/>
  <c r="M20" i="170"/>
  <c r="M28" i="170" s="1"/>
  <c r="L20" i="170"/>
  <c r="L28" i="170" s="1"/>
  <c r="K20" i="170"/>
  <c r="K28" i="170" s="1"/>
  <c r="J20" i="170"/>
  <c r="J28" i="170" s="1"/>
  <c r="I20" i="170"/>
  <c r="I28" i="170" s="1"/>
  <c r="H20" i="170"/>
  <c r="H28" i="170" s="1"/>
  <c r="G20" i="170"/>
  <c r="G28" i="170" s="1"/>
  <c r="F20" i="170"/>
  <c r="F28" i="170" s="1"/>
  <c r="E20" i="170"/>
  <c r="E28" i="170" s="1"/>
  <c r="D20" i="170"/>
  <c r="D28" i="170" s="1"/>
  <c r="C20" i="170"/>
  <c r="C28" i="170" s="1"/>
  <c r="B20" i="170"/>
  <c r="B28" i="170" s="1"/>
  <c r="L12" i="170"/>
  <c r="K12" i="170"/>
  <c r="J12" i="170"/>
  <c r="I12" i="170"/>
  <c r="H12" i="170"/>
  <c r="F12" i="170"/>
  <c r="E12" i="170"/>
  <c r="C12" i="170"/>
  <c r="B12" i="170"/>
  <c r="M11" i="170"/>
  <c r="J11" i="170"/>
  <c r="G11" i="170"/>
  <c r="D11" i="170"/>
  <c r="M10" i="170"/>
  <c r="J10" i="170"/>
  <c r="G10" i="170"/>
  <c r="D10" i="170"/>
  <c r="M9" i="170"/>
  <c r="J9" i="170"/>
  <c r="G9" i="170"/>
  <c r="D9" i="170"/>
  <c r="M8" i="170"/>
  <c r="M12" i="170" s="1"/>
  <c r="J8" i="170"/>
  <c r="G8" i="170"/>
  <c r="G12" i="170" s="1"/>
  <c r="D8" i="170"/>
  <c r="D12" i="170" s="1"/>
  <c r="H40" i="172"/>
  <c r="D40" i="172"/>
  <c r="J39" i="172"/>
  <c r="I39" i="172"/>
  <c r="H39" i="172"/>
  <c r="G39" i="172"/>
  <c r="G40" i="172" s="1"/>
  <c r="F39" i="172"/>
  <c r="E39" i="172"/>
  <c r="D39" i="172"/>
  <c r="C39" i="172"/>
  <c r="B39" i="172"/>
  <c r="J28" i="172"/>
  <c r="J40" i="172" s="1"/>
  <c r="I28" i="172"/>
  <c r="I40" i="172" s="1"/>
  <c r="H28" i="172"/>
  <c r="F28" i="172"/>
  <c r="F40" i="172" s="1"/>
  <c r="E28" i="172"/>
  <c r="E40" i="172" s="1"/>
  <c r="D28" i="172"/>
  <c r="C28" i="172"/>
  <c r="C40" i="172" s="1"/>
  <c r="B28" i="172"/>
  <c r="B40" i="172" s="1"/>
  <c r="J16" i="172"/>
  <c r="I16" i="172"/>
  <c r="H16" i="172"/>
  <c r="F16" i="172"/>
  <c r="E16" i="172"/>
  <c r="C16" i="172"/>
  <c r="B16" i="172"/>
  <c r="G15" i="172"/>
  <c r="D15" i="172"/>
  <c r="G14" i="172"/>
  <c r="D14" i="172"/>
  <c r="D13" i="172"/>
  <c r="G12" i="172"/>
  <c r="D12" i="172"/>
  <c r="D11" i="172"/>
  <c r="D10" i="172"/>
  <c r="G9" i="172"/>
  <c r="G16" i="172" s="1"/>
  <c r="D9" i="172"/>
  <c r="D16" i="172" s="1"/>
  <c r="Q23" i="173"/>
  <c r="M23" i="173"/>
  <c r="I23" i="173"/>
  <c r="E23" i="173"/>
  <c r="S22" i="173"/>
  <c r="S23" i="173" s="1"/>
  <c r="R22" i="173"/>
  <c r="R23" i="173" s="1"/>
  <c r="Q22" i="173"/>
  <c r="P22" i="173"/>
  <c r="O22" i="173"/>
  <c r="N22" i="173"/>
  <c r="M22" i="173"/>
  <c r="L22" i="173"/>
  <c r="K22" i="173"/>
  <c r="J22" i="173"/>
  <c r="I22" i="173"/>
  <c r="H22" i="173"/>
  <c r="G22" i="173"/>
  <c r="F22" i="173"/>
  <c r="E22" i="173"/>
  <c r="D22" i="173"/>
  <c r="C22" i="173"/>
  <c r="B22" i="173"/>
  <c r="Q17" i="173"/>
  <c r="P17" i="173"/>
  <c r="P23" i="173" s="1"/>
  <c r="O17" i="173"/>
  <c r="O23" i="173" s="1"/>
  <c r="N17" i="173"/>
  <c r="N23" i="173" s="1"/>
  <c r="M17" i="173"/>
  <c r="L17" i="173"/>
  <c r="L23" i="173" s="1"/>
  <c r="K17" i="173"/>
  <c r="K23" i="173" s="1"/>
  <c r="J17" i="173"/>
  <c r="J23" i="173" s="1"/>
  <c r="I17" i="173"/>
  <c r="H17" i="173"/>
  <c r="H23" i="173" s="1"/>
  <c r="G17" i="173"/>
  <c r="G23" i="173" s="1"/>
  <c r="F17" i="173"/>
  <c r="F23" i="173" s="1"/>
  <c r="E17" i="173"/>
  <c r="D17" i="173"/>
  <c r="D23" i="173" s="1"/>
  <c r="C17" i="173"/>
  <c r="C23" i="173" s="1"/>
  <c r="B17" i="173"/>
  <c r="B23" i="173" s="1"/>
  <c r="Q11" i="173"/>
  <c r="O11" i="173"/>
  <c r="N11" i="173"/>
  <c r="L11" i="173"/>
  <c r="K11" i="173"/>
  <c r="I11" i="173"/>
  <c r="H11" i="173"/>
  <c r="F11" i="173"/>
  <c r="E11" i="173"/>
  <c r="C11" i="173"/>
  <c r="B11" i="173"/>
  <c r="S10" i="173"/>
  <c r="R10" i="173"/>
  <c r="Q10" i="173"/>
  <c r="P10" i="173"/>
  <c r="M10" i="173"/>
  <c r="J10" i="173"/>
  <c r="G10" i="173"/>
  <c r="D10" i="173"/>
  <c r="S9" i="173"/>
  <c r="R9" i="173"/>
  <c r="R11" i="173" s="1"/>
  <c r="Q9" i="173"/>
  <c r="P9" i="173"/>
  <c r="P11" i="173" s="1"/>
  <c r="M9" i="173"/>
  <c r="M11" i="173" s="1"/>
  <c r="J9" i="173"/>
  <c r="J11" i="173" s="1"/>
  <c r="G9" i="173"/>
  <c r="G11" i="173" s="1"/>
  <c r="D9" i="173"/>
  <c r="D11" i="173" s="1"/>
  <c r="P29" i="171"/>
  <c r="I29" i="171"/>
  <c r="E29" i="171"/>
  <c r="O28" i="171"/>
  <c r="O29" i="171" s="1"/>
  <c r="N28" i="171"/>
  <c r="N29" i="171" s="1"/>
  <c r="L28" i="171"/>
  <c r="L29" i="171" s="1"/>
  <c r="K28" i="171"/>
  <c r="I28" i="171"/>
  <c r="H28" i="171"/>
  <c r="H29" i="171" s="1"/>
  <c r="G28" i="171"/>
  <c r="F28" i="171"/>
  <c r="E28" i="171"/>
  <c r="C28" i="171"/>
  <c r="B28" i="171"/>
  <c r="P27" i="171"/>
  <c r="M27" i="171"/>
  <c r="J27" i="171"/>
  <c r="G27" i="171"/>
  <c r="D27" i="171"/>
  <c r="P26" i="171"/>
  <c r="M26" i="171"/>
  <c r="J26" i="171"/>
  <c r="G26" i="171"/>
  <c r="D26" i="171"/>
  <c r="M25" i="171"/>
  <c r="J25" i="171"/>
  <c r="J28" i="171" s="1"/>
  <c r="G25" i="171"/>
  <c r="D25" i="171"/>
  <c r="P24" i="171"/>
  <c r="M24" i="171"/>
  <c r="M28" i="171" s="1"/>
  <c r="J24" i="171"/>
  <c r="G24" i="171"/>
  <c r="D24" i="171"/>
  <c r="D28" i="171" s="1"/>
  <c r="L21" i="171"/>
  <c r="K21" i="171"/>
  <c r="K29" i="171" s="1"/>
  <c r="I21" i="171"/>
  <c r="H21" i="171"/>
  <c r="F21" i="171"/>
  <c r="F29" i="171" s="1"/>
  <c r="E21" i="171"/>
  <c r="C21" i="171"/>
  <c r="C29" i="171" s="1"/>
  <c r="B21" i="171"/>
  <c r="B29" i="171" s="1"/>
  <c r="P20" i="171"/>
  <c r="M20" i="171"/>
  <c r="J20" i="171"/>
  <c r="G20" i="171"/>
  <c r="D20" i="171"/>
  <c r="P19" i="171"/>
  <c r="M19" i="171"/>
  <c r="J19" i="171"/>
  <c r="G19" i="171"/>
  <c r="D19" i="171"/>
  <c r="M18" i="171"/>
  <c r="J18" i="171"/>
  <c r="J21" i="171" s="1"/>
  <c r="J29" i="171" s="1"/>
  <c r="G18" i="171"/>
  <c r="G21" i="171" s="1"/>
  <c r="G29" i="171" s="1"/>
  <c r="D18" i="171"/>
  <c r="P17" i="171"/>
  <c r="M17" i="171"/>
  <c r="M21" i="171" s="1"/>
  <c r="M29" i="171" s="1"/>
  <c r="J17" i="171"/>
  <c r="G17" i="171"/>
  <c r="D17" i="171"/>
  <c r="D21" i="171" s="1"/>
  <c r="L13" i="171"/>
  <c r="K13" i="171"/>
  <c r="I13" i="171"/>
  <c r="H13" i="171"/>
  <c r="F13" i="171"/>
  <c r="E13" i="171"/>
  <c r="C13" i="171"/>
  <c r="B13" i="171"/>
  <c r="O12" i="171"/>
  <c r="N12" i="171"/>
  <c r="P12" i="171" s="1"/>
  <c r="M12" i="171"/>
  <c r="J12" i="171"/>
  <c r="G12" i="171"/>
  <c r="D12" i="171"/>
  <c r="P11" i="171"/>
  <c r="O11" i="171"/>
  <c r="N11" i="171"/>
  <c r="M11" i="171"/>
  <c r="J11" i="171"/>
  <c r="J13" i="171" s="1"/>
  <c r="G11" i="171"/>
  <c r="D11" i="171"/>
  <c r="O10" i="171"/>
  <c r="O13" i="171" s="1"/>
  <c r="N10" i="171"/>
  <c r="M10" i="171"/>
  <c r="J10" i="171"/>
  <c r="G10" i="171"/>
  <c r="G13" i="171" s="1"/>
  <c r="D10" i="171"/>
  <c r="O9" i="171"/>
  <c r="N9" i="171"/>
  <c r="N13" i="171" s="1"/>
  <c r="M9" i="171"/>
  <c r="M13" i="171" s="1"/>
  <c r="J9" i="171"/>
  <c r="G9" i="171"/>
  <c r="D9" i="171"/>
  <c r="D13" i="171" s="1"/>
  <c r="D12" i="153" l="1"/>
  <c r="J7" i="153"/>
  <c r="J12" i="153" s="1"/>
  <c r="D30" i="153"/>
  <c r="T8" i="152"/>
  <c r="T10" i="152" s="1"/>
  <c r="T22" i="152"/>
  <c r="N16" i="151"/>
  <c r="S11" i="173"/>
  <c r="D29" i="171"/>
  <c r="P9" i="171"/>
  <c r="AG28" i="158" l="1"/>
  <c r="AF28" i="158"/>
  <c r="U47" i="158"/>
  <c r="V47" i="158"/>
  <c r="AB20" i="158"/>
  <c r="AE38" i="158"/>
  <c r="AC38" i="158"/>
  <c r="AH28" i="158"/>
  <c r="C68" i="158" l="1"/>
  <c r="Q28" i="158" l="1"/>
  <c r="R28" i="158"/>
  <c r="S28" i="158"/>
  <c r="Q11" i="158"/>
  <c r="R11" i="158"/>
  <c r="S11" i="158"/>
  <c r="E28" i="155" l="1"/>
  <c r="D28" i="155"/>
  <c r="C28" i="155"/>
  <c r="P27" i="155"/>
  <c r="P29" i="155" s="1"/>
  <c r="L27" i="155"/>
  <c r="D27" i="155"/>
  <c r="D29" i="155" s="1"/>
  <c r="R26" i="155"/>
  <c r="R28" i="155" s="1"/>
  <c r="P26" i="155"/>
  <c r="P28" i="155" s="1"/>
  <c r="O26" i="155"/>
  <c r="O28" i="155" s="1"/>
  <c r="M26" i="155"/>
  <c r="M28" i="155" s="1"/>
  <c r="L26" i="155"/>
  <c r="L28" i="155" s="1"/>
  <c r="J26" i="155"/>
  <c r="J28" i="155" s="1"/>
  <c r="I26" i="155"/>
  <c r="I28" i="155" s="1"/>
  <c r="G26" i="155"/>
  <c r="G28" i="155" s="1"/>
  <c r="F26" i="155"/>
  <c r="F28" i="155" s="1"/>
  <c r="S25" i="155"/>
  <c r="R25" i="155"/>
  <c r="T25" i="155" s="1"/>
  <c r="Q25" i="155"/>
  <c r="N25" i="155"/>
  <c r="K25" i="155"/>
  <c r="H25" i="155"/>
  <c r="T24" i="155"/>
  <c r="S24" i="155"/>
  <c r="R24" i="155"/>
  <c r="Q24" i="155"/>
  <c r="N24" i="155"/>
  <c r="N26" i="155" s="1"/>
  <c r="N28" i="155" s="1"/>
  <c r="K24" i="155"/>
  <c r="H24" i="155"/>
  <c r="S23" i="155"/>
  <c r="T23" i="155" s="1"/>
  <c r="Q23" i="155"/>
  <c r="N23" i="155"/>
  <c r="K23" i="155"/>
  <c r="K26" i="155" s="1"/>
  <c r="K28" i="155" s="1"/>
  <c r="H23" i="155"/>
  <c r="H26" i="155" s="1"/>
  <c r="H28" i="155" s="1"/>
  <c r="S22" i="155"/>
  <c r="S26" i="155" s="1"/>
  <c r="S28" i="155" s="1"/>
  <c r="R22" i="155"/>
  <c r="T22" i="155" s="1"/>
  <c r="T26" i="155" s="1"/>
  <c r="T28" i="155" s="1"/>
  <c r="Q22" i="155"/>
  <c r="Q26" i="155" s="1"/>
  <c r="Q28" i="155" s="1"/>
  <c r="N22" i="155"/>
  <c r="R20" i="155"/>
  <c r="R27" i="155" s="1"/>
  <c r="P20" i="155"/>
  <c r="O20" i="155"/>
  <c r="O27" i="155" s="1"/>
  <c r="O29" i="155" s="1"/>
  <c r="M20" i="155"/>
  <c r="M27" i="155" s="1"/>
  <c r="M29" i="155" s="1"/>
  <c r="L20" i="155"/>
  <c r="K20" i="155"/>
  <c r="K27" i="155" s="1"/>
  <c r="J20" i="155"/>
  <c r="J27" i="155" s="1"/>
  <c r="J29" i="155" s="1"/>
  <c r="I20" i="155"/>
  <c r="I27" i="155" s="1"/>
  <c r="I29" i="155" s="1"/>
  <c r="G20" i="155"/>
  <c r="G27" i="155" s="1"/>
  <c r="G29" i="155" s="1"/>
  <c r="F20" i="155"/>
  <c r="F27" i="155" s="1"/>
  <c r="F29" i="155" s="1"/>
  <c r="D20" i="155"/>
  <c r="C20" i="155"/>
  <c r="C27" i="155" s="1"/>
  <c r="C29" i="155" s="1"/>
  <c r="T19" i="155"/>
  <c r="S19" i="155"/>
  <c r="R19" i="155"/>
  <c r="Q19" i="155"/>
  <c r="N19" i="155"/>
  <c r="K19" i="155"/>
  <c r="H19" i="155"/>
  <c r="E19" i="155"/>
  <c r="T18" i="155"/>
  <c r="S18" i="155"/>
  <c r="R18" i="155"/>
  <c r="Q18" i="155"/>
  <c r="N18" i="155"/>
  <c r="K18" i="155"/>
  <c r="H18" i="155"/>
  <c r="E18" i="155"/>
  <c r="T17" i="155"/>
  <c r="S17" i="155"/>
  <c r="R17" i="155"/>
  <c r="Q17" i="155"/>
  <c r="N17" i="155"/>
  <c r="K17" i="155"/>
  <c r="H17" i="155"/>
  <c r="H20" i="155" s="1"/>
  <c r="H27" i="155" s="1"/>
  <c r="H29" i="155" s="1"/>
  <c r="E17" i="155"/>
  <c r="T16" i="155"/>
  <c r="T20" i="155" s="1"/>
  <c r="T27" i="155" s="1"/>
  <c r="S16" i="155"/>
  <c r="S20" i="155" s="1"/>
  <c r="S27" i="155" s="1"/>
  <c r="S29" i="155" s="1"/>
  <c r="R16" i="155"/>
  <c r="Q16" i="155"/>
  <c r="Q20" i="155" s="1"/>
  <c r="Q27" i="155" s="1"/>
  <c r="N16" i="155"/>
  <c r="N20" i="155" s="1"/>
  <c r="N27" i="155" s="1"/>
  <c r="N29" i="155" s="1"/>
  <c r="H16" i="155"/>
  <c r="E16" i="155"/>
  <c r="E20" i="155" s="1"/>
  <c r="E27" i="155" s="1"/>
  <c r="E29" i="155" s="1"/>
  <c r="S13" i="155"/>
  <c r="P13" i="155"/>
  <c r="O13" i="155"/>
  <c r="M13" i="155"/>
  <c r="L13" i="155"/>
  <c r="K13" i="155"/>
  <c r="J13" i="155"/>
  <c r="I13" i="155"/>
  <c r="G13" i="155"/>
  <c r="F13" i="155"/>
  <c r="D13" i="155"/>
  <c r="C13" i="155"/>
  <c r="S12" i="155"/>
  <c r="R12" i="155"/>
  <c r="T12" i="155" s="1"/>
  <c r="Q12" i="155"/>
  <c r="N12" i="155"/>
  <c r="K12" i="155"/>
  <c r="H12" i="155"/>
  <c r="E12" i="155"/>
  <c r="S11" i="155"/>
  <c r="R11" i="155"/>
  <c r="T11" i="155" s="1"/>
  <c r="Q11" i="155"/>
  <c r="N11" i="155"/>
  <c r="K11" i="155"/>
  <c r="H11" i="155"/>
  <c r="E11" i="155"/>
  <c r="S10" i="155"/>
  <c r="R10" i="155"/>
  <c r="T10" i="155" s="1"/>
  <c r="Q10" i="155"/>
  <c r="N10" i="155"/>
  <c r="K10" i="155"/>
  <c r="H10" i="155"/>
  <c r="E10" i="155"/>
  <c r="S9" i="155"/>
  <c r="R9" i="155"/>
  <c r="R13" i="155" s="1"/>
  <c r="Q9" i="155"/>
  <c r="Q13" i="155" s="1"/>
  <c r="N9" i="155"/>
  <c r="N13" i="155" s="1"/>
  <c r="K9" i="155"/>
  <c r="H9" i="155"/>
  <c r="H13" i="155" s="1"/>
  <c r="E9" i="155"/>
  <c r="E13" i="155" s="1"/>
  <c r="K28" i="156"/>
  <c r="J28" i="156"/>
  <c r="I28" i="156"/>
  <c r="H28" i="156"/>
  <c r="C28" i="156"/>
  <c r="F27" i="156"/>
  <c r="B27" i="156"/>
  <c r="L26" i="156"/>
  <c r="L28" i="156" s="1"/>
  <c r="K26" i="156"/>
  <c r="F26" i="156"/>
  <c r="F28" i="156" s="1"/>
  <c r="E26" i="156"/>
  <c r="E28" i="156" s="1"/>
  <c r="C26" i="156"/>
  <c r="B26" i="156"/>
  <c r="B28" i="156" s="1"/>
  <c r="O25" i="156"/>
  <c r="N25" i="156"/>
  <c r="P25" i="156" s="1"/>
  <c r="M25" i="156"/>
  <c r="M26" i="156" s="1"/>
  <c r="M28" i="156" s="1"/>
  <c r="G25" i="156"/>
  <c r="O24" i="156"/>
  <c r="N24" i="156"/>
  <c r="P24" i="156" s="1"/>
  <c r="G24" i="156"/>
  <c r="O23" i="156"/>
  <c r="N23" i="156"/>
  <c r="P23" i="156" s="1"/>
  <c r="G23" i="156"/>
  <c r="D23" i="156"/>
  <c r="D26" i="156" s="1"/>
  <c r="D28" i="156" s="1"/>
  <c r="O22" i="156"/>
  <c r="O26" i="156" s="1"/>
  <c r="O28" i="156" s="1"/>
  <c r="N22" i="156"/>
  <c r="N26" i="156" s="1"/>
  <c r="N28" i="156" s="1"/>
  <c r="M22" i="156"/>
  <c r="G22" i="156"/>
  <c r="G26" i="156" s="1"/>
  <c r="G28" i="156" s="1"/>
  <c r="L20" i="156"/>
  <c r="L27" i="156" s="1"/>
  <c r="L29" i="156" s="1"/>
  <c r="K20" i="156"/>
  <c r="K27" i="156" s="1"/>
  <c r="K29" i="156" s="1"/>
  <c r="I20" i="156"/>
  <c r="I27" i="156" s="1"/>
  <c r="I29" i="156" s="1"/>
  <c r="H20" i="156"/>
  <c r="H27" i="156" s="1"/>
  <c r="H29" i="156" s="1"/>
  <c r="F20" i="156"/>
  <c r="E20" i="156"/>
  <c r="E27" i="156" s="1"/>
  <c r="E29" i="156" s="1"/>
  <c r="C20" i="156"/>
  <c r="C27" i="156" s="1"/>
  <c r="C29" i="156" s="1"/>
  <c r="B20" i="156"/>
  <c r="O19" i="156"/>
  <c r="N19" i="156"/>
  <c r="P19" i="156" s="1"/>
  <c r="M19" i="156"/>
  <c r="J19" i="156"/>
  <c r="G19" i="156"/>
  <c r="D19" i="156"/>
  <c r="O18" i="156"/>
  <c r="N18" i="156"/>
  <c r="P18" i="156" s="1"/>
  <c r="M18" i="156"/>
  <c r="J18" i="156"/>
  <c r="G18" i="156"/>
  <c r="D18" i="156"/>
  <c r="D20" i="156" s="1"/>
  <c r="D27" i="156" s="1"/>
  <c r="D29" i="156" s="1"/>
  <c r="O17" i="156"/>
  <c r="N17" i="156"/>
  <c r="P17" i="156" s="1"/>
  <c r="M17" i="156"/>
  <c r="J17" i="156"/>
  <c r="G17" i="156"/>
  <c r="D17" i="156"/>
  <c r="P16" i="156"/>
  <c r="O16" i="156"/>
  <c r="O20" i="156" s="1"/>
  <c r="O27" i="156" s="1"/>
  <c r="N16" i="156"/>
  <c r="N20" i="156" s="1"/>
  <c r="N27" i="156" s="1"/>
  <c r="M16" i="156"/>
  <c r="M20" i="156" s="1"/>
  <c r="M27" i="156" s="1"/>
  <c r="M29" i="156" s="1"/>
  <c r="J16" i="156"/>
  <c r="J20" i="156" s="1"/>
  <c r="J27" i="156" s="1"/>
  <c r="J29" i="156" s="1"/>
  <c r="G16" i="156"/>
  <c r="G20" i="156" s="1"/>
  <c r="G27" i="156" s="1"/>
  <c r="G29" i="156" s="1"/>
  <c r="D16" i="156"/>
  <c r="L13" i="156"/>
  <c r="K13" i="156"/>
  <c r="I13" i="156"/>
  <c r="H13" i="156"/>
  <c r="F13" i="156"/>
  <c r="E13" i="156"/>
  <c r="C13" i="156"/>
  <c r="B13" i="156"/>
  <c r="O12" i="156"/>
  <c r="N12" i="156"/>
  <c r="P12" i="156" s="1"/>
  <c r="M12" i="156"/>
  <c r="J12" i="156"/>
  <c r="G12" i="156"/>
  <c r="D12" i="156"/>
  <c r="O11" i="156"/>
  <c r="N11" i="156"/>
  <c r="P11" i="156" s="1"/>
  <c r="M11" i="156"/>
  <c r="J11" i="156"/>
  <c r="G11" i="156"/>
  <c r="D11" i="156"/>
  <c r="P10" i="156"/>
  <c r="O10" i="156"/>
  <c r="N10" i="156"/>
  <c r="M10" i="156"/>
  <c r="J10" i="156"/>
  <c r="G10" i="156"/>
  <c r="D10" i="156"/>
  <c r="O9" i="156"/>
  <c r="O13" i="156" s="1"/>
  <c r="N9" i="156"/>
  <c r="N13" i="156" s="1"/>
  <c r="M9" i="156"/>
  <c r="M13" i="156" s="1"/>
  <c r="J9" i="156"/>
  <c r="J13" i="156" s="1"/>
  <c r="G9" i="156"/>
  <c r="G13" i="156" s="1"/>
  <c r="D9" i="156"/>
  <c r="D13" i="156" s="1"/>
  <c r="K29" i="155" l="1"/>
  <c r="T29" i="155"/>
  <c r="R29" i="155"/>
  <c r="Q29" i="155"/>
  <c r="L29" i="155"/>
  <c r="T9" i="155"/>
  <c r="T13" i="155" s="1"/>
  <c r="F29" i="156"/>
  <c r="N29" i="156"/>
  <c r="O29" i="156"/>
  <c r="P20" i="156"/>
  <c r="P27" i="156" s="1"/>
  <c r="P29" i="156" s="1"/>
  <c r="B29" i="156"/>
  <c r="P9" i="156"/>
  <c r="P13" i="156" s="1"/>
  <c r="P22" i="156"/>
  <c r="P26" i="156" s="1"/>
  <c r="P28" i="156" s="1"/>
  <c r="G26" i="165"/>
  <c r="O26" i="165"/>
  <c r="P26" i="165"/>
  <c r="Q26" i="165"/>
  <c r="S26" i="165"/>
  <c r="D25" i="165"/>
  <c r="E25" i="165"/>
  <c r="F25" i="165"/>
  <c r="G25" i="165"/>
  <c r="H25" i="165"/>
  <c r="I25" i="165"/>
  <c r="J25" i="165"/>
  <c r="K25" i="165"/>
  <c r="L25" i="165"/>
  <c r="M25" i="165"/>
  <c r="N25" i="165"/>
  <c r="O25" i="165"/>
  <c r="P25" i="165"/>
  <c r="Q25" i="165"/>
  <c r="R25" i="165"/>
  <c r="S25" i="165"/>
  <c r="T25" i="165"/>
  <c r="U22" i="165"/>
  <c r="V22" i="165"/>
  <c r="W22" i="165"/>
  <c r="U23" i="165"/>
  <c r="V23" i="165"/>
  <c r="W23" i="165"/>
  <c r="U24" i="165"/>
  <c r="V24" i="165"/>
  <c r="W24" i="165"/>
  <c r="W25" i="165"/>
  <c r="V25" i="165"/>
  <c r="U21" i="165"/>
  <c r="U16" i="165"/>
  <c r="V16" i="165"/>
  <c r="W16" i="165"/>
  <c r="U17" i="165"/>
  <c r="V17" i="165"/>
  <c r="W17" i="165"/>
  <c r="U18" i="165"/>
  <c r="V18" i="165"/>
  <c r="W18" i="165"/>
  <c r="V15" i="165"/>
  <c r="W15" i="165"/>
  <c r="U15" i="165"/>
  <c r="U9" i="165"/>
  <c r="V9" i="165"/>
  <c r="W9" i="165"/>
  <c r="U10" i="165"/>
  <c r="V10" i="165"/>
  <c r="W10" i="165"/>
  <c r="U11" i="165"/>
  <c r="V11" i="165"/>
  <c r="W11" i="165"/>
  <c r="V8" i="165"/>
  <c r="W8" i="165"/>
  <c r="U8" i="165"/>
  <c r="T12" i="165"/>
  <c r="U25" i="165" l="1"/>
  <c r="S30" i="158" l="1"/>
  <c r="AD11" i="158"/>
  <c r="AC11" i="158"/>
  <c r="AE11" i="158"/>
  <c r="Q17" i="158"/>
  <c r="H27" i="141"/>
  <c r="F27" i="141"/>
  <c r="C27" i="141"/>
  <c r="B27" i="141"/>
  <c r="K27" i="141" s="1"/>
  <c r="I26" i="141"/>
  <c r="I28" i="141" s="1"/>
  <c r="E26" i="141"/>
  <c r="D26" i="141"/>
  <c r="D28" i="141" s="1"/>
  <c r="I25" i="141"/>
  <c r="I27" i="141" s="1"/>
  <c r="H25" i="141"/>
  <c r="E25" i="141"/>
  <c r="E27" i="141" s="1"/>
  <c r="D25" i="141"/>
  <c r="B25" i="141"/>
  <c r="L24" i="141"/>
  <c r="K24" i="141"/>
  <c r="M24" i="141" s="1"/>
  <c r="J24" i="141"/>
  <c r="G24" i="141"/>
  <c r="L23" i="141"/>
  <c r="M23" i="141" s="1"/>
  <c r="K23" i="141"/>
  <c r="J23" i="141"/>
  <c r="G23" i="141"/>
  <c r="M22" i="141"/>
  <c r="L22" i="141"/>
  <c r="K22" i="141"/>
  <c r="G22" i="141"/>
  <c r="M21" i="141"/>
  <c r="M25" i="141" s="1"/>
  <c r="L21" i="141"/>
  <c r="L25" i="141" s="1"/>
  <c r="K21" i="141"/>
  <c r="K25" i="141" s="1"/>
  <c r="J21" i="141"/>
  <c r="J25" i="141" s="1"/>
  <c r="J27" i="141" s="1"/>
  <c r="G21" i="141"/>
  <c r="G25" i="141" s="1"/>
  <c r="G27" i="141" s="1"/>
  <c r="I19" i="141"/>
  <c r="H19" i="141"/>
  <c r="H26" i="141" s="1"/>
  <c r="H28" i="141" s="1"/>
  <c r="F19" i="141"/>
  <c r="F26" i="141" s="1"/>
  <c r="F28" i="141" s="1"/>
  <c r="E19" i="141"/>
  <c r="C26" i="141"/>
  <c r="B19" i="141"/>
  <c r="B26" i="141" s="1"/>
  <c r="M18" i="141"/>
  <c r="L18" i="141"/>
  <c r="K18" i="141"/>
  <c r="J18" i="141"/>
  <c r="G18" i="141"/>
  <c r="L17" i="141"/>
  <c r="K17" i="141"/>
  <c r="M17" i="141" s="1"/>
  <c r="J17" i="141"/>
  <c r="J19" i="141" s="1"/>
  <c r="J26" i="141" s="1"/>
  <c r="G17" i="141"/>
  <c r="L16" i="141"/>
  <c r="K16" i="141"/>
  <c r="M16" i="141" s="1"/>
  <c r="J16" i="141"/>
  <c r="G16" i="141"/>
  <c r="L15" i="141"/>
  <c r="L19" i="141" s="1"/>
  <c r="K15" i="141"/>
  <c r="J15" i="141"/>
  <c r="G15" i="141"/>
  <c r="G19" i="141" s="1"/>
  <c r="G26" i="141" s="1"/>
  <c r="I12" i="141"/>
  <c r="H12" i="141"/>
  <c r="F12" i="141"/>
  <c r="E12" i="141"/>
  <c r="D12" i="141"/>
  <c r="C12" i="141"/>
  <c r="B12" i="141"/>
  <c r="M11" i="141"/>
  <c r="L11" i="141"/>
  <c r="K11" i="141"/>
  <c r="J11" i="141"/>
  <c r="G11" i="141"/>
  <c r="L10" i="141"/>
  <c r="K10" i="141"/>
  <c r="M10" i="141" s="1"/>
  <c r="J10" i="141"/>
  <c r="G10" i="141"/>
  <c r="L9" i="141"/>
  <c r="K9" i="141"/>
  <c r="K12" i="141" s="1"/>
  <c r="J9" i="141"/>
  <c r="G9" i="141"/>
  <c r="L8" i="141"/>
  <c r="L12" i="141" s="1"/>
  <c r="K8" i="141"/>
  <c r="J8" i="141"/>
  <c r="J12" i="141" s="1"/>
  <c r="G8" i="141"/>
  <c r="D8" i="139"/>
  <c r="G8" i="139"/>
  <c r="H8" i="139"/>
  <c r="J8" i="139" s="1"/>
  <c r="I8" i="139"/>
  <c r="D9" i="139"/>
  <c r="G9" i="139"/>
  <c r="G12" i="139" s="1"/>
  <c r="H9" i="139"/>
  <c r="I9" i="139"/>
  <c r="I12" i="139" s="1"/>
  <c r="J9" i="139"/>
  <c r="D10" i="139"/>
  <c r="G10" i="139"/>
  <c r="H10" i="139"/>
  <c r="I10" i="139"/>
  <c r="J10" i="139"/>
  <c r="D11" i="139"/>
  <c r="G11" i="139"/>
  <c r="H11" i="139"/>
  <c r="J11" i="139" s="1"/>
  <c r="I11" i="139"/>
  <c r="B12" i="139"/>
  <c r="C12" i="139"/>
  <c r="D12" i="139"/>
  <c r="E12" i="139"/>
  <c r="F12" i="139"/>
  <c r="H12" i="139"/>
  <c r="D15" i="139"/>
  <c r="D19" i="139" s="1"/>
  <c r="D26" i="139" s="1"/>
  <c r="D28" i="139" s="1"/>
  <c r="G15" i="139"/>
  <c r="H15" i="139"/>
  <c r="I15" i="139"/>
  <c r="J15" i="139"/>
  <c r="D16" i="139"/>
  <c r="G16" i="139"/>
  <c r="H16" i="139"/>
  <c r="H19" i="139" s="1"/>
  <c r="H26" i="139" s="1"/>
  <c r="I16" i="139"/>
  <c r="I19" i="139" s="1"/>
  <c r="I26" i="139" s="1"/>
  <c r="I28" i="139" s="1"/>
  <c r="J16" i="139"/>
  <c r="J19" i="139" s="1"/>
  <c r="J26" i="139" s="1"/>
  <c r="D17" i="139"/>
  <c r="G17" i="139"/>
  <c r="H17" i="139"/>
  <c r="J17" i="139" s="1"/>
  <c r="I17" i="139"/>
  <c r="D18" i="139"/>
  <c r="G18" i="139"/>
  <c r="H18" i="139"/>
  <c r="J18" i="139" s="1"/>
  <c r="I18" i="139"/>
  <c r="B19" i="139"/>
  <c r="B26" i="139" s="1"/>
  <c r="C19" i="139"/>
  <c r="C26" i="139" s="1"/>
  <c r="C28" i="139" s="1"/>
  <c r="E19" i="139"/>
  <c r="F19" i="139"/>
  <c r="F26" i="139" s="1"/>
  <c r="F28" i="139" s="1"/>
  <c r="G19" i="139"/>
  <c r="G26" i="139" s="1"/>
  <c r="D21" i="139"/>
  <c r="D25" i="139" s="1"/>
  <c r="D27" i="139" s="1"/>
  <c r="G21" i="139"/>
  <c r="H21" i="139"/>
  <c r="I21" i="139"/>
  <c r="J21" i="139"/>
  <c r="D22" i="139"/>
  <c r="G22" i="139"/>
  <c r="G25" i="139" s="1"/>
  <c r="G27" i="139" s="1"/>
  <c r="H22" i="139"/>
  <c r="J22" i="139" s="1"/>
  <c r="I22" i="139"/>
  <c r="I25" i="139" s="1"/>
  <c r="I27" i="139" s="1"/>
  <c r="D23" i="139"/>
  <c r="G23" i="139"/>
  <c r="H23" i="139"/>
  <c r="J23" i="139" s="1"/>
  <c r="I23" i="139"/>
  <c r="D24" i="139"/>
  <c r="G24" i="139"/>
  <c r="H24" i="139"/>
  <c r="I24" i="139"/>
  <c r="J24" i="139"/>
  <c r="B25" i="139"/>
  <c r="B27" i="139" s="1"/>
  <c r="C25" i="139"/>
  <c r="E25" i="139"/>
  <c r="E27" i="139" s="1"/>
  <c r="F25" i="139"/>
  <c r="F27" i="139" s="1"/>
  <c r="E26" i="139"/>
  <c r="E28" i="139" s="1"/>
  <c r="C27" i="139"/>
  <c r="P28" i="138"/>
  <c r="O28" i="138"/>
  <c r="N28" i="138"/>
  <c r="F28" i="138"/>
  <c r="O27" i="138"/>
  <c r="N27" i="138"/>
  <c r="L27" i="138"/>
  <c r="K27" i="138"/>
  <c r="K28" i="138" s="1"/>
  <c r="I27" i="138"/>
  <c r="H27" i="138"/>
  <c r="G27" i="138"/>
  <c r="E27" i="138"/>
  <c r="C27" i="138"/>
  <c r="B27" i="138"/>
  <c r="P26" i="138"/>
  <c r="O26" i="138"/>
  <c r="N26" i="138"/>
  <c r="L26" i="138"/>
  <c r="K26" i="138"/>
  <c r="H26" i="138"/>
  <c r="H28" i="138" s="1"/>
  <c r="F26" i="138"/>
  <c r="E26" i="138"/>
  <c r="E28" i="138" s="1"/>
  <c r="D26" i="138"/>
  <c r="N25" i="138"/>
  <c r="M25" i="138"/>
  <c r="M27" i="138" s="1"/>
  <c r="L25" i="138"/>
  <c r="K25" i="138"/>
  <c r="J25" i="138"/>
  <c r="J27" i="138" s="1"/>
  <c r="I25" i="138"/>
  <c r="H25" i="138"/>
  <c r="G25" i="138"/>
  <c r="D25" i="138"/>
  <c r="D27" i="138" s="1"/>
  <c r="S24" i="138"/>
  <c r="R24" i="138"/>
  <c r="Q24" i="138"/>
  <c r="P24" i="138"/>
  <c r="M24" i="138"/>
  <c r="J24" i="138"/>
  <c r="G24" i="138"/>
  <c r="R23" i="138"/>
  <c r="S23" i="138" s="1"/>
  <c r="Q23" i="138"/>
  <c r="P23" i="138"/>
  <c r="M23" i="138"/>
  <c r="J23" i="138"/>
  <c r="G23" i="138"/>
  <c r="R22" i="138"/>
  <c r="Q22" i="138"/>
  <c r="M22" i="138"/>
  <c r="J22" i="138"/>
  <c r="G22" i="138"/>
  <c r="R21" i="138"/>
  <c r="S21" i="138" s="1"/>
  <c r="Q21" i="138"/>
  <c r="Q25" i="138" s="1"/>
  <c r="P21" i="138"/>
  <c r="G21" i="138"/>
  <c r="M19" i="138"/>
  <c r="M26" i="138" s="1"/>
  <c r="L19" i="138"/>
  <c r="K19" i="138"/>
  <c r="J19" i="138"/>
  <c r="J26" i="138" s="1"/>
  <c r="I19" i="138"/>
  <c r="I26" i="138" s="1"/>
  <c r="I28" i="138" s="1"/>
  <c r="H19" i="138"/>
  <c r="G19" i="138"/>
  <c r="G26" i="138" s="1"/>
  <c r="G28" i="138" s="1"/>
  <c r="F19" i="138"/>
  <c r="E19" i="138"/>
  <c r="D19" i="138"/>
  <c r="C19" i="138"/>
  <c r="C26" i="138" s="1"/>
  <c r="C28" i="138" s="1"/>
  <c r="B19" i="138"/>
  <c r="B26" i="138" s="1"/>
  <c r="B28" i="138" s="1"/>
  <c r="R18" i="138"/>
  <c r="Q18" i="138"/>
  <c r="M18" i="138"/>
  <c r="J18" i="138"/>
  <c r="G18" i="138"/>
  <c r="S17" i="138"/>
  <c r="R17" i="138"/>
  <c r="Q17" i="138"/>
  <c r="M17" i="138"/>
  <c r="J17" i="138"/>
  <c r="G17" i="138"/>
  <c r="R16" i="138"/>
  <c r="Q16" i="138"/>
  <c r="Q19" i="138" s="1"/>
  <c r="M16" i="138"/>
  <c r="J16" i="138"/>
  <c r="S15" i="138"/>
  <c r="R15" i="138"/>
  <c r="Q15" i="138"/>
  <c r="M15" i="138"/>
  <c r="J15" i="138"/>
  <c r="G15" i="138"/>
  <c r="Q12" i="138"/>
  <c r="L12" i="138"/>
  <c r="K12" i="138"/>
  <c r="I12" i="138"/>
  <c r="H12" i="138"/>
  <c r="G12" i="138"/>
  <c r="F12" i="138"/>
  <c r="E12" i="138"/>
  <c r="D12" i="138"/>
  <c r="C12" i="138"/>
  <c r="B12" i="138"/>
  <c r="S11" i="138"/>
  <c r="R11" i="138"/>
  <c r="Q11" i="138"/>
  <c r="M11" i="138"/>
  <c r="J11" i="138"/>
  <c r="G11" i="138"/>
  <c r="S10" i="138"/>
  <c r="R10" i="138"/>
  <c r="Q10" i="138"/>
  <c r="M10" i="138"/>
  <c r="J10" i="138"/>
  <c r="R9" i="138"/>
  <c r="R12" i="138" s="1"/>
  <c r="Q9" i="138"/>
  <c r="M9" i="138"/>
  <c r="J9" i="138"/>
  <c r="J12" i="138" s="1"/>
  <c r="S8" i="138"/>
  <c r="R8" i="138"/>
  <c r="Q8" i="138"/>
  <c r="M8" i="138"/>
  <c r="M12" i="138" s="1"/>
  <c r="L27" i="140"/>
  <c r="K27" i="140"/>
  <c r="H27" i="140"/>
  <c r="C27" i="140"/>
  <c r="L25" i="140"/>
  <c r="K25" i="140"/>
  <c r="I25" i="140"/>
  <c r="I27" i="140" s="1"/>
  <c r="H25" i="140"/>
  <c r="F25" i="140"/>
  <c r="F27" i="140" s="1"/>
  <c r="E25" i="140"/>
  <c r="E27" i="140" s="1"/>
  <c r="B25" i="140"/>
  <c r="B27" i="140" s="1"/>
  <c r="N27" i="140" s="1"/>
  <c r="P24" i="140"/>
  <c r="O24" i="140"/>
  <c r="N24" i="140"/>
  <c r="M24" i="140"/>
  <c r="J24" i="140"/>
  <c r="J25" i="140" s="1"/>
  <c r="J27" i="140" s="1"/>
  <c r="G24" i="140"/>
  <c r="D24" i="140"/>
  <c r="O23" i="140"/>
  <c r="N23" i="140"/>
  <c r="P23" i="140" s="1"/>
  <c r="M23" i="140"/>
  <c r="J23" i="140"/>
  <c r="G23" i="140"/>
  <c r="D23" i="140"/>
  <c r="O22" i="140"/>
  <c r="N22" i="140"/>
  <c r="P22" i="140" s="1"/>
  <c r="M22" i="140"/>
  <c r="J22" i="140"/>
  <c r="G22" i="140"/>
  <c r="G25" i="140" s="1"/>
  <c r="G27" i="140" s="1"/>
  <c r="D22" i="140"/>
  <c r="P21" i="140"/>
  <c r="O21" i="140"/>
  <c r="O25" i="140" s="1"/>
  <c r="N21" i="140"/>
  <c r="M21" i="140"/>
  <c r="M25" i="140" s="1"/>
  <c r="M27" i="140" s="1"/>
  <c r="J21" i="140"/>
  <c r="D21" i="140"/>
  <c r="D25" i="140" s="1"/>
  <c r="D27" i="140" s="1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O17" i="140"/>
  <c r="P17" i="140" s="1"/>
  <c r="N17" i="140"/>
  <c r="M17" i="140"/>
  <c r="J17" i="140"/>
  <c r="G17" i="140"/>
  <c r="D17" i="140"/>
  <c r="P16" i="140"/>
  <c r="O16" i="140"/>
  <c r="N16" i="140"/>
  <c r="M16" i="140"/>
  <c r="J16" i="140"/>
  <c r="G16" i="140"/>
  <c r="D16" i="140"/>
  <c r="O15" i="140"/>
  <c r="O19" i="140" s="1"/>
  <c r="N15" i="140"/>
  <c r="M15" i="140"/>
  <c r="M19" i="140" s="1"/>
  <c r="M26" i="140" s="1"/>
  <c r="M28" i="140" s="1"/>
  <c r="J15" i="140"/>
  <c r="G15" i="140"/>
  <c r="G19" i="140" s="1"/>
  <c r="G26" i="140" s="1"/>
  <c r="G28" i="140" s="1"/>
  <c r="D15" i="140"/>
  <c r="L12" i="140"/>
  <c r="K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O10" i="140"/>
  <c r="P10" i="140" s="1"/>
  <c r="N10" i="140"/>
  <c r="M10" i="140"/>
  <c r="J10" i="140"/>
  <c r="G10" i="140"/>
  <c r="D10" i="140"/>
  <c r="O9" i="140"/>
  <c r="N9" i="140"/>
  <c r="P9" i="140" s="1"/>
  <c r="M9" i="140"/>
  <c r="J9" i="140"/>
  <c r="G9" i="140"/>
  <c r="D9" i="140"/>
  <c r="O8" i="140"/>
  <c r="N8" i="140"/>
  <c r="N12" i="140" s="1"/>
  <c r="M8" i="140"/>
  <c r="J8" i="140"/>
  <c r="G8" i="140"/>
  <c r="G12" i="140" s="1"/>
  <c r="D8" i="140"/>
  <c r="D12" i="140" s="1"/>
  <c r="G12" i="141" l="1"/>
  <c r="L28" i="138"/>
  <c r="R28" i="138" s="1"/>
  <c r="R27" i="138"/>
  <c r="R19" i="138"/>
  <c r="S9" i="138"/>
  <c r="S12" i="138"/>
  <c r="O12" i="140"/>
  <c r="P12" i="140" s="1"/>
  <c r="M12" i="140"/>
  <c r="J12" i="140"/>
  <c r="J19" i="140"/>
  <c r="J26" i="140" s="1"/>
  <c r="J28" i="140" s="1"/>
  <c r="D19" i="140"/>
  <c r="D26" i="140" s="1"/>
  <c r="N19" i="140"/>
  <c r="G28" i="141"/>
  <c r="J28" i="141"/>
  <c r="K26" i="141"/>
  <c r="M26" i="141" s="1"/>
  <c r="B28" i="141"/>
  <c r="L27" i="141"/>
  <c r="M27" i="141" s="1"/>
  <c r="L26" i="141"/>
  <c r="C28" i="141"/>
  <c r="L28" i="141" s="1"/>
  <c r="E28" i="141"/>
  <c r="M8" i="141"/>
  <c r="M12" i="141" s="1"/>
  <c r="M15" i="141"/>
  <c r="M19" i="141" s="1"/>
  <c r="K19" i="141"/>
  <c r="M9" i="141"/>
  <c r="J28" i="139"/>
  <c r="H28" i="139"/>
  <c r="J25" i="139"/>
  <c r="J27" i="139" s="1"/>
  <c r="G28" i="139"/>
  <c r="B28" i="139"/>
  <c r="J12" i="139"/>
  <c r="H25" i="139"/>
  <c r="H27" i="139" s="1"/>
  <c r="S18" i="138"/>
  <c r="S16" i="138"/>
  <c r="S19" i="138" s="1"/>
  <c r="R26" i="138"/>
  <c r="R25" i="138"/>
  <c r="S22" i="138"/>
  <c r="S25" i="138"/>
  <c r="D28" i="138"/>
  <c r="Q28" i="138"/>
  <c r="M28" i="138"/>
  <c r="J28" i="138"/>
  <c r="Q26" i="138"/>
  <c r="Q27" i="138"/>
  <c r="S27" i="138" s="1"/>
  <c r="N26" i="140"/>
  <c r="B28" i="140"/>
  <c r="N28" i="140" s="1"/>
  <c r="C28" i="140"/>
  <c r="O28" i="140" s="1"/>
  <c r="O26" i="140"/>
  <c r="P27" i="140"/>
  <c r="O27" i="140"/>
  <c r="D28" i="140"/>
  <c r="P15" i="140"/>
  <c r="P19" i="140" s="1"/>
  <c r="N25" i="140"/>
  <c r="P25" i="140" s="1"/>
  <c r="P8" i="140"/>
  <c r="P26" i="140" l="1"/>
  <c r="K28" i="141"/>
  <c r="M28" i="141" s="1"/>
  <c r="S26" i="138"/>
  <c r="S28" i="138"/>
  <c r="P28" i="140"/>
  <c r="D135" i="158" l="1"/>
  <c r="T19" i="165" l="1"/>
  <c r="T26" i="165" s="1"/>
  <c r="S19" i="165"/>
  <c r="R19" i="165"/>
  <c r="R26" i="165" s="1"/>
  <c r="S12" i="165"/>
  <c r="R12" i="165"/>
  <c r="P12" i="165"/>
  <c r="Q19" i="165"/>
  <c r="P19" i="165"/>
  <c r="O19" i="165"/>
  <c r="Q12" i="165"/>
  <c r="O12" i="165"/>
  <c r="L12" i="165"/>
  <c r="M12" i="165"/>
  <c r="N12" i="165"/>
  <c r="L19" i="165"/>
  <c r="L26" i="165" s="1"/>
  <c r="M19" i="165"/>
  <c r="M26" i="165" s="1"/>
  <c r="N19" i="165"/>
  <c r="N26" i="165" s="1"/>
  <c r="S10" i="158" l="1"/>
  <c r="T44" i="158" l="1"/>
  <c r="I17" i="154" l="1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M16" i="154" s="1"/>
  <c r="M17" i="154" s="1"/>
  <c r="M19" i="154" s="1"/>
  <c r="D16" i="154"/>
  <c r="D17" i="154" s="1"/>
  <c r="D19" i="154" s="1"/>
  <c r="I14" i="154"/>
  <c r="I18" i="154" s="1"/>
  <c r="H14" i="154"/>
  <c r="H18" i="154" s="1"/>
  <c r="F14" i="154"/>
  <c r="F18" i="154" s="1"/>
  <c r="E14" i="154"/>
  <c r="E18" i="154" s="1"/>
  <c r="E20" i="154" s="1"/>
  <c r="C14" i="154"/>
  <c r="C18" i="154" s="1"/>
  <c r="B14" i="154"/>
  <c r="B18" i="154" s="1"/>
  <c r="L13" i="154"/>
  <c r="L14" i="154" s="1"/>
  <c r="L18" i="154" s="1"/>
  <c r="K13" i="154"/>
  <c r="K14" i="154" s="1"/>
  <c r="K18" i="154" s="1"/>
  <c r="K20" i="154" s="1"/>
  <c r="J13" i="154"/>
  <c r="J14" i="154" s="1"/>
  <c r="J18" i="154" s="1"/>
  <c r="G13" i="154"/>
  <c r="G14" i="154" s="1"/>
  <c r="G18" i="154" s="1"/>
  <c r="D13" i="154"/>
  <c r="D14" i="154" s="1"/>
  <c r="D18" i="154" s="1"/>
  <c r="K9" i="154"/>
  <c r="K10" i="154" s="1"/>
  <c r="J9" i="154"/>
  <c r="J10" i="154" s="1"/>
  <c r="I9" i="154"/>
  <c r="I10" i="154" s="1"/>
  <c r="H9" i="154"/>
  <c r="H10" i="154" s="1"/>
  <c r="G9" i="154"/>
  <c r="M9" i="154" s="1"/>
  <c r="M10" i="154" s="1"/>
  <c r="F9" i="154"/>
  <c r="F10" i="154" s="1"/>
  <c r="E9" i="154"/>
  <c r="E10" i="154" s="1"/>
  <c r="D9" i="154"/>
  <c r="D10" i="154" s="1"/>
  <c r="C9" i="154"/>
  <c r="L9" i="154" s="1"/>
  <c r="L10" i="154" s="1"/>
  <c r="B9" i="154"/>
  <c r="B10" i="154" s="1"/>
  <c r="D20" i="154" l="1"/>
  <c r="L20" i="154"/>
  <c r="F20" i="154"/>
  <c r="B20" i="154"/>
  <c r="H20" i="154"/>
  <c r="J20" i="154"/>
  <c r="C20" i="154"/>
  <c r="I20" i="154"/>
  <c r="C10" i="154"/>
  <c r="G10" i="154"/>
  <c r="M13" i="154"/>
  <c r="M14" i="154" s="1"/>
  <c r="M18" i="154" s="1"/>
  <c r="M20" i="154" s="1"/>
  <c r="G17" i="154"/>
  <c r="G19" i="154" s="1"/>
  <c r="G20" i="154" s="1"/>
  <c r="F20" i="145" l="1"/>
  <c r="E20" i="145"/>
  <c r="B20" i="145"/>
  <c r="F19" i="145"/>
  <c r="F21" i="145" s="1"/>
  <c r="C19" i="145"/>
  <c r="B19" i="145"/>
  <c r="B21" i="145" s="1"/>
  <c r="G18" i="145"/>
  <c r="G20" i="145" s="1"/>
  <c r="F18" i="145"/>
  <c r="E18" i="145"/>
  <c r="D18" i="145"/>
  <c r="D20" i="145" s="1"/>
  <c r="C18" i="145"/>
  <c r="C20" i="145" s="1"/>
  <c r="B18" i="145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E21" i="145" s="1"/>
  <c r="C15" i="145"/>
  <c r="B15" i="145"/>
  <c r="I14" i="145"/>
  <c r="H14" i="145"/>
  <c r="H15" i="145" s="1"/>
  <c r="H19" i="145" s="1"/>
  <c r="H21" i="145" s="1"/>
  <c r="G14" i="145"/>
  <c r="G15" i="145" s="1"/>
  <c r="G19" i="145" s="1"/>
  <c r="D14" i="145"/>
  <c r="J14" i="145" s="1"/>
  <c r="J15" i="145" s="1"/>
  <c r="J19" i="145" s="1"/>
  <c r="J21" i="145" s="1"/>
  <c r="G11" i="145"/>
  <c r="F11" i="145"/>
  <c r="E11" i="145"/>
  <c r="D11" i="145"/>
  <c r="C11" i="145"/>
  <c r="B11" i="145"/>
  <c r="I10" i="145"/>
  <c r="I11" i="145" s="1"/>
  <c r="H10" i="145"/>
  <c r="H11" i="145" s="1"/>
  <c r="G10" i="145"/>
  <c r="D10" i="145"/>
  <c r="J10" i="145" s="1"/>
  <c r="J11" i="145" s="1"/>
  <c r="C21" i="145" l="1"/>
  <c r="G21" i="145"/>
  <c r="D15" i="145"/>
  <c r="D19" i="145" s="1"/>
  <c r="D21" i="145" s="1"/>
  <c r="R53" i="158"/>
  <c r="T45" i="158" l="1"/>
  <c r="C25" i="165"/>
  <c r="C19" i="165"/>
  <c r="C26" i="165" s="1"/>
  <c r="D19" i="165"/>
  <c r="D26" i="165" s="1"/>
  <c r="E19" i="165"/>
  <c r="E26" i="165" s="1"/>
  <c r="F19" i="165"/>
  <c r="F26" i="165" s="1"/>
  <c r="G19" i="165"/>
  <c r="H19" i="165"/>
  <c r="H26" i="165" s="1"/>
  <c r="I19" i="165"/>
  <c r="I26" i="165" s="1"/>
  <c r="J19" i="165"/>
  <c r="J26" i="165" s="1"/>
  <c r="K26" i="165"/>
  <c r="C12" i="165"/>
  <c r="K12" i="165"/>
  <c r="J12" i="165"/>
  <c r="I12" i="165"/>
  <c r="H12" i="165"/>
  <c r="G12" i="165"/>
  <c r="F12" i="165"/>
  <c r="E12" i="165"/>
  <c r="D12" i="165"/>
  <c r="U12" i="165" l="1"/>
  <c r="V19" i="165"/>
  <c r="V26" i="165" s="1"/>
  <c r="W19" i="165"/>
  <c r="W26" i="165" s="1"/>
  <c r="W12" i="165"/>
  <c r="V12" i="165"/>
  <c r="U19" i="165"/>
  <c r="U26" i="165" s="1"/>
  <c r="T13" i="168" l="1"/>
  <c r="S13" i="168"/>
  <c r="R13" i="168"/>
  <c r="R10" i="168"/>
  <c r="S9" i="168"/>
  <c r="S10" i="168" s="1"/>
  <c r="T9" i="168"/>
  <c r="T10" i="168" s="1"/>
  <c r="R9" i="168"/>
  <c r="F10" i="108" l="1"/>
  <c r="G10" i="108"/>
  <c r="H10" i="108"/>
  <c r="I10" i="108"/>
  <c r="J10" i="108"/>
  <c r="F14" i="108"/>
  <c r="G14" i="108"/>
  <c r="H14" i="108"/>
  <c r="I14" i="108"/>
  <c r="J14" i="108"/>
  <c r="F17" i="108"/>
  <c r="G17" i="108"/>
  <c r="G19" i="108" s="1"/>
  <c r="H17" i="108"/>
  <c r="F18" i="108"/>
  <c r="G18" i="108"/>
  <c r="G20" i="108" s="1"/>
  <c r="H18" i="108"/>
  <c r="H20" i="108" s="1"/>
  <c r="I18" i="108"/>
  <c r="J18" i="108"/>
  <c r="F19" i="108"/>
  <c r="H19" i="108"/>
  <c r="I19" i="108"/>
  <c r="J19" i="108"/>
  <c r="F20" i="108"/>
  <c r="I20" i="108"/>
  <c r="J20" i="108"/>
  <c r="F20" i="168" l="1"/>
  <c r="F19" i="168"/>
  <c r="H18" i="168"/>
  <c r="H20" i="168" s="1"/>
  <c r="G18" i="168"/>
  <c r="F18" i="168"/>
  <c r="G17" i="168"/>
  <c r="G19" i="168" s="1"/>
  <c r="G20" i="168" s="1"/>
  <c r="F17" i="168"/>
  <c r="H16" i="168"/>
  <c r="H17" i="168" s="1"/>
  <c r="H19" i="168" s="1"/>
  <c r="F14" i="168"/>
  <c r="F10" i="168"/>
  <c r="R13" i="158" l="1"/>
  <c r="Q29" i="158"/>
  <c r="AF29" i="158" s="1"/>
  <c r="Q27" i="158"/>
  <c r="AF27" i="158" s="1"/>
  <c r="Q61" i="158"/>
  <c r="R61" i="158"/>
  <c r="AD61" i="158" s="1"/>
  <c r="S61" i="158"/>
  <c r="AE61" i="158" s="1"/>
  <c r="Q62" i="158"/>
  <c r="AC62" i="158" s="1"/>
  <c r="R62" i="158"/>
  <c r="AD62" i="158" s="1"/>
  <c r="S62" i="158"/>
  <c r="AE62" i="158" s="1"/>
  <c r="R60" i="158"/>
  <c r="S60" i="158"/>
  <c r="Q60" i="158"/>
  <c r="R19" i="134"/>
  <c r="Q19" i="134"/>
  <c r="P19" i="134"/>
  <c r="Q18" i="134"/>
  <c r="Q20" i="134"/>
  <c r="P18" i="134"/>
  <c r="P20" i="134"/>
  <c r="R17" i="134"/>
  <c r="Q17" i="134"/>
  <c r="P17" i="134"/>
  <c r="R14" i="134"/>
  <c r="R18" i="134"/>
  <c r="R20" i="134"/>
  <c r="Q14" i="134"/>
  <c r="P14" i="134"/>
  <c r="R10" i="134"/>
  <c r="Q10" i="134"/>
  <c r="P10" i="134"/>
  <c r="J21" i="136"/>
  <c r="O18" i="136"/>
  <c r="O20" i="136"/>
  <c r="N18" i="136"/>
  <c r="N20" i="136"/>
  <c r="M18" i="136"/>
  <c r="M20" i="136"/>
  <c r="L18" i="136"/>
  <c r="L20" i="136"/>
  <c r="K18" i="136"/>
  <c r="K20" i="136"/>
  <c r="J18" i="136"/>
  <c r="J20" i="136"/>
  <c r="I18" i="136"/>
  <c r="I20" i="136"/>
  <c r="H18" i="136"/>
  <c r="H20" i="136"/>
  <c r="G18" i="136"/>
  <c r="G20" i="136"/>
  <c r="F18" i="136"/>
  <c r="F20" i="136"/>
  <c r="E18" i="136"/>
  <c r="E20" i="136"/>
  <c r="D18" i="136"/>
  <c r="D20" i="136"/>
  <c r="O15" i="136"/>
  <c r="O19" i="136"/>
  <c r="O21" i="136"/>
  <c r="N15" i="136"/>
  <c r="N19" i="136"/>
  <c r="N21" i="136"/>
  <c r="M15" i="136"/>
  <c r="M19" i="136"/>
  <c r="M21" i="136"/>
  <c r="L15" i="136"/>
  <c r="L19" i="136"/>
  <c r="L21" i="136"/>
  <c r="K15" i="136"/>
  <c r="K19" i="136"/>
  <c r="K21" i="136"/>
  <c r="J15" i="136"/>
  <c r="J19" i="136"/>
  <c r="I15" i="136"/>
  <c r="I19" i="136"/>
  <c r="I21" i="136"/>
  <c r="H15" i="136"/>
  <c r="H19" i="136"/>
  <c r="H21" i="136"/>
  <c r="G15" i="136"/>
  <c r="G19" i="136"/>
  <c r="G21" i="136"/>
  <c r="F15" i="136"/>
  <c r="F19" i="136"/>
  <c r="F21" i="136"/>
  <c r="E15" i="136"/>
  <c r="E19" i="136"/>
  <c r="E21" i="136"/>
  <c r="D15" i="136"/>
  <c r="D19" i="136"/>
  <c r="D21" i="136"/>
  <c r="O10" i="136"/>
  <c r="N10" i="136"/>
  <c r="M10" i="136"/>
  <c r="L10" i="136"/>
  <c r="K10" i="136"/>
  <c r="J10" i="136"/>
  <c r="I10" i="136"/>
  <c r="H10" i="136"/>
  <c r="G10" i="136"/>
  <c r="F10" i="136"/>
  <c r="E10" i="136"/>
  <c r="D10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B1" i="136"/>
  <c r="U19" i="134"/>
  <c r="N19" i="134"/>
  <c r="J19" i="134"/>
  <c r="F19" i="134"/>
  <c r="T18" i="134"/>
  <c r="T20" i="134"/>
  <c r="M18" i="134"/>
  <c r="I18" i="134"/>
  <c r="I20" i="134"/>
  <c r="E18" i="134"/>
  <c r="E20" i="134"/>
  <c r="U17" i="134"/>
  <c r="T17" i="134"/>
  <c r="T19" i="134"/>
  <c r="S17" i="134"/>
  <c r="S19" i="134"/>
  <c r="O17" i="134"/>
  <c r="O19" i="134"/>
  <c r="N17" i="134"/>
  <c r="M17" i="134"/>
  <c r="M19" i="134"/>
  <c r="L17" i="134"/>
  <c r="L19" i="134"/>
  <c r="K17" i="134"/>
  <c r="K19" i="134"/>
  <c r="J17" i="134"/>
  <c r="I17" i="134"/>
  <c r="I19" i="134"/>
  <c r="H17" i="134"/>
  <c r="H19" i="134"/>
  <c r="G17" i="134"/>
  <c r="G19" i="134"/>
  <c r="F17" i="134"/>
  <c r="E17" i="134"/>
  <c r="E19" i="134"/>
  <c r="D17" i="134"/>
  <c r="D19" i="134"/>
  <c r="U14" i="134"/>
  <c r="U18" i="134"/>
  <c r="U20" i="134"/>
  <c r="T14" i="134"/>
  <c r="S14" i="134"/>
  <c r="S18" i="134"/>
  <c r="O14" i="134"/>
  <c r="O18" i="134"/>
  <c r="N14" i="134"/>
  <c r="N18" i="134"/>
  <c r="N20" i="134"/>
  <c r="M14" i="134"/>
  <c r="L14" i="134"/>
  <c r="L18" i="134"/>
  <c r="K14" i="134"/>
  <c r="K18" i="134"/>
  <c r="J14" i="134"/>
  <c r="J18" i="134"/>
  <c r="J20" i="134"/>
  <c r="I14" i="134"/>
  <c r="H14" i="134"/>
  <c r="H18" i="134"/>
  <c r="G14" i="134"/>
  <c r="G18" i="134"/>
  <c r="F14" i="134"/>
  <c r="F18" i="134"/>
  <c r="F20" i="134"/>
  <c r="E14" i="134"/>
  <c r="D14" i="134"/>
  <c r="D18" i="134"/>
  <c r="U10" i="134"/>
  <c r="T10" i="134"/>
  <c r="S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G20" i="134"/>
  <c r="K20" i="134"/>
  <c r="O20" i="134"/>
  <c r="D20" i="134"/>
  <c r="H20" i="134"/>
  <c r="L20" i="134"/>
  <c r="S20" i="134"/>
  <c r="M20" i="134"/>
  <c r="R17" i="158"/>
  <c r="AD17" i="158" s="1"/>
  <c r="U44" i="158"/>
  <c r="V44" i="158"/>
  <c r="U45" i="158"/>
  <c r="V45" i="158"/>
  <c r="T46" i="158"/>
  <c r="U46" i="158"/>
  <c r="V46" i="158"/>
  <c r="T47" i="158"/>
  <c r="T48" i="158" s="1"/>
  <c r="B48" i="158"/>
  <c r="C48" i="158"/>
  <c r="D48" i="158"/>
  <c r="E48" i="158"/>
  <c r="F48" i="158"/>
  <c r="G48" i="158"/>
  <c r="H48" i="158"/>
  <c r="I48" i="158"/>
  <c r="J48" i="158"/>
  <c r="K48" i="158"/>
  <c r="L48" i="158"/>
  <c r="M48" i="158"/>
  <c r="N48" i="158"/>
  <c r="O48" i="158"/>
  <c r="P48" i="158"/>
  <c r="Q48" i="158"/>
  <c r="R48" i="158"/>
  <c r="S48" i="158"/>
  <c r="T52" i="158"/>
  <c r="T53" i="158" s="1"/>
  <c r="U52" i="158"/>
  <c r="U53" i="158"/>
  <c r="V52" i="158"/>
  <c r="V53" i="158" s="1"/>
  <c r="B53" i="158"/>
  <c r="C53" i="158"/>
  <c r="D53" i="158"/>
  <c r="E53" i="158"/>
  <c r="F53" i="158"/>
  <c r="G53" i="158"/>
  <c r="H53" i="158"/>
  <c r="I53" i="158"/>
  <c r="J53" i="158"/>
  <c r="K53" i="158"/>
  <c r="L53" i="158"/>
  <c r="M53" i="158"/>
  <c r="N53" i="158"/>
  <c r="O53" i="158"/>
  <c r="P53" i="158"/>
  <c r="Q53" i="158"/>
  <c r="S53" i="158"/>
  <c r="R19" i="168"/>
  <c r="S17" i="168"/>
  <c r="S19" i="168"/>
  <c r="R17" i="168"/>
  <c r="T16" i="168"/>
  <c r="T17" i="168"/>
  <c r="T19" i="168"/>
  <c r="S14" i="168"/>
  <c r="S18" i="168"/>
  <c r="S20" i="168" s="1"/>
  <c r="R14" i="168"/>
  <c r="R18" i="168" s="1"/>
  <c r="R20" i="168" s="1"/>
  <c r="T14" i="168"/>
  <c r="T18" i="168" s="1"/>
  <c r="T20" i="168" s="1"/>
  <c r="C19" i="168"/>
  <c r="D18" i="168"/>
  <c r="D17" i="168"/>
  <c r="D19" i="168"/>
  <c r="C17" i="168"/>
  <c r="E16" i="168"/>
  <c r="E17" i="168"/>
  <c r="E19" i="168"/>
  <c r="C14" i="168"/>
  <c r="C18" i="168"/>
  <c r="C20" i="168"/>
  <c r="C10" i="168"/>
  <c r="D20" i="168"/>
  <c r="E20" i="168"/>
  <c r="AC61" i="158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AC17" i="158"/>
  <c r="S16" i="158"/>
  <c r="AE16" i="158" s="1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R14" i="158"/>
  <c r="AD14" i="158" s="1"/>
  <c r="Q14" i="158"/>
  <c r="AC14" i="158" s="1"/>
  <c r="S13" i="158"/>
  <c r="AE13" i="158" s="1"/>
  <c r="AD13" i="158"/>
  <c r="Q13" i="158"/>
  <c r="AC13" i="158" s="1"/>
  <c r="S12" i="158"/>
  <c r="AE12" i="158" s="1"/>
  <c r="R12" i="158"/>
  <c r="AD12" i="158" s="1"/>
  <c r="Q12" i="158"/>
  <c r="AC12" i="158" s="1"/>
  <c r="AE10" i="158"/>
  <c r="R10" i="158"/>
  <c r="AD10" i="158" s="1"/>
  <c r="Q10" i="158"/>
  <c r="AC10" i="158" s="1"/>
  <c r="B9" i="108"/>
  <c r="D17" i="108"/>
  <c r="D19" i="108"/>
  <c r="C17" i="108"/>
  <c r="C19" i="108" s="1"/>
  <c r="D14" i="108"/>
  <c r="D18" i="108" s="1"/>
  <c r="C14" i="108"/>
  <c r="C18" i="108" s="1"/>
  <c r="D10" i="108"/>
  <c r="C10" i="108"/>
  <c r="B79" i="130"/>
  <c r="P77" i="130"/>
  <c r="S76" i="130"/>
  <c r="Q76" i="130"/>
  <c r="Q77" i="130"/>
  <c r="M76" i="130"/>
  <c r="M77" i="130"/>
  <c r="L76" i="130"/>
  <c r="L77" i="130"/>
  <c r="I76" i="130"/>
  <c r="I77" i="130"/>
  <c r="H76" i="130"/>
  <c r="H77" i="130"/>
  <c r="E76" i="130"/>
  <c r="E77" i="130"/>
  <c r="D76" i="130"/>
  <c r="D77" i="130"/>
  <c r="U75" i="130"/>
  <c r="T75" i="130"/>
  <c r="S75" i="130"/>
  <c r="S77" i="130"/>
  <c r="R75" i="130"/>
  <c r="R77" i="130"/>
  <c r="Q75" i="130"/>
  <c r="P75" i="130"/>
  <c r="O75" i="130"/>
  <c r="O77" i="130"/>
  <c r="N75" i="130"/>
  <c r="N77" i="130"/>
  <c r="M75" i="130"/>
  <c r="L75" i="130"/>
  <c r="K75" i="130"/>
  <c r="K77" i="130"/>
  <c r="J75" i="130"/>
  <c r="J77" i="130"/>
  <c r="I75" i="130"/>
  <c r="H75" i="130"/>
  <c r="G75" i="130"/>
  <c r="G77" i="130"/>
  <c r="F75" i="130"/>
  <c r="F77" i="130"/>
  <c r="E75" i="130"/>
  <c r="D75" i="130"/>
  <c r="T74" i="130"/>
  <c r="T76" i="130"/>
  <c r="T77" i="130"/>
  <c r="S74" i="130"/>
  <c r="Q74" i="130"/>
  <c r="O74" i="130"/>
  <c r="O76" i="130"/>
  <c r="N74" i="130"/>
  <c r="N76" i="130"/>
  <c r="M74" i="130"/>
  <c r="L74" i="130"/>
  <c r="K74" i="130"/>
  <c r="K76" i="130"/>
  <c r="J74" i="130"/>
  <c r="J76" i="130"/>
  <c r="I74" i="130"/>
  <c r="H74" i="130"/>
  <c r="G74" i="130"/>
  <c r="G76" i="130"/>
  <c r="F74" i="130"/>
  <c r="F76" i="130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/>
  <c r="U74" i="130"/>
  <c r="U76" i="130"/>
  <c r="R27" i="158"/>
  <c r="AG27" i="158" s="1"/>
  <c r="S27" i="158"/>
  <c r="AH27" i="158" s="1"/>
  <c r="R29" i="158"/>
  <c r="AG29" i="158" s="1"/>
  <c r="S29" i="158"/>
  <c r="Q30" i="158"/>
  <c r="AF30" i="158" s="1"/>
  <c r="R30" i="158"/>
  <c r="AG30" i="158" s="1"/>
  <c r="AH30" i="158"/>
  <c r="Q31" i="158"/>
  <c r="R31" i="158"/>
  <c r="AG31" i="158" s="1"/>
  <c r="S31" i="158"/>
  <c r="AH31" i="158" s="1"/>
  <c r="Q32" i="158"/>
  <c r="AF32" i="158" s="1"/>
  <c r="R32" i="158"/>
  <c r="AG32" i="158" s="1"/>
  <c r="S32" i="158"/>
  <c r="AH32" i="158" s="1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Q37" i="158"/>
  <c r="AF37" i="158" s="1"/>
  <c r="R37" i="158"/>
  <c r="AG37" i="158" s="1"/>
  <c r="S37" i="158"/>
  <c r="AH37" i="158" s="1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B38" i="158"/>
  <c r="C38" i="158"/>
  <c r="D38" i="158"/>
  <c r="E38" i="158"/>
  <c r="F38" i="158"/>
  <c r="G38" i="158"/>
  <c r="H38" i="158"/>
  <c r="I38" i="158"/>
  <c r="J38" i="158"/>
  <c r="K38" i="158"/>
  <c r="L38" i="158"/>
  <c r="M38" i="158"/>
  <c r="N38" i="158"/>
  <c r="O38" i="158"/>
  <c r="P38" i="158"/>
  <c r="T38" i="158"/>
  <c r="U38" i="158"/>
  <c r="V38" i="158"/>
  <c r="W38" i="158"/>
  <c r="X38" i="158"/>
  <c r="Y38" i="158"/>
  <c r="Z38" i="158"/>
  <c r="AA38" i="158"/>
  <c r="AB38" i="158"/>
  <c r="AD38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K17" i="108" s="1"/>
  <c r="K19" i="108" s="1"/>
  <c r="K20" i="108" s="1"/>
  <c r="L16" i="108"/>
  <c r="L17" i="108" s="1"/>
  <c r="L19" i="108" s="1"/>
  <c r="B17" i="108"/>
  <c r="E17" i="108"/>
  <c r="B18" i="108"/>
  <c r="E18" i="108"/>
  <c r="K18" i="108"/>
  <c r="B19" i="108"/>
  <c r="E19" i="108"/>
  <c r="B20" i="108"/>
  <c r="E20" i="108"/>
  <c r="S20" i="158" l="1"/>
  <c r="AE20" i="158" s="1"/>
  <c r="AF31" i="158"/>
  <c r="Q38" i="158"/>
  <c r="AF38" i="158" s="1"/>
  <c r="B67" i="158" s="1"/>
  <c r="D20" i="108"/>
  <c r="C20" i="108"/>
  <c r="Q63" i="158"/>
  <c r="R63" i="158"/>
  <c r="S63" i="158"/>
  <c r="V48" i="158"/>
  <c r="U48" i="158"/>
  <c r="AD60" i="158"/>
  <c r="AD63" i="158" s="1"/>
  <c r="AE60" i="158"/>
  <c r="AE63" i="158" s="1"/>
  <c r="D68" i="158" s="1"/>
  <c r="AC60" i="158"/>
  <c r="AC63" i="158" s="1"/>
  <c r="B68" i="158" s="1"/>
  <c r="S38" i="158"/>
  <c r="AH38" i="158" s="1"/>
  <c r="D67" i="158" s="1"/>
  <c r="AH29" i="158"/>
  <c r="L20" i="108"/>
  <c r="M20" i="108"/>
  <c r="R38" i="158"/>
  <c r="AG38" i="158" s="1"/>
  <c r="C67" i="158" s="1"/>
  <c r="AE14" i="158"/>
  <c r="Q20" i="158"/>
  <c r="AC20" i="158" s="1"/>
  <c r="B66" i="158" s="1"/>
  <c r="R20" i="158"/>
  <c r="AD20" i="158" s="1"/>
  <c r="D66" i="158" l="1"/>
  <c r="D69" i="158" s="1"/>
  <c r="C66" i="158"/>
  <c r="C69" i="158" s="1"/>
  <c r="B69" i="158"/>
  <c r="S12" i="133" l="1"/>
  <c r="M14" i="107"/>
</calcChain>
</file>

<file path=xl/sharedStrings.xml><?xml version="1.0" encoding="utf-8"?>
<sst xmlns="http://schemas.openxmlformats.org/spreadsheetml/2006/main" count="3259" uniqueCount="385">
  <si>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</si>
  <si>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</si>
  <si>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</si>
  <si>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</si>
  <si>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</si>
  <si>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</si>
  <si>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</si>
  <si>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</si>
  <si>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</si>
  <si>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</si>
  <si>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</si>
  <si>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</si>
  <si>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</si>
  <si>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</si>
  <si>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</si>
  <si>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</si>
  <si>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</si>
  <si>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</si>
  <si>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</si>
  <si>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</si>
  <si>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</si>
  <si>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</si>
  <si>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</si>
  <si>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</si>
  <si>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</si>
  <si>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</si>
  <si>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</si>
  <si>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</si>
  <si>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</si>
  <si>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</si>
  <si>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</si>
  <si>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</si>
  <si>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</si>
  <si>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</si>
  <si>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</si>
  <si>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</si>
  <si>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</si>
  <si>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</si>
  <si>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</si>
  <si>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</si>
  <si>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</si>
  <si>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</si>
  <si>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</si>
  <si>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</si>
  <si>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</si>
  <si>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</si>
  <si>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</si>
  <si>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</si>
  <si>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</si>
  <si>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</si>
  <si>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</si>
  <si>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</si>
  <si>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</si>
  <si>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</si>
  <si>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</si>
  <si>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</si>
  <si>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</si>
  <si>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</si>
  <si>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</si>
  <si>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</si>
  <si>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</si>
  <si>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</si>
  <si>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</si>
  <si>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</si>
  <si>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</si>
  <si>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</si>
  <si>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</si>
  <si>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</si>
  <si>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</si>
  <si>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</si>
  <si>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</si>
  <si>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</si>
  <si>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</si>
  <si>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</si>
  <si>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</si>
  <si>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</si>
  <si>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</si>
  <si>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</si>
  <si>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</si>
  <si>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</si>
  <si>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</si>
  <si>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</si>
  <si>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</si>
  <si>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</si>
  <si>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</si>
  <si>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</si>
  <si>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</si>
  <si>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</si>
  <si>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</si>
  <si>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</si>
  <si>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</si>
  <si>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</si>
  <si>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</si>
  <si>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</si>
  <si>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</si>
  <si>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</si>
  <si>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</si>
  <si>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</si>
  <si>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</si>
  <si>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</si>
  <si>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</si>
  <si>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</si>
  <si>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</si>
  <si>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</si>
  <si>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</si>
  <si>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</si>
  <si>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</si>
  <si>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</si>
  <si>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</si>
  <si>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</si>
  <si>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</si>
  <si>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</si>
  <si>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</si>
  <si>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</si>
  <si>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</si>
  <si>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</si>
  <si>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</si>
  <si>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</si>
  <si>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</si>
  <si>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</si>
  <si>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</si>
  <si>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</si>
  <si>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</si>
  <si>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</si>
  <si>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</si>
  <si>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</si>
  <si>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</si>
  <si>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</si>
  <si>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</si>
  <si>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</si>
  <si>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</si>
  <si>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</si>
  <si>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</si>
  <si>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</si>
  <si>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</si>
  <si>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</si>
  <si>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</si>
  <si>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</si>
  <si>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</si>
  <si>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</si>
  <si>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</si>
  <si>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</si>
  <si>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</si>
  <si>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</si>
  <si>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</si>
  <si>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</si>
  <si>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</si>
  <si>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</si>
  <si>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</si>
  <si>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</si>
  <si>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</si>
  <si>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</si>
  <si>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</si>
  <si>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</si>
  <si>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</si>
  <si>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</si>
  <si>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</si>
  <si>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</si>
  <si>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</si>
  <si>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</si>
  <si>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</si>
  <si>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</si>
  <si>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</si>
  <si>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</si>
  <si>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</si>
  <si>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</si>
  <si>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</si>
  <si>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</si>
  <si>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</si>
  <si>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</si>
  <si>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</si>
  <si>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</si>
  <si>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</si>
  <si>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</si>
  <si>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</si>
  <si>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</si>
  <si>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</si>
  <si>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</si>
  <si>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</si>
  <si>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</si>
  <si>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</si>
  <si>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</si>
  <si>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</si>
  <si>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</si>
  <si>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</si>
  <si>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</si>
  <si>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</si>
  <si>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</si>
  <si>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</si>
  <si>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</si>
  <si>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</si>
  <si>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</si>
  <si>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</si>
  <si>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</si>
  <si>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</si>
  <si>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</si>
  <si>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</si>
  <si>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</si>
  <si>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</si>
  <si>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</si>
  <si>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</si>
  <si>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</si>
  <si>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</si>
  <si>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</si>
  <si>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</si>
  <si>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</si>
  <si>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</si>
  <si>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</si>
  <si>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</si>
  <si>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</si>
  <si>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</si>
  <si>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</si>
  <si>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</si>
  <si>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</si>
  <si>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</si>
  <si>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</si>
  <si>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</si>
  <si>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</si>
  <si>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</si>
  <si>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</si>
  <si>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</si>
  <si>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</si>
  <si>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</si>
  <si>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</si>
  <si>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</si>
  <si>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</si>
  <si>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</si>
  <si>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</si>
  <si>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</si>
  <si>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</si>
  <si>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</si>
  <si>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</si>
  <si>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</si>
  <si>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</si>
  <si>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</si>
  <si>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</si>
  <si>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</si>
  <si>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</si>
  <si>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</si>
  <si>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</si>
  <si>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</si>
  <si>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</si>
  <si>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</si>
  <si>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</si>
  <si>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</si>
  <si>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</si>
  <si>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</si>
  <si>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</si>
  <si>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</si>
  <si>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</si>
  <si>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</si>
  <si>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</si>
  <si>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</si>
  <si>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</si>
  <si>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</si>
  <si>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</si>
  <si>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</si>
  <si>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</si>
  <si>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</si>
  <si>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</si>
  <si>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</si>
  <si>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</si>
  <si>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</si>
  <si>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</si>
  <si>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</si>
  <si>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</si>
  <si>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</si>
  <si>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</si>
  <si>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</si>
  <si>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</si>
  <si>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</si>
  <si>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</si>
  <si>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</si>
  <si>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</si>
  <si>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</si>
  <si>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</si>
  <si>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</si>
  <si>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</si>
  <si>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</si>
  <si>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</si>
  <si>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</si>
  <si>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</si>
  <si>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</si>
  <si>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</si>
  <si>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</si>
  <si>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</si>
  <si>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</si>
  <si>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</si>
  <si>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</si>
  <si>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</si>
  <si>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</si>
  <si>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</si>
  <si>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</si>
  <si>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</si>
  <si>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</si>
  <si>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</si>
  <si>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</si>
  <si>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</si>
  <si>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</si>
  <si>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</si>
  <si>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</si>
  <si>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</si>
  <si>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</si>
  <si>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</si>
  <si>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</si>
  <si>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</si>
  <si>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</si>
  <si>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</si>
  <si>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</si>
  <si>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</si>
  <si>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</si>
  <si>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</si>
  <si>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</si>
  <si>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</si>
  <si>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</si>
  <si>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</si>
  <si>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</si>
  <si>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</si>
  <si>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</si>
  <si>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</si>
  <si>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</si>
  <si>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</si>
  <si>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</si>
  <si>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</si>
  <si>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</si>
  <si>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</si>
  <si>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</si>
  <si>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 xml:space="preserve">44.04.01 </t>
  </si>
  <si>
    <t>40.03.01 Юриспруденция</t>
  </si>
  <si>
    <t>42.03.02 Журналистика</t>
  </si>
  <si>
    <t>выпуск 2022</t>
  </si>
  <si>
    <t>Всего: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</si>
  <si>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</si>
  <si>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</si>
  <si>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</si>
  <si>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</si>
  <si>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</si>
  <si>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</si>
  <si>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</si>
  <si>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</si>
  <si>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</si>
  <si>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 xml:space="preserve">    выпуск 2023</t>
  </si>
  <si>
    <t>42.03.03 Издательское дело</t>
  </si>
  <si>
    <t>Институт иностранной филологии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</si>
  <si>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</si>
  <si>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</si>
  <si>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01.03.03</t>
  </si>
  <si>
    <t xml:space="preserve">Контингент очной формы обучения на 01.11.2018 г. (Специалисты) </t>
  </si>
  <si>
    <t>Итого заочная формы обучения:</t>
  </si>
  <si>
    <t>Итого очно-заочная формы обучения:</t>
  </si>
  <si>
    <t>на 01 .12. 2018 года</t>
  </si>
  <si>
    <t>на 01.12. 2018 года</t>
  </si>
  <si>
    <t>Сводная ведомость контингента специалистов  Очной формы обучения по состоянию на 01 .12. 2018 года</t>
  </si>
  <si>
    <t>Сводная ведомость контингента специалистов  Заочной формы обучения по состоянию на  01.12. 2018 года</t>
  </si>
  <si>
    <t>Сводная ведомость контингента очно-заочной  формы обучения на 01 .12. 2018 года</t>
  </si>
  <si>
    <t xml:space="preserve">Контингент очной формы обучения на 01.12.2018 г. (Бакалавры) </t>
  </si>
  <si>
    <t xml:space="preserve">Контингент заочной формы обучения на 01.12.2018 г. (Бакалавры) </t>
  </si>
  <si>
    <t xml:space="preserve">Контингент очной формы обучения на 01.12.2018 г. (Магистры) </t>
  </si>
  <si>
    <t>Контингент заочной формы обучения на 01.12.2018 г. (Магистры) .</t>
  </si>
  <si>
    <t>Контингент очной формы обучения на 01.12.2018 г.(Бакалавры)</t>
  </si>
  <si>
    <t>Контингент заочная форма обучения 01.12.2018 г.(Бакалавры)</t>
  </si>
  <si>
    <t>Контингент очной формы обучения на 01.12.2018 г.(Магистры)</t>
  </si>
  <si>
    <t>Контингент заочной формы обучения на 01.12.2018 г.(Магистры)</t>
  </si>
  <si>
    <t xml:space="preserve">Контингент заочная форма обучения на 01.12.2018 гБакалавры) </t>
  </si>
  <si>
    <t xml:space="preserve">Контингент очной формы обучения  на 01.12.2018 г  г. (Магистры) </t>
  </si>
  <si>
    <t xml:space="preserve">Контингент заочной формы обучения на 01.12.2018 г  г.(Магистры) </t>
  </si>
  <si>
    <t xml:space="preserve">Контингент очно-заочной формы обучения на 01.12.2018 г. (Бакалавры) </t>
  </si>
  <si>
    <t xml:space="preserve">Контингент очно-заочной формы обучения на 01.12.2018 г. (Магистры) </t>
  </si>
  <si>
    <t xml:space="preserve">Начальник Учебно - методического отдела                                                                                            Судьева Н.С.                                                </t>
  </si>
  <si>
    <t>Контингент Дневной формы обучения на 1.12.2018</t>
  </si>
  <si>
    <t>Контингент Заочной формы обучения на 1.12.2018</t>
  </si>
  <si>
    <t>Контингент Дневной формы обучения на 1.12.2018 (специалитет)</t>
  </si>
  <si>
    <t>на 01.12.2018 г.</t>
  </si>
  <si>
    <t>01.12.2018 г.</t>
  </si>
  <si>
    <t>Контингент очной формы обучения по состоянию на 01.12.2018 г .(Специалисты)</t>
  </si>
  <si>
    <t>Контингент очно-заочная форма обучения 01.12.2018 г. (Бакалавры)</t>
  </si>
  <si>
    <t>Контингент очной формы обучения на 01.12.2018 г. (Бакалавры)</t>
  </si>
  <si>
    <t>Контингент заочная форма обучения 01.12.2018 г. (Бакалавры)</t>
  </si>
  <si>
    <t>Начальник учебно-методического отдела        ____________________ А.В. Мосюндзь</t>
  </si>
  <si>
    <t>Контингент очной формы обучения на 01.12.2018 г. (Магистры)</t>
  </si>
  <si>
    <t>Контингент заочной формы обучения на 01.12.2018 г. (Магистры)</t>
  </si>
  <si>
    <t>Контингент очной формы обучения на 01.12.2018 г. (Бакалавриат)</t>
  </si>
  <si>
    <t>Контингент очной формы обучения на 01.12.2018 г. (Магистратура)</t>
  </si>
  <si>
    <t>Контингент заочной формы обучения на 01.12.2018 г. (Бакалавриат)</t>
  </si>
  <si>
    <t>Контингент заочной формы обучения на 01.12.2018 г. (Магистратура)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</si>
</sst>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sz val="16"/>
      <color indexed="8"/>
      <name val="Times New Roman Cyr"/>
      <charset val="204"/>
    </font>
    <font>
      <b/>
      <sz val="18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indexed="10"/>
      <name val="Arial Cyr"/>
      <charset val="204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"/>
      <family val="1"/>
      <charset val="204"/>
    </font>
    <font>
      <i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i/>
      <sz val="20"/>
      <name val="Times New Roman Cyr"/>
      <charset val="204"/>
    </font>
    <font>
      <sz val="18"/>
      <name val="Arial Cyr"/>
      <charset val="204"/>
    </font>
    <font>
      <b/>
      <sz val="2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 Cyr"/>
      <charset val="204"/>
    </font>
    <font>
      <b/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i/>
      <sz val="24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52"/>
        <bgColor indexed="64"/>
      </patternFill>
    </fill>
  </fills>
  <borders count="82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49" fontId="34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49" fillId="0" borderId="0"/>
    <xf numFmtId="0" fontId="1" fillId="0" borderId="0"/>
  </cellStyleXfs>
  <cellXfs count="4923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52" xfId="6" quotePrefix="1" applyFont="1" applyFill="1" applyBorder="1" applyAlignment="1">
      <alignment horizontal="center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7" fillId="4" borderId="52" xfId="6" quotePrefix="1" applyFont="1" applyFill="1" applyBorder="1" applyAlignment="1">
      <alignment horizontal="center" vertical="center" wrapText="1"/>
    </xf>
    <xf numFmtId="0" fontId="17" fillId="4" borderId="58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59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4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41" fillId="0" borderId="0" xfId="0" applyFont="1" applyFill="1"/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49" fillId="5" borderId="0" xfId="26" applyFill="1"/>
    <xf numFmtId="0" fontId="46" fillId="5" borderId="0" xfId="26" applyFont="1" applyFill="1" applyAlignment="1">
      <alignment horizontal="center"/>
    </xf>
    <xf numFmtId="0" fontId="72" fillId="5" borderId="16" xfId="26" applyFont="1" applyFill="1" applyBorder="1" applyAlignment="1">
      <alignment horizontal="center" vertical="center"/>
    </xf>
    <xf numFmtId="0" fontId="72" fillId="5" borderId="35" xfId="26" applyFont="1" applyFill="1" applyBorder="1" applyAlignment="1">
      <alignment horizontal="center" vertical="center"/>
    </xf>
    <xf numFmtId="0" fontId="72" fillId="5" borderId="51" xfId="26" applyFont="1" applyFill="1" applyBorder="1" applyAlignment="1">
      <alignment horizontal="center" vertical="center"/>
    </xf>
    <xf numFmtId="0" fontId="72" fillId="5" borderId="68" xfId="26" applyFont="1" applyFill="1" applyBorder="1" applyAlignment="1">
      <alignment horizontal="center" vertical="center"/>
    </xf>
    <xf numFmtId="0" fontId="73" fillId="5" borderId="27" xfId="26" applyFont="1" applyFill="1" applyBorder="1" applyAlignment="1">
      <alignment horizontal="center" vertical="center" wrapText="1"/>
    </xf>
    <xf numFmtId="0" fontId="74" fillId="5" borderId="52" xfId="26" applyFont="1" applyFill="1" applyBorder="1" applyAlignment="1">
      <alignment horizontal="center" vertical="center" wrapText="1"/>
    </xf>
    <xf numFmtId="0" fontId="72" fillId="5" borderId="43" xfId="26" applyFont="1" applyFill="1" applyBorder="1" applyAlignment="1">
      <alignment horizontal="center" vertical="center" wrapText="1"/>
    </xf>
    <xf numFmtId="0" fontId="72" fillId="5" borderId="53" xfId="26" applyFont="1" applyFill="1" applyBorder="1" applyAlignment="1">
      <alignment horizontal="center" vertical="center" wrapText="1"/>
    </xf>
    <xf numFmtId="0" fontId="72" fillId="5" borderId="6" xfId="26" applyFont="1" applyFill="1" applyBorder="1" applyAlignment="1">
      <alignment horizontal="center" vertical="center" wrapText="1"/>
    </xf>
    <xf numFmtId="0" fontId="72" fillId="5" borderId="17" xfId="26" applyFont="1" applyFill="1" applyBorder="1" applyAlignment="1">
      <alignment horizontal="center" vertical="center" wrapText="1"/>
    </xf>
    <xf numFmtId="0" fontId="49" fillId="5" borderId="0" xfId="26" applyFill="1" applyBorder="1"/>
    <xf numFmtId="164" fontId="49" fillId="5" borderId="0" xfId="23" applyFont="1" applyFill="1"/>
    <xf numFmtId="0" fontId="72" fillId="5" borderId="41" xfId="26" applyFont="1" applyFill="1" applyBorder="1" applyAlignment="1">
      <alignment horizontal="center" vertical="center" wrapText="1"/>
    </xf>
    <xf numFmtId="0" fontId="72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2" fillId="5" borderId="0" xfId="26" applyFont="1" applyFill="1" applyBorder="1" applyAlignment="1">
      <alignment horizontal="center"/>
    </xf>
    <xf numFmtId="0" fontId="53" fillId="5" borderId="0" xfId="26" applyFont="1" applyFill="1" applyBorder="1" applyAlignment="1">
      <alignment horizontal="center"/>
    </xf>
    <xf numFmtId="0" fontId="75" fillId="5" borderId="17" xfId="26" applyFont="1" applyFill="1" applyBorder="1" applyAlignment="1">
      <alignment horizontal="center" vertical="center" wrapText="1"/>
    </xf>
    <xf numFmtId="0" fontId="75" fillId="5" borderId="70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4" fillId="5" borderId="0" xfId="0" applyFont="1" applyFill="1" applyBorder="1" applyAlignment="1">
      <alignment horizontal="center" wrapText="1"/>
    </xf>
    <xf numFmtId="0" fontId="55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0" fillId="0" borderId="0" xfId="0" applyFill="1" applyBorder="1"/>
    <xf numFmtId="0" fontId="3" fillId="5" borderId="0" xfId="24" applyFill="1"/>
    <xf numFmtId="0" fontId="45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51" fillId="5" borderId="54" xfId="26" applyFont="1" applyFill="1" applyBorder="1" applyAlignment="1">
      <alignment horizontal="left" vertical="center" wrapText="1"/>
    </xf>
    <xf numFmtId="0" fontId="45" fillId="5" borderId="54" xfId="26" applyFont="1" applyFill="1" applyBorder="1" applyAlignment="1">
      <alignment horizontal="center"/>
    </xf>
    <xf numFmtId="0" fontId="57" fillId="5" borderId="0" xfId="0" applyFont="1" applyFill="1"/>
    <xf numFmtId="0" fontId="58" fillId="5" borderId="0" xfId="0" applyFont="1" applyFill="1" applyBorder="1" applyProtection="1">
      <protection locked="0"/>
    </xf>
    <xf numFmtId="0" fontId="58" fillId="5" borderId="0" xfId="0" applyFont="1" applyFill="1"/>
    <xf numFmtId="0" fontId="17" fillId="5" borderId="1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9" fillId="5" borderId="59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2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1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1" fillId="0" borderId="0" xfId="0" applyFont="1" applyFill="1"/>
    <xf numFmtId="0" fontId="55" fillId="0" borderId="0" xfId="0" applyFont="1" applyFill="1"/>
    <xf numFmtId="0" fontId="5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12" fillId="0" borderId="8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51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64" fillId="0" borderId="0" xfId="0" applyFont="1" applyFill="1"/>
    <xf numFmtId="0" fontId="65" fillId="0" borderId="0" xfId="0" applyFont="1" applyFill="1"/>
    <xf numFmtId="0" fontId="76" fillId="0" borderId="0" xfId="24" applyFont="1" applyFill="1"/>
    <xf numFmtId="0" fontId="36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66" fillId="0" borderId="0" xfId="0" applyFont="1" applyFill="1"/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0" fillId="0" borderId="0" xfId="0" applyFont="1"/>
    <xf numFmtId="0" fontId="67" fillId="0" borderId="0" xfId="24" applyFont="1"/>
    <xf numFmtId="0" fontId="67" fillId="0" borderId="0" xfId="24" applyFont="1" applyFill="1"/>
    <xf numFmtId="0" fontId="55" fillId="0" borderId="0" xfId="0" applyFont="1" applyFill="1" applyAlignment="1">
      <alignment horizontal="left" vertical="center" wrapText="1"/>
    </xf>
    <xf numFmtId="0" fontId="51" fillId="0" borderId="90" xfId="10" applyFont="1" applyFill="1" applyBorder="1" applyAlignment="1">
      <alignment horizontal="center" vertical="center" wrapText="1"/>
    </xf>
    <xf numFmtId="0" fontId="51" fillId="0" borderId="91" xfId="1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67" fillId="0" borderId="0" xfId="24" applyFont="1" applyFill="1" applyAlignment="1">
      <alignment horizontal="left"/>
    </xf>
    <xf numFmtId="0" fontId="17" fillId="5" borderId="23" xfId="10" quotePrefix="1" applyFont="1" applyFill="1" applyBorder="1" applyAlignment="1">
      <alignment horizontal="center" vertical="center" wrapText="1"/>
    </xf>
    <xf numFmtId="0" fontId="16" fillId="4" borderId="52" xfId="10" quotePrefix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7" fillId="4" borderId="56" xfId="6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2" xfId="10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" fillId="0" borderId="90" xfId="4" applyFont="1" applyFill="1" applyBorder="1" applyAlignment="1">
      <alignment horizontal="center" vertical="center" wrapText="1"/>
    </xf>
    <xf numFmtId="0" fontId="4" fillId="0" borderId="103" xfId="4" applyFont="1" applyFill="1" applyBorder="1" applyAlignment="1">
      <alignment horizontal="center" vertical="center" wrapText="1"/>
    </xf>
    <xf numFmtId="0" fontId="67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67" fillId="0" borderId="0" xfId="24" applyFont="1" applyAlignment="1">
      <alignment horizontal="left"/>
    </xf>
    <xf numFmtId="0" fontId="55" fillId="4" borderId="0" xfId="0" applyFont="1" applyFill="1"/>
    <xf numFmtId="0" fontId="71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90" xfId="10" applyFont="1" applyFill="1" applyBorder="1" applyAlignment="1">
      <alignment horizontal="center" vertical="center" wrapText="1"/>
    </xf>
    <xf numFmtId="0" fontId="5" fillId="0" borderId="91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1" fillId="0" borderId="91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0" fontId="16" fillId="5" borderId="42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" fillId="0" borderId="0" xfId="24" applyFont="1" applyBorder="1" applyAlignment="1"/>
    <xf numFmtId="0" fontId="5" fillId="0" borderId="132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4" fillId="0" borderId="0" xfId="0" applyFont="1" applyFill="1" applyAlignment="1">
      <alignment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1" fillId="0" borderId="100" xfId="0" applyFont="1" applyFill="1" applyBorder="1" applyAlignment="1">
      <alignment horizontal="center" vertical="center" wrapText="1"/>
    </xf>
    <xf numFmtId="0" fontId="51" fillId="0" borderId="0" xfId="10" applyFont="1" applyFill="1" applyBorder="1" applyAlignment="1">
      <alignment horizontal="left" vertical="center" wrapText="1"/>
    </xf>
    <xf numFmtId="0" fontId="4" fillId="0" borderId="91" xfId="4" applyFont="1" applyFill="1" applyBorder="1" applyAlignment="1">
      <alignment horizontal="center" vertical="center" wrapText="1"/>
    </xf>
    <xf numFmtId="0" fontId="34" fillId="0" borderId="62" xfId="0" applyNumberFormat="1" applyFont="1" applyFill="1" applyBorder="1" applyAlignment="1">
      <alignment horizontal="center" vertical="center" wrapText="1"/>
    </xf>
    <xf numFmtId="0" fontId="84" fillId="0" borderId="0" xfId="0" applyFont="1" applyFill="1"/>
    <xf numFmtId="0" fontId="84" fillId="0" borderId="0" xfId="0" applyFont="1"/>
    <xf numFmtId="0" fontId="16" fillId="4" borderId="56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16" fillId="4" borderId="55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/>
    </xf>
    <xf numFmtId="0" fontId="17" fillId="4" borderId="44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76" fillId="5" borderId="0" xfId="24" applyFont="1" applyFill="1" applyBorder="1" applyAlignment="1">
      <alignment horizontal="center" vertical="center"/>
    </xf>
    <xf numFmtId="0" fontId="80" fillId="5" borderId="0" xfId="24" applyFont="1" applyFill="1" applyBorder="1" applyAlignment="1">
      <alignment horizontal="center" vertical="center"/>
    </xf>
    <xf numFmtId="0" fontId="76" fillId="5" borderId="0" xfId="24" applyFont="1" applyFill="1"/>
    <xf numFmtId="0" fontId="5" fillId="0" borderId="94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vertical="center"/>
    </xf>
    <xf numFmtId="0" fontId="55" fillId="4" borderId="0" xfId="0" applyFont="1" applyFill="1" applyAlignment="1">
      <alignment horizontal="left" vertical="center"/>
    </xf>
    <xf numFmtId="0" fontId="51" fillId="0" borderId="90" xfId="4" applyFont="1" applyFill="1" applyBorder="1" applyAlignment="1">
      <alignment horizontal="left" vertical="center" textRotation="255" wrapText="1"/>
    </xf>
    <xf numFmtId="0" fontId="51" fillId="0" borderId="100" xfId="10" applyFont="1" applyFill="1" applyBorder="1" applyAlignment="1">
      <alignment horizontal="left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1" fillId="0" borderId="114" xfId="0" applyFont="1" applyFill="1" applyBorder="1" applyAlignment="1">
      <alignment horizontal="center" vertical="center" wrapText="1"/>
    </xf>
    <xf numFmtId="0" fontId="51" fillId="0" borderId="95" xfId="0" applyFont="1" applyFill="1" applyBorder="1" applyAlignment="1">
      <alignment horizontal="center" vertical="center" wrapText="1"/>
    </xf>
    <xf numFmtId="0" fontId="51" fillId="0" borderId="96" xfId="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51" fillId="0" borderId="126" xfId="10" applyFont="1" applyFill="1" applyBorder="1" applyAlignment="1">
      <alignment horizontal="center" vertical="center" wrapText="1"/>
    </xf>
    <xf numFmtId="49" fontId="12" fillId="0" borderId="110" xfId="0" applyNumberFormat="1" applyFont="1" applyFill="1" applyBorder="1" applyAlignment="1">
      <alignment horizontal="left" vertical="center" wrapText="1"/>
    </xf>
    <xf numFmtId="0" fontId="12" fillId="0" borderId="111" xfId="0" applyFont="1" applyFill="1" applyBorder="1" applyAlignment="1">
      <alignment horizontal="left" vertical="center" wrapText="1"/>
    </xf>
    <xf numFmtId="0" fontId="12" fillId="0" borderId="110" xfId="10" applyFont="1" applyFill="1" applyBorder="1" applyAlignment="1">
      <alignment horizontal="center" vertical="center" wrapText="1"/>
    </xf>
    <xf numFmtId="0" fontId="12" fillId="0" borderId="111" xfId="10" applyFont="1" applyFill="1" applyBorder="1" applyAlignment="1">
      <alignment horizontal="center" vertical="center" wrapText="1"/>
    </xf>
    <xf numFmtId="0" fontId="5" fillId="0" borderId="128" xfId="10" applyFont="1" applyFill="1" applyBorder="1" applyAlignment="1">
      <alignment horizontal="center" vertical="center" wrapText="1"/>
    </xf>
    <xf numFmtId="0" fontId="12" fillId="0" borderId="127" xfId="1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left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left" vertical="center" wrapText="1"/>
    </xf>
    <xf numFmtId="0" fontId="12" fillId="0" borderId="112" xfId="0" applyFont="1" applyFill="1" applyBorder="1" applyAlignment="1">
      <alignment horizontal="left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12" fillId="0" borderId="137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64" xfId="4" applyFont="1" applyFill="1" applyBorder="1" applyAlignment="1">
      <alignment horizontal="left" vertical="center" textRotation="255" wrapText="1"/>
    </xf>
    <xf numFmtId="0" fontId="51" fillId="0" borderId="126" xfId="4" applyFont="1" applyFill="1" applyBorder="1" applyAlignment="1">
      <alignment horizontal="left" vertical="center" textRotation="255" wrapText="1"/>
    </xf>
    <xf numFmtId="0" fontId="51" fillId="0" borderId="64" xfId="10" applyFont="1" applyFill="1" applyBorder="1" applyAlignment="1">
      <alignment horizontal="left" vertical="center" wrapText="1"/>
    </xf>
    <xf numFmtId="0" fontId="51" fillId="0" borderId="119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left" vertical="center" wrapText="1"/>
    </xf>
    <xf numFmtId="0" fontId="12" fillId="0" borderId="91" xfId="0" applyFont="1" applyFill="1" applyBorder="1" applyAlignment="1">
      <alignment horizontal="left" vertical="center" wrapText="1"/>
    </xf>
    <xf numFmtId="0" fontId="5" fillId="0" borderId="126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5" fillId="0" borderId="91" xfId="0" applyFont="1" applyFill="1" applyBorder="1" applyAlignment="1">
      <alignment horizontal="left" vertical="center" wrapText="1"/>
    </xf>
    <xf numFmtId="0" fontId="51" fillId="0" borderId="126" xfId="0" applyFont="1" applyFill="1" applyBorder="1" applyAlignment="1">
      <alignment horizontal="left" vertical="center" wrapText="1"/>
    </xf>
    <xf numFmtId="0" fontId="12" fillId="0" borderId="110" xfId="0" applyFont="1" applyFill="1" applyBorder="1" applyAlignment="1">
      <alignment horizontal="left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12" fillId="0" borderId="1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89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36" fillId="0" borderId="78" xfId="24" applyFont="1" applyFill="1" applyBorder="1" applyAlignment="1">
      <alignment horizontal="center" vertical="center" wrapText="1"/>
    </xf>
    <xf numFmtId="0" fontId="40" fillId="0" borderId="85" xfId="0" applyFont="1" applyFill="1" applyBorder="1" applyAlignment="1">
      <alignment horizontal="center"/>
    </xf>
    <xf numFmtId="0" fontId="89" fillId="0" borderId="0" xfId="0" applyFont="1" applyFill="1"/>
    <xf numFmtId="0" fontId="67" fillId="0" borderId="61" xfId="0" applyNumberFormat="1" applyFont="1" applyFill="1" applyBorder="1" applyAlignment="1">
      <alignment horizontal="center"/>
    </xf>
    <xf numFmtId="0" fontId="68" fillId="0" borderId="86" xfId="24" applyNumberFormat="1" applyFont="1" applyFill="1" applyBorder="1" applyAlignment="1">
      <alignment horizontal="center" vertical="center"/>
    </xf>
    <xf numFmtId="0" fontId="67" fillId="0" borderId="86" xfId="24" applyNumberFormat="1" applyFont="1" applyFill="1" applyBorder="1" applyAlignment="1">
      <alignment horizontal="center" vertical="center"/>
    </xf>
    <xf numFmtId="0" fontId="67" fillId="0" borderId="118" xfId="24" applyNumberFormat="1" applyFont="1" applyFill="1" applyBorder="1" applyAlignment="1">
      <alignment horizontal="center" vertical="center"/>
    </xf>
    <xf numFmtId="0" fontId="67" fillId="0" borderId="73" xfId="24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1" fillId="0" borderId="13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0" xfId="10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20" fillId="3" borderId="0" xfId="0" applyFont="1" applyFill="1" applyBorder="1"/>
    <xf numFmtId="0" fontId="15" fillId="3" borderId="0" xfId="0" applyFont="1" applyFill="1" applyBorder="1"/>
    <xf numFmtId="0" fontId="17" fillId="3" borderId="0" xfId="1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50" fillId="5" borderId="3" xfId="26" applyFont="1" applyFill="1" applyBorder="1" applyAlignment="1">
      <alignment horizontal="left" vertical="center" wrapText="1"/>
    </xf>
    <xf numFmtId="0" fontId="57" fillId="5" borderId="0" xfId="0" applyNumberFormat="1" applyFont="1" applyFill="1" applyBorder="1" applyProtection="1">
      <protection locked="0"/>
    </xf>
    <xf numFmtId="0" fontId="68" fillId="5" borderId="0" xfId="26" applyFont="1" applyFill="1" applyBorder="1" applyAlignment="1">
      <alignment horizontal="center"/>
    </xf>
    <xf numFmtId="0" fontId="67" fillId="5" borderId="0" xfId="26" applyFont="1" applyFill="1" applyBorder="1" applyAlignment="1">
      <alignment horizontal="center"/>
    </xf>
    <xf numFmtId="0" fontId="40" fillId="5" borderId="0" xfId="26" applyFont="1" applyFill="1" applyBorder="1"/>
    <xf numFmtId="0" fontId="40" fillId="5" borderId="0" xfId="26" applyFont="1" applyFill="1"/>
    <xf numFmtId="0" fontId="51" fillId="5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1" fillId="0" borderId="0" xfId="4" applyFont="1" applyFill="1" applyBorder="1" applyAlignment="1">
      <alignment horizontal="left" vertical="center" textRotation="255" wrapText="1"/>
    </xf>
    <xf numFmtId="0" fontId="5" fillId="0" borderId="69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0" fillId="0" borderId="3" xfId="0" applyFill="1" applyBorder="1"/>
    <xf numFmtId="0" fontId="77" fillId="0" borderId="62" xfId="24" applyFont="1" applyBorder="1" applyAlignment="1">
      <alignment horizontal="center" vertical="center" wrapText="1"/>
    </xf>
    <xf numFmtId="0" fontId="79" fillId="0" borderId="61" xfId="24" applyFont="1" applyBorder="1" applyAlignment="1">
      <alignment horizontal="center" vertical="center" textRotation="90" wrapText="1"/>
    </xf>
    <xf numFmtId="0" fontId="76" fillId="0" borderId="61" xfId="24" applyFont="1" applyBorder="1" applyAlignment="1">
      <alignment vertical="center"/>
    </xf>
    <xf numFmtId="0" fontId="76" fillId="0" borderId="62" xfId="24" applyFont="1" applyBorder="1" applyAlignment="1">
      <alignment vertical="center"/>
    </xf>
    <xf numFmtId="0" fontId="42" fillId="0" borderId="61" xfId="0" applyNumberFormat="1" applyFont="1" applyFill="1" applyBorder="1" applyAlignment="1">
      <alignment horizontal="center" vertical="center"/>
    </xf>
    <xf numFmtId="0" fontId="42" fillId="0" borderId="102" xfId="0" applyNumberFormat="1" applyFont="1" applyFill="1" applyBorder="1" applyAlignment="1">
      <alignment horizontal="center" vertical="center"/>
    </xf>
    <xf numFmtId="0" fontId="42" fillId="0" borderId="62" xfId="0" applyNumberFormat="1" applyFont="1" applyFill="1" applyBorder="1" applyAlignment="1">
      <alignment horizontal="center" vertical="center"/>
    </xf>
    <xf numFmtId="0" fontId="42" fillId="0" borderId="78" xfId="0" applyNumberFormat="1" applyFont="1" applyFill="1" applyBorder="1" applyAlignment="1">
      <alignment horizontal="center" vertical="center"/>
    </xf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8" fillId="5" borderId="0" xfId="0" quotePrefix="1" applyFont="1" applyFill="1"/>
    <xf numFmtId="0" fontId="96" fillId="4" borderId="3" xfId="10" quotePrefix="1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7" fillId="4" borderId="164" xfId="10" quotePrefix="1" applyFont="1" applyFill="1" applyBorder="1" applyAlignment="1">
      <alignment horizontal="center" vertical="center" wrapText="1"/>
    </xf>
    <xf numFmtId="0" fontId="16" fillId="4" borderId="165" xfId="3" quotePrefix="1" applyFont="1" applyFill="1" applyBorder="1" applyAlignment="1">
      <alignment horizontal="center" vertical="center" textRotation="255" wrapText="1"/>
    </xf>
    <xf numFmtId="0" fontId="16" fillId="4" borderId="165" xfId="6" applyFont="1" applyFill="1" applyBorder="1" applyAlignment="1">
      <alignment horizontal="center" vertical="center" wrapText="1"/>
    </xf>
    <xf numFmtId="0" fontId="16" fillId="5" borderId="165" xfId="6" applyFont="1" applyFill="1" applyBorder="1" applyAlignment="1">
      <alignment horizontal="center" vertical="center" wrapText="1"/>
    </xf>
    <xf numFmtId="0" fontId="17" fillId="5" borderId="163" xfId="10" quotePrefix="1" applyFont="1" applyFill="1" applyBorder="1" applyAlignment="1">
      <alignment horizontal="center" vertical="center" wrapText="1"/>
    </xf>
    <xf numFmtId="0" fontId="17" fillId="5" borderId="162" xfId="10" quotePrefix="1" applyFont="1" applyFill="1" applyBorder="1" applyAlignment="1">
      <alignment horizontal="center" vertical="center" wrapText="1"/>
    </xf>
    <xf numFmtId="0" fontId="68" fillId="0" borderId="118" xfId="24" applyNumberFormat="1" applyFont="1" applyFill="1" applyBorder="1" applyAlignment="1">
      <alignment horizontal="center" vertical="center"/>
    </xf>
    <xf numFmtId="0" fontId="16" fillId="5" borderId="171" xfId="6" quotePrefix="1" applyFont="1" applyFill="1" applyBorder="1" applyAlignment="1">
      <alignment horizontal="center" vertical="center" wrapText="1"/>
    </xf>
    <xf numFmtId="0" fontId="58" fillId="5" borderId="165" xfId="6" quotePrefix="1" applyFont="1" applyFill="1" applyBorder="1" applyAlignment="1" applyProtection="1">
      <alignment horizontal="center" vertical="center" wrapText="1"/>
      <protection locked="0"/>
    </xf>
    <xf numFmtId="0" fontId="17" fillId="5" borderId="168" xfId="10" quotePrefix="1" applyFont="1" applyFill="1" applyBorder="1" applyAlignment="1">
      <alignment horizontal="center" vertical="center" wrapText="1"/>
    </xf>
    <xf numFmtId="0" fontId="18" fillId="5" borderId="170" xfId="0" applyFont="1" applyFill="1" applyBorder="1" applyAlignment="1">
      <alignment horizontal="left" vertical="center" wrapText="1"/>
    </xf>
    <xf numFmtId="0" fontId="5" fillId="0" borderId="176" xfId="0" applyFont="1" applyFill="1" applyBorder="1" applyAlignment="1">
      <alignment horizontal="center" vertical="center" wrapText="1"/>
    </xf>
    <xf numFmtId="0" fontId="21" fillId="5" borderId="172" xfId="0" applyFont="1" applyFill="1" applyBorder="1" applyAlignment="1">
      <alignment horizontal="left" vertical="center" wrapText="1"/>
    </xf>
    <xf numFmtId="0" fontId="20" fillId="5" borderId="167" xfId="0" applyFont="1" applyFill="1" applyBorder="1" applyAlignment="1">
      <alignment horizontal="center" vertical="center" wrapText="1"/>
    </xf>
    <xf numFmtId="0" fontId="20" fillId="5" borderId="163" xfId="0" applyFont="1" applyFill="1" applyBorder="1" applyAlignment="1">
      <alignment horizontal="center" vertical="center" wrapText="1"/>
    </xf>
    <xf numFmtId="0" fontId="20" fillId="5" borderId="168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169" xfId="0" applyFont="1" applyFill="1" applyBorder="1" applyAlignment="1">
      <alignment horizontal="center" vertical="center"/>
    </xf>
    <xf numFmtId="0" fontId="18" fillId="5" borderId="171" xfId="0" applyFont="1" applyFill="1" applyBorder="1" applyAlignment="1">
      <alignment horizontal="center" vertical="center"/>
    </xf>
    <xf numFmtId="0" fontId="17" fillId="5" borderId="170" xfId="10" quotePrefix="1" applyFont="1" applyFill="1" applyBorder="1" applyAlignment="1">
      <alignment horizontal="center" vertical="center" wrapText="1"/>
    </xf>
    <xf numFmtId="0" fontId="17" fillId="5" borderId="169" xfId="10" quotePrefix="1" applyFont="1" applyFill="1" applyBorder="1" applyAlignment="1">
      <alignment horizontal="center" vertical="center" wrapText="1"/>
    </xf>
    <xf numFmtId="0" fontId="17" fillId="5" borderId="171" xfId="10" quotePrefix="1" applyFont="1" applyFill="1" applyBorder="1" applyAlignment="1">
      <alignment horizontal="center" vertical="center" wrapText="1"/>
    </xf>
    <xf numFmtId="0" fontId="16" fillId="3" borderId="119" xfId="7" applyFont="1" applyFill="1" applyBorder="1" applyAlignment="1">
      <alignment horizontal="center" vertical="center" wrapText="1"/>
    </xf>
    <xf numFmtId="0" fontId="33" fillId="0" borderId="181" xfId="24" applyFont="1" applyBorder="1" applyAlignment="1">
      <alignment horizontal="center" vertical="center" wrapText="1"/>
    </xf>
    <xf numFmtId="0" fontId="2" fillId="0" borderId="181" xfId="24" applyFont="1" applyBorder="1" applyAlignment="1">
      <alignment wrapText="1"/>
    </xf>
    <xf numFmtId="0" fontId="40" fillId="0" borderId="181" xfId="24" applyFont="1" applyFill="1" applyBorder="1" applyAlignment="1">
      <alignment horizontal="left" shrinkToFit="1"/>
    </xf>
    <xf numFmtId="0" fontId="67" fillId="0" borderId="181" xfId="0" applyFont="1" applyFill="1" applyBorder="1" applyAlignment="1">
      <alignment horizontal="left"/>
    </xf>
    <xf numFmtId="49" fontId="68" fillId="0" borderId="181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 vertical="center" wrapText="1"/>
    </xf>
    <xf numFmtId="0" fontId="65" fillId="0" borderId="64" xfId="0" applyFont="1" applyFill="1" applyBorder="1" applyAlignment="1">
      <alignment vertical="center" wrapText="1"/>
    </xf>
    <xf numFmtId="0" fontId="5" fillId="0" borderId="184" xfId="0" applyFont="1" applyFill="1" applyBorder="1" applyAlignment="1">
      <alignment horizontal="center" vertical="center" wrapText="1"/>
    </xf>
    <xf numFmtId="0" fontId="15" fillId="10" borderId="0" xfId="0" applyFont="1" applyFill="1"/>
    <xf numFmtId="0" fontId="16" fillId="5" borderId="165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85" fillId="5" borderId="0" xfId="3" quotePrefix="1" applyFont="1" applyFill="1" applyBorder="1" applyAlignment="1">
      <alignment horizontal="center" vertical="center" wrapText="1"/>
    </xf>
    <xf numFmtId="0" fontId="103" fillId="5" borderId="0" xfId="0" applyFont="1" applyFill="1"/>
    <xf numFmtId="0" fontId="16" fillId="5" borderId="0" xfId="6" quotePrefix="1" applyFont="1" applyFill="1" applyBorder="1" applyAlignment="1">
      <alignment vertical="center" wrapText="1"/>
    </xf>
    <xf numFmtId="0" fontId="16" fillId="5" borderId="165" xfId="6" quotePrefix="1" applyFont="1" applyFill="1" applyBorder="1" applyAlignment="1">
      <alignment vertical="center" wrapText="1"/>
    </xf>
    <xf numFmtId="0" fontId="104" fillId="5" borderId="0" xfId="26" applyFont="1" applyFill="1"/>
    <xf numFmtId="2" fontId="104" fillId="5" borderId="0" xfId="26" applyNumberFormat="1" applyFont="1" applyFill="1"/>
    <xf numFmtId="0" fontId="105" fillId="4" borderId="27" xfId="6" quotePrefix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" fillId="0" borderId="192" xfId="0" applyFont="1" applyFill="1" applyBorder="1" applyAlignment="1">
      <alignment horizontal="center" vertical="center" wrapText="1"/>
    </xf>
    <xf numFmtId="0" fontId="12" fillId="0" borderId="19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0" fontId="0" fillId="0" borderId="192" xfId="0" applyFill="1" applyBorder="1"/>
    <xf numFmtId="0" fontId="81" fillId="0" borderId="61" xfId="0" applyNumberFormat="1" applyFont="1" applyFill="1" applyBorder="1" applyAlignment="1">
      <alignment horizontal="center"/>
    </xf>
    <xf numFmtId="0" fontId="82" fillId="0" borderId="61" xfId="24" applyNumberFormat="1" applyFont="1" applyFill="1" applyBorder="1" applyAlignment="1">
      <alignment horizontal="center" vertical="center"/>
    </xf>
    <xf numFmtId="0" fontId="81" fillId="0" borderId="78" xfId="24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wrapText="1"/>
    </xf>
    <xf numFmtId="0" fontId="5" fillId="0" borderId="64" xfId="0" applyFont="1" applyFill="1" applyBorder="1" applyAlignment="1">
      <alignment horizontal="center"/>
    </xf>
    <xf numFmtId="0" fontId="66" fillId="0" borderId="64" xfId="0" applyFont="1" applyFill="1" applyBorder="1"/>
    <xf numFmtId="0" fontId="66" fillId="0" borderId="2" xfId="0" applyFont="1" applyFill="1" applyBorder="1"/>
    <xf numFmtId="0" fontId="17" fillId="5" borderId="209" xfId="10" quotePrefix="1" applyFont="1" applyFill="1" applyBorder="1" applyAlignment="1">
      <alignment horizontal="center" vertical="center" wrapText="1"/>
    </xf>
    <xf numFmtId="0" fontId="17" fillId="5" borderId="210" xfId="10" quotePrefix="1" applyFont="1" applyFill="1" applyBorder="1" applyAlignment="1">
      <alignment horizontal="center" vertical="center" wrapText="1"/>
    </xf>
    <xf numFmtId="0" fontId="16" fillId="5" borderId="200" xfId="6" quotePrefix="1" applyFont="1" applyFill="1" applyBorder="1" applyAlignment="1">
      <alignment horizontal="center" vertical="center" wrapText="1"/>
    </xf>
    <xf numFmtId="0" fontId="17" fillId="5" borderId="212" xfId="10" quotePrefix="1" applyFont="1" applyFill="1" applyBorder="1" applyAlignment="1">
      <alignment horizontal="center" vertical="center" wrapText="1"/>
    </xf>
    <xf numFmtId="0" fontId="16" fillId="5" borderId="211" xfId="6" quotePrefix="1" applyFont="1" applyFill="1" applyBorder="1" applyAlignment="1">
      <alignment horizontal="center" vertical="center" wrapText="1"/>
    </xf>
    <xf numFmtId="0" fontId="16" fillId="5" borderId="199" xfId="6" quotePrefix="1" applyFont="1" applyFill="1" applyBorder="1" applyAlignment="1">
      <alignment horizontal="center" vertical="center" wrapText="1"/>
    </xf>
    <xf numFmtId="0" fontId="17" fillId="5" borderId="211" xfId="6" quotePrefix="1" applyFont="1" applyFill="1" applyBorder="1" applyAlignment="1">
      <alignment horizontal="center" vertical="center" wrapText="1"/>
    </xf>
    <xf numFmtId="0" fontId="17" fillId="5" borderId="200" xfId="6" quotePrefix="1" applyFont="1" applyFill="1" applyBorder="1" applyAlignment="1">
      <alignment horizontal="center" vertical="center" wrapText="1"/>
    </xf>
    <xf numFmtId="0" fontId="17" fillId="5" borderId="197" xfId="6" quotePrefix="1" applyFont="1" applyFill="1" applyBorder="1" applyAlignment="1">
      <alignment horizontal="center" vertical="center" wrapText="1"/>
    </xf>
    <xf numFmtId="0" fontId="17" fillId="5" borderId="202" xfId="6" quotePrefix="1" applyFont="1" applyFill="1" applyBorder="1" applyAlignment="1">
      <alignment horizontal="center" vertical="center" wrapText="1"/>
    </xf>
    <xf numFmtId="0" fontId="17" fillId="5" borderId="217" xfId="6" quotePrefix="1" applyFont="1" applyFill="1" applyBorder="1" applyAlignment="1">
      <alignment horizontal="center" vertical="center" wrapText="1"/>
    </xf>
    <xf numFmtId="0" fontId="17" fillId="5" borderId="205" xfId="10" quotePrefix="1" applyFont="1" applyFill="1" applyBorder="1" applyAlignment="1">
      <alignment horizontal="center" vertical="center" wrapText="1"/>
    </xf>
    <xf numFmtId="0" fontId="17" fillId="5" borderId="218" xfId="10" quotePrefix="1" applyFont="1" applyFill="1" applyBorder="1" applyAlignment="1">
      <alignment horizontal="center" vertical="center" wrapText="1"/>
    </xf>
    <xf numFmtId="0" fontId="17" fillId="5" borderId="198" xfId="10" quotePrefix="1" applyFont="1" applyFill="1" applyBorder="1" applyAlignment="1">
      <alignment horizontal="center" vertical="center" wrapText="1"/>
    </xf>
    <xf numFmtId="0" fontId="17" fillId="5" borderId="214" xfId="10" quotePrefix="1" applyFont="1" applyFill="1" applyBorder="1" applyAlignment="1">
      <alignment horizontal="center" vertical="center" wrapText="1"/>
    </xf>
    <xf numFmtId="0" fontId="17" fillId="5" borderId="201" xfId="10" quotePrefix="1" applyFont="1" applyFill="1" applyBorder="1" applyAlignment="1">
      <alignment horizontal="center" vertical="center" wrapText="1"/>
    </xf>
    <xf numFmtId="0" fontId="17" fillId="5" borderId="207" xfId="10" quotePrefix="1" applyFont="1" applyFill="1" applyBorder="1" applyAlignment="1">
      <alignment horizontal="center" vertical="center" wrapText="1"/>
    </xf>
    <xf numFmtId="0" fontId="17" fillId="5" borderId="208" xfId="10" quotePrefix="1" applyFont="1" applyFill="1" applyBorder="1" applyAlignment="1">
      <alignment horizontal="center" vertical="center" wrapText="1"/>
    </xf>
    <xf numFmtId="0" fontId="17" fillId="5" borderId="215" xfId="10" quotePrefix="1" applyFont="1" applyFill="1" applyBorder="1" applyAlignment="1">
      <alignment horizontal="center" vertical="center" wrapText="1"/>
    </xf>
    <xf numFmtId="0" fontId="17" fillId="5" borderId="216" xfId="10" quotePrefix="1" applyFont="1" applyFill="1" applyBorder="1" applyAlignment="1">
      <alignment horizontal="center"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98" fillId="5" borderId="27" xfId="26" applyFont="1" applyFill="1" applyBorder="1" applyAlignment="1">
      <alignment horizontal="center"/>
    </xf>
    <xf numFmtId="0" fontId="98" fillId="5" borderId="76" xfId="26" applyFont="1" applyFill="1" applyBorder="1" applyAlignment="1">
      <alignment horizontal="center"/>
    </xf>
    <xf numFmtId="0" fontId="98" fillId="5" borderId="3" xfId="26" applyFont="1" applyFill="1" applyBorder="1" applyAlignment="1">
      <alignment horizontal="center"/>
    </xf>
    <xf numFmtId="0" fontId="98" fillId="5" borderId="2" xfId="26" applyFont="1" applyFill="1" applyBorder="1" applyAlignment="1">
      <alignment horizontal="center"/>
    </xf>
    <xf numFmtId="0" fontId="98" fillId="5" borderId="52" xfId="26" applyFont="1" applyFill="1" applyBorder="1" applyAlignment="1">
      <alignment horizontal="center"/>
    </xf>
    <xf numFmtId="0" fontId="98" fillId="5" borderId="43" xfId="26" applyFont="1" applyFill="1" applyBorder="1" applyAlignment="1">
      <alignment horizontal="center"/>
    </xf>
    <xf numFmtId="0" fontId="98" fillId="5" borderId="77" xfId="26" applyFont="1" applyFill="1" applyBorder="1" applyAlignment="1">
      <alignment horizontal="center"/>
    </xf>
    <xf numFmtId="0" fontId="98" fillId="5" borderId="70" xfId="26" applyFont="1" applyFill="1" applyBorder="1" applyAlignment="1">
      <alignment horizontal="center"/>
    </xf>
    <xf numFmtId="0" fontId="98" fillId="5" borderId="66" xfId="26" applyFont="1" applyFill="1" applyBorder="1" applyAlignment="1">
      <alignment horizontal="center"/>
    </xf>
    <xf numFmtId="0" fontId="98" fillId="5" borderId="67" xfId="26" applyFont="1" applyFill="1" applyBorder="1" applyAlignment="1">
      <alignment horizontal="center"/>
    </xf>
    <xf numFmtId="0" fontId="92" fillId="6" borderId="3" xfId="16" applyFont="1" applyFill="1" applyBorder="1" applyAlignment="1">
      <alignment vertical="center" wrapText="1"/>
    </xf>
    <xf numFmtId="0" fontId="34" fillId="0" borderId="115" xfId="0" applyNumberFormat="1" applyFont="1" applyFill="1" applyBorder="1" applyAlignment="1">
      <alignment horizontal="center" vertical="center" wrapText="1"/>
    </xf>
    <xf numFmtId="0" fontId="34" fillId="0" borderId="79" xfId="0" applyNumberFormat="1" applyFont="1" applyFill="1" applyBorder="1" applyAlignment="1">
      <alignment horizontal="center" vertical="center" wrapText="1"/>
    </xf>
    <xf numFmtId="0" fontId="37" fillId="0" borderId="118" xfId="0" applyNumberFormat="1" applyFont="1" applyFill="1" applyBorder="1" applyAlignment="1">
      <alignment horizontal="center" vertical="center"/>
    </xf>
    <xf numFmtId="0" fontId="37" fillId="0" borderId="74" xfId="0" applyNumberFormat="1" applyFont="1" applyFill="1" applyBorder="1" applyAlignment="1">
      <alignment horizontal="center" vertical="center"/>
    </xf>
    <xf numFmtId="0" fontId="36" fillId="0" borderId="74" xfId="0" applyNumberFormat="1" applyFont="1" applyFill="1" applyBorder="1" applyAlignment="1">
      <alignment horizontal="center" vertical="center"/>
    </xf>
    <xf numFmtId="0" fontId="36" fillId="0" borderId="75" xfId="0" applyNumberFormat="1" applyFont="1" applyFill="1" applyBorder="1" applyAlignment="1">
      <alignment horizontal="center" vertical="center"/>
    </xf>
    <xf numFmtId="0" fontId="36" fillId="0" borderId="86" xfId="0" applyNumberFormat="1" applyFont="1" applyFill="1" applyBorder="1" applyAlignment="1">
      <alignment horizontal="center" vertical="center"/>
    </xf>
    <xf numFmtId="0" fontId="37" fillId="0" borderId="74" xfId="0" applyNumberFormat="1" applyFont="1" applyFill="1" applyBorder="1" applyAlignment="1">
      <alignment horizontal="center" vertical="center" wrapText="1"/>
    </xf>
    <xf numFmtId="0" fontId="67" fillId="0" borderId="120" xfId="0" applyNumberFormat="1" applyFont="1" applyFill="1" applyBorder="1" applyAlignment="1">
      <alignment horizontal="center"/>
    </xf>
    <xf numFmtId="0" fontId="50" fillId="5" borderId="0" xfId="26" applyFont="1" applyFill="1" applyAlignment="1">
      <alignment horizontal="center" vertical="center"/>
    </xf>
    <xf numFmtId="0" fontId="50" fillId="5" borderId="0" xfId="26" applyFont="1" applyFill="1" applyAlignment="1">
      <alignment horizontal="center"/>
    </xf>
    <xf numFmtId="0" fontId="16" fillId="3" borderId="119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7" fillId="0" borderId="206" xfId="10" quotePrefix="1" applyFont="1" applyFill="1" applyBorder="1" applyAlignment="1">
      <alignment horizontal="center" vertical="center" wrapText="1"/>
    </xf>
    <xf numFmtId="0" fontId="17" fillId="0" borderId="206" xfId="6" quotePrefix="1" applyFont="1" applyFill="1" applyBorder="1" applyAlignment="1">
      <alignment horizontal="center" vertical="center" wrapText="1"/>
    </xf>
    <xf numFmtId="0" fontId="16" fillId="0" borderId="206" xfId="6" applyFont="1" applyFill="1" applyBorder="1" applyAlignment="1">
      <alignment horizontal="center" vertical="center" wrapText="1"/>
    </xf>
    <xf numFmtId="0" fontId="75" fillId="5" borderId="22" xfId="26" applyFont="1" applyFill="1" applyBorder="1" applyAlignment="1">
      <alignment horizontal="center" vertical="center" wrapText="1"/>
    </xf>
    <xf numFmtId="0" fontId="75" fillId="5" borderId="64" xfId="26" applyFont="1" applyFill="1" applyBorder="1" applyAlignment="1">
      <alignment horizontal="center" vertical="center" wrapText="1"/>
    </xf>
    <xf numFmtId="0" fontId="75" fillId="5" borderId="69" xfId="26" applyFont="1" applyFill="1" applyBorder="1" applyAlignment="1">
      <alignment horizontal="center" vertical="center" wrapText="1"/>
    </xf>
    <xf numFmtId="0" fontId="16" fillId="5" borderId="170" xfId="6" quotePrefix="1" applyFont="1" applyFill="1" applyBorder="1" applyAlignment="1">
      <alignment horizontal="center" vertical="center" wrapText="1"/>
    </xf>
    <xf numFmtId="0" fontId="17" fillId="5" borderId="234" xfId="10" quotePrefix="1" applyFont="1" applyFill="1" applyBorder="1" applyAlignment="1">
      <alignment horizontal="center" vertical="center" wrapText="1"/>
    </xf>
    <xf numFmtId="0" fontId="17" fillId="5" borderId="199" xfId="10" quotePrefix="1" applyFont="1" applyFill="1" applyBorder="1" applyAlignment="1">
      <alignment horizontal="center" vertical="center" wrapText="1"/>
    </xf>
    <xf numFmtId="0" fontId="24" fillId="5" borderId="222" xfId="0" applyFont="1" applyFill="1" applyBorder="1" applyAlignment="1">
      <alignment horizontal="center" vertical="center"/>
    </xf>
    <xf numFmtId="0" fontId="16" fillId="5" borderId="213" xfId="6" quotePrefix="1" applyFont="1" applyFill="1" applyBorder="1" applyAlignment="1">
      <alignment horizontal="center" vertical="center" wrapText="1"/>
    </xf>
    <xf numFmtId="0" fontId="17" fillId="5" borderId="223" xfId="6" quotePrefix="1" applyFont="1" applyFill="1" applyBorder="1" applyAlignment="1">
      <alignment horizontal="center" vertical="center" wrapText="1"/>
    </xf>
    <xf numFmtId="0" fontId="17" fillId="5" borderId="202" xfId="10" quotePrefix="1" applyFont="1" applyFill="1" applyBorder="1" applyAlignment="1">
      <alignment horizontal="center" vertical="center" wrapText="1"/>
    </xf>
    <xf numFmtId="0" fontId="17" fillId="5" borderId="164" xfId="10" quotePrefix="1" applyFont="1" applyFill="1" applyBorder="1" applyAlignment="1">
      <alignment horizontal="center" vertical="center" wrapText="1"/>
    </xf>
    <xf numFmtId="0" fontId="17" fillId="5" borderId="196" xfId="10" quotePrefix="1" applyFont="1" applyFill="1" applyBorder="1" applyAlignment="1">
      <alignment horizontal="center" vertical="center" wrapText="1"/>
    </xf>
    <xf numFmtId="0" fontId="24" fillId="5" borderId="180" xfId="0" applyFont="1" applyFill="1" applyBorder="1" applyAlignment="1">
      <alignment horizontal="center" vertical="center"/>
    </xf>
    <xf numFmtId="0" fontId="24" fillId="5" borderId="186" xfId="0" applyFont="1" applyFill="1" applyBorder="1" applyAlignment="1">
      <alignment horizontal="center" vertical="center"/>
    </xf>
    <xf numFmtId="0" fontId="17" fillId="5" borderId="182" xfId="10" quotePrefix="1" applyFont="1" applyFill="1" applyBorder="1" applyAlignment="1">
      <alignment horizontal="center" vertical="center" wrapText="1"/>
    </xf>
    <xf numFmtId="0" fontId="16" fillId="5" borderId="159" xfId="6" quotePrefix="1" applyFont="1" applyFill="1" applyBorder="1" applyAlignment="1">
      <alignment horizontal="center" vertical="center" wrapText="1"/>
    </xf>
    <xf numFmtId="0" fontId="16" fillId="5" borderId="160" xfId="6" quotePrefix="1" applyFont="1" applyFill="1" applyBorder="1" applyAlignment="1">
      <alignment horizontal="center" vertical="center" wrapText="1"/>
    </xf>
    <xf numFmtId="0" fontId="17" fillId="5" borderId="159" xfId="6" quotePrefix="1" applyFont="1" applyFill="1" applyBorder="1" applyAlignment="1">
      <alignment horizontal="center" vertical="center" wrapText="1"/>
    </xf>
    <xf numFmtId="0" fontId="17" fillId="5" borderId="211" xfId="10" quotePrefix="1" applyFont="1" applyFill="1" applyBorder="1" applyAlignment="1">
      <alignment horizontal="center" vertical="center" wrapText="1"/>
    </xf>
    <xf numFmtId="0" fontId="15" fillId="5" borderId="180" xfId="0" applyFont="1" applyFill="1" applyBorder="1" applyAlignment="1">
      <alignment horizontal="center" vertical="center"/>
    </xf>
    <xf numFmtId="49" fontId="67" fillId="0" borderId="0" xfId="24" applyNumberFormat="1" applyFont="1" applyFill="1"/>
    <xf numFmtId="0" fontId="67" fillId="0" borderId="74" xfId="24" applyNumberFormat="1" applyFont="1" applyFill="1" applyBorder="1" applyAlignment="1">
      <alignment horizontal="center" vertical="center"/>
    </xf>
    <xf numFmtId="0" fontId="67" fillId="0" borderId="62" xfId="24" applyNumberFormat="1" applyFont="1" applyFill="1" applyBorder="1" applyAlignment="1">
      <alignment horizontal="center" vertical="center"/>
    </xf>
    <xf numFmtId="0" fontId="67" fillId="0" borderId="78" xfId="24" applyNumberFormat="1" applyFont="1" applyFill="1" applyBorder="1" applyAlignment="1">
      <alignment horizontal="center" vertical="center"/>
    </xf>
    <xf numFmtId="0" fontId="67" fillId="0" borderId="113" xfId="24" applyNumberFormat="1" applyFont="1" applyFill="1" applyBorder="1" applyAlignment="1">
      <alignment horizontal="center" vertical="center"/>
    </xf>
    <xf numFmtId="0" fontId="5" fillId="0" borderId="222" xfId="0" applyFont="1" applyFill="1" applyBorder="1" applyAlignment="1">
      <alignment horizontal="center" vertical="center" wrapText="1"/>
    </xf>
    <xf numFmtId="0" fontId="51" fillId="0" borderId="225" xfId="0" applyFont="1" applyFill="1" applyBorder="1" applyAlignment="1">
      <alignment horizontal="center" vertical="center" wrapText="1"/>
    </xf>
    <xf numFmtId="0" fontId="108" fillId="0" borderId="69" xfId="0" applyFont="1" applyFill="1" applyBorder="1" applyAlignment="1">
      <alignment horizontal="center" vertical="center" wrapText="1"/>
    </xf>
    <xf numFmtId="0" fontId="51" fillId="0" borderId="233" xfId="0" applyFont="1" applyFill="1" applyBorder="1" applyAlignment="1">
      <alignment horizontal="center" vertical="center"/>
    </xf>
    <xf numFmtId="0" fontId="51" fillId="0" borderId="227" xfId="0" applyFont="1" applyFill="1" applyBorder="1" applyAlignment="1">
      <alignment horizontal="center" vertical="center"/>
    </xf>
    <xf numFmtId="0" fontId="51" fillId="0" borderId="229" xfId="0" applyFont="1" applyFill="1" applyBorder="1" applyAlignment="1">
      <alignment horizontal="center" vertical="center"/>
    </xf>
    <xf numFmtId="0" fontId="51" fillId="0" borderId="233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center" vertical="center" wrapText="1"/>
    </xf>
    <xf numFmtId="0" fontId="93" fillId="0" borderId="225" xfId="4" applyFont="1" applyFill="1" applyBorder="1" applyAlignment="1">
      <alignment horizontal="center" vertical="center" wrapText="1"/>
    </xf>
    <xf numFmtId="0" fontId="5" fillId="0" borderId="225" xfId="0" applyFont="1" applyFill="1" applyBorder="1" applyAlignment="1">
      <alignment horizontal="center"/>
    </xf>
    <xf numFmtId="0" fontId="5" fillId="0" borderId="233" xfId="0" applyFont="1" applyFill="1" applyBorder="1" applyAlignment="1">
      <alignment horizontal="center"/>
    </xf>
    <xf numFmtId="0" fontId="93" fillId="0" borderId="227" xfId="4" applyFont="1" applyFill="1" applyBorder="1" applyAlignment="1">
      <alignment horizontal="center" vertical="center" wrapText="1"/>
    </xf>
    <xf numFmtId="0" fontId="5" fillId="4" borderId="206" xfId="15" quotePrefix="1" applyFont="1" applyFill="1" applyBorder="1" applyAlignment="1">
      <alignment horizontal="centerContinuous" vertical="center" wrapText="1"/>
    </xf>
    <xf numFmtId="0" fontId="22" fillId="3" borderId="0" xfId="0" applyFont="1" applyFill="1" applyAlignment="1"/>
    <xf numFmtId="0" fontId="41" fillId="0" borderId="0" xfId="0" applyFont="1" applyFill="1" applyBorder="1"/>
    <xf numFmtId="0" fontId="114" fillId="0" borderId="0" xfId="0" applyFont="1"/>
    <xf numFmtId="0" fontId="114" fillId="0" borderId="0" xfId="0" applyFont="1" applyFill="1" applyBorder="1"/>
    <xf numFmtId="0" fontId="114" fillId="0" borderId="0" xfId="0" applyFont="1" applyFill="1"/>
    <xf numFmtId="0" fontId="51" fillId="0" borderId="0" xfId="0" applyFont="1" applyFill="1" applyBorder="1" applyAlignment="1">
      <alignment horizontal="center" vertical="center" wrapText="1"/>
    </xf>
    <xf numFmtId="0" fontId="16" fillId="5" borderId="69" xfId="10" quotePrefix="1" applyFont="1" applyFill="1" applyBorder="1" applyAlignment="1">
      <alignment horizontal="center" vertical="center" wrapText="1"/>
    </xf>
    <xf numFmtId="0" fontId="51" fillId="0" borderId="0" xfId="7" applyFont="1" applyFill="1" applyBorder="1" applyAlignment="1">
      <alignment vertical="center" wrapText="1"/>
    </xf>
    <xf numFmtId="0" fontId="5" fillId="0" borderId="153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132" xfId="7" applyFont="1" applyFill="1" applyBorder="1" applyAlignment="1">
      <alignment horizontal="center" vertical="center" wrapText="1"/>
    </xf>
    <xf numFmtId="0" fontId="5" fillId="0" borderId="156" xfId="7" applyFont="1" applyFill="1" applyBorder="1" applyAlignment="1">
      <alignment horizontal="center" vertical="center" wrapText="1"/>
    </xf>
    <xf numFmtId="0" fontId="51" fillId="0" borderId="25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vertical="center" wrapText="1"/>
    </xf>
    <xf numFmtId="0" fontId="5" fillId="0" borderId="251" xfId="0" applyFont="1" applyFill="1" applyBorder="1" applyAlignment="1">
      <alignment horizontal="center" vertical="center" wrapText="1"/>
    </xf>
    <xf numFmtId="0" fontId="5" fillId="0" borderId="259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vertical="center" wrapText="1"/>
    </xf>
    <xf numFmtId="0" fontId="55" fillId="0" borderId="227" xfId="0" applyFont="1" applyFill="1" applyBorder="1" applyAlignment="1">
      <alignment horizontal="center" vertical="center" wrapText="1"/>
    </xf>
    <xf numFmtId="0" fontId="51" fillId="0" borderId="229" xfId="0" applyFont="1" applyFill="1" applyBorder="1" applyAlignment="1">
      <alignment horizontal="center" vertical="center" wrapText="1"/>
    </xf>
    <xf numFmtId="0" fontId="12" fillId="0" borderId="151" xfId="0" applyFont="1" applyFill="1" applyBorder="1" applyAlignment="1">
      <alignment horizontal="left" vertical="center" wrapText="1"/>
    </xf>
    <xf numFmtId="0" fontId="12" fillId="0" borderId="264" xfId="0" applyFont="1" applyFill="1" applyBorder="1" applyAlignment="1">
      <alignment horizontal="left" vertical="center" wrapText="1"/>
    </xf>
    <xf numFmtId="0" fontId="12" fillId="0" borderId="24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73" xfId="0" applyFont="1" applyFill="1" applyBorder="1" applyAlignment="1">
      <alignment horizontal="center" vertical="center"/>
    </xf>
    <xf numFmtId="0" fontId="5" fillId="0" borderId="242" xfId="0" applyFont="1" applyFill="1" applyBorder="1" applyAlignment="1">
      <alignment horizontal="center" vertical="center" wrapText="1"/>
    </xf>
    <xf numFmtId="0" fontId="5" fillId="0" borderId="24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5" xfId="0" applyFont="1" applyFill="1" applyBorder="1" applyAlignment="1">
      <alignment horizontal="center" vertical="center"/>
    </xf>
    <xf numFmtId="0" fontId="5" fillId="0" borderId="178" xfId="0" applyFont="1" applyFill="1" applyBorder="1" applyAlignment="1">
      <alignment horizontal="center" vertical="center" wrapText="1"/>
    </xf>
    <xf numFmtId="0" fontId="5" fillId="0" borderId="274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2" fillId="0" borderId="266" xfId="0" applyFont="1" applyFill="1" applyBorder="1" applyAlignment="1">
      <alignment vertical="center" wrapText="1"/>
    </xf>
    <xf numFmtId="0" fontId="12" fillId="0" borderId="222" xfId="0" applyFont="1" applyFill="1" applyBorder="1" applyAlignment="1">
      <alignment vertical="center" wrapText="1"/>
    </xf>
    <xf numFmtId="0" fontId="5" fillId="0" borderId="266" xfId="0" applyFont="1" applyFill="1" applyBorder="1" applyAlignment="1">
      <alignment horizontal="center" vertical="center" wrapText="1"/>
    </xf>
    <xf numFmtId="0" fontId="12" fillId="0" borderId="222" xfId="0" applyFont="1" applyFill="1" applyBorder="1" applyAlignment="1">
      <alignment horizontal="center" vertical="center" wrapText="1"/>
    </xf>
    <xf numFmtId="0" fontId="5" fillId="0" borderId="267" xfId="0" applyFont="1" applyFill="1" applyBorder="1" applyAlignment="1">
      <alignment horizontal="center" vertical="center" wrapText="1"/>
    </xf>
    <xf numFmtId="0" fontId="12" fillId="0" borderId="268" xfId="0" applyFont="1" applyFill="1" applyBorder="1" applyAlignment="1">
      <alignment horizontal="center" vertical="center" wrapText="1"/>
    </xf>
    <xf numFmtId="0" fontId="12" fillId="0" borderId="269" xfId="0" applyFont="1" applyFill="1" applyBorder="1" applyAlignment="1">
      <alignment horizontal="center" vertical="center"/>
    </xf>
    <xf numFmtId="0" fontId="12" fillId="0" borderId="270" xfId="0" applyFont="1" applyFill="1" applyBorder="1" applyAlignment="1">
      <alignment horizontal="center" vertical="center"/>
    </xf>
    <xf numFmtId="0" fontId="5" fillId="0" borderId="272" xfId="0" applyFont="1" applyFill="1" applyBorder="1" applyAlignment="1">
      <alignment horizontal="center" vertical="center" wrapText="1"/>
    </xf>
    <xf numFmtId="0" fontId="12" fillId="0" borderId="271" xfId="0" applyFont="1" applyFill="1" applyBorder="1" applyAlignment="1">
      <alignment horizontal="center" vertical="center" wrapText="1"/>
    </xf>
    <xf numFmtId="0" fontId="5" fillId="0" borderId="236" xfId="0" applyFont="1" applyFill="1" applyBorder="1" applyAlignment="1">
      <alignment horizontal="center" vertical="center" wrapText="1"/>
    </xf>
    <xf numFmtId="0" fontId="12" fillId="0" borderId="237" xfId="0" applyFont="1" applyFill="1" applyBorder="1" applyAlignment="1">
      <alignment horizontal="center" vertical="center" wrapText="1"/>
    </xf>
    <xf numFmtId="0" fontId="5" fillId="0" borderId="275" xfId="0" applyFont="1" applyFill="1" applyBorder="1" applyAlignment="1">
      <alignment horizontal="center" vertical="center" wrapText="1"/>
    </xf>
    <xf numFmtId="0" fontId="12" fillId="0" borderId="27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horizontal="center" vertical="center" wrapText="1"/>
    </xf>
    <xf numFmtId="0" fontId="5" fillId="0" borderId="237" xfId="0" applyFont="1" applyFill="1" applyBorder="1" applyAlignment="1">
      <alignment horizontal="center" vertical="center" wrapText="1"/>
    </xf>
    <xf numFmtId="0" fontId="5" fillId="0" borderId="27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77" xfId="0" applyFont="1" applyFill="1" applyBorder="1" applyAlignment="1">
      <alignment vertical="center" wrapText="1"/>
    </xf>
    <xf numFmtId="0" fontId="5" fillId="0" borderId="277" xfId="0" applyFont="1" applyFill="1" applyBorder="1" applyAlignment="1">
      <alignment horizontal="center" vertical="center" wrapText="1"/>
    </xf>
    <xf numFmtId="0" fontId="5" fillId="0" borderId="278" xfId="0" applyFont="1" applyFill="1" applyBorder="1" applyAlignment="1">
      <alignment horizontal="center" vertical="center" wrapText="1"/>
    </xf>
    <xf numFmtId="0" fontId="12" fillId="0" borderId="279" xfId="0" applyFont="1" applyFill="1" applyBorder="1" applyAlignment="1">
      <alignment horizontal="center" vertical="center"/>
    </xf>
    <xf numFmtId="0" fontId="5" fillId="0" borderId="280" xfId="0" applyFont="1" applyFill="1" applyBorder="1" applyAlignment="1">
      <alignment horizontal="center" vertical="center" wrapText="1"/>
    </xf>
    <xf numFmtId="0" fontId="5" fillId="0" borderId="281" xfId="0" applyFont="1" applyFill="1" applyBorder="1" applyAlignment="1">
      <alignment horizontal="center" vertical="center" wrapText="1"/>
    </xf>
    <xf numFmtId="0" fontId="5" fillId="0" borderId="282" xfId="0" applyFont="1" applyFill="1" applyBorder="1" applyAlignment="1">
      <alignment horizontal="center" vertical="center" wrapText="1"/>
    </xf>
    <xf numFmtId="0" fontId="93" fillId="0" borderId="253" xfId="4" applyFont="1" applyFill="1" applyBorder="1" applyAlignment="1">
      <alignment horizontal="center" vertical="center" wrapText="1"/>
    </xf>
    <xf numFmtId="0" fontId="93" fillId="0" borderId="250" xfId="4" applyFont="1" applyFill="1" applyBorder="1" applyAlignment="1">
      <alignment horizontal="center" vertical="center" wrapText="1"/>
    </xf>
    <xf numFmtId="0" fontId="93" fillId="0" borderId="22" xfId="4" applyFont="1" applyFill="1" applyBorder="1" applyAlignment="1">
      <alignment horizontal="center" vertical="center" wrapText="1"/>
    </xf>
    <xf numFmtId="0" fontId="93" fillId="0" borderId="254" xfId="4" applyFont="1" applyFill="1" applyBorder="1" applyAlignment="1">
      <alignment horizontal="center" vertical="center" wrapText="1"/>
    </xf>
    <xf numFmtId="0" fontId="93" fillId="0" borderId="283" xfId="4" applyFont="1" applyFill="1" applyBorder="1" applyAlignment="1">
      <alignment horizontal="center" vertical="center" wrapText="1"/>
    </xf>
    <xf numFmtId="0" fontId="93" fillId="0" borderId="251" xfId="4" applyFont="1" applyFill="1" applyBorder="1" applyAlignment="1">
      <alignment horizontal="center" vertical="center" wrapText="1"/>
    </xf>
    <xf numFmtId="0" fontId="51" fillId="0" borderId="252" xfId="0" applyFont="1" applyFill="1" applyBorder="1" applyAlignment="1">
      <alignment horizontal="center" vertical="center"/>
    </xf>
    <xf numFmtId="0" fontId="51" fillId="0" borderId="258" xfId="0" applyFont="1" applyFill="1" applyBorder="1" applyAlignment="1">
      <alignment horizontal="center" vertical="center"/>
    </xf>
    <xf numFmtId="0" fontId="12" fillId="0" borderId="151" xfId="0" applyFont="1" applyFill="1" applyBorder="1" applyAlignment="1">
      <alignment horizontal="left"/>
    </xf>
    <xf numFmtId="0" fontId="12" fillId="0" borderId="264" xfId="0" applyFont="1" applyFill="1" applyBorder="1" applyAlignment="1">
      <alignment horizontal="left"/>
    </xf>
    <xf numFmtId="0" fontId="12" fillId="0" borderId="26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0" borderId="255" xfId="0" applyFont="1" applyFill="1" applyBorder="1" applyAlignment="1">
      <alignment horizontal="center"/>
    </xf>
    <xf numFmtId="0" fontId="5" fillId="0" borderId="192" xfId="0" applyFont="1" applyFill="1" applyBorder="1" applyAlignment="1">
      <alignment horizontal="center"/>
    </xf>
    <xf numFmtId="0" fontId="0" fillId="0" borderId="16" xfId="0" applyFill="1" applyBorder="1"/>
    <xf numFmtId="0" fontId="0" fillId="0" borderId="251" xfId="0" applyFill="1" applyBorder="1"/>
    <xf numFmtId="0" fontId="66" fillId="0" borderId="22" xfId="0" applyFont="1" applyFill="1" applyBorder="1"/>
    <xf numFmtId="0" fontId="12" fillId="0" borderId="155" xfId="0" applyFont="1" applyFill="1" applyBorder="1" applyAlignment="1">
      <alignment horizontal="left"/>
    </xf>
    <xf numFmtId="0" fontId="12" fillId="0" borderId="247" xfId="0" applyFont="1" applyFill="1" applyBorder="1" applyAlignment="1">
      <alignment horizontal="left"/>
    </xf>
    <xf numFmtId="0" fontId="12" fillId="0" borderId="247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12" fillId="0" borderId="248" xfId="0" applyFont="1" applyFill="1" applyBorder="1" applyAlignment="1">
      <alignment horizontal="center"/>
    </xf>
    <xf numFmtId="0" fontId="0" fillId="0" borderId="24" xfId="0" applyFill="1" applyBorder="1"/>
    <xf numFmtId="0" fontId="5" fillId="0" borderId="100" xfId="0" applyFont="1" applyFill="1" applyBorder="1" applyAlignment="1">
      <alignment horizontal="center"/>
    </xf>
    <xf numFmtId="0" fontId="5" fillId="0" borderId="176" xfId="0" applyFont="1" applyFill="1" applyBorder="1" applyAlignment="1">
      <alignment horizontal="center"/>
    </xf>
    <xf numFmtId="0" fontId="5" fillId="0" borderId="258" xfId="0" applyFont="1" applyFill="1" applyBorder="1" applyAlignment="1">
      <alignment horizontal="center"/>
    </xf>
    <xf numFmtId="0" fontId="5" fillId="0" borderId="250" xfId="0" applyFont="1" applyFill="1" applyBorder="1" applyAlignment="1">
      <alignment horizontal="center"/>
    </xf>
    <xf numFmtId="0" fontId="5" fillId="0" borderId="251" xfId="0" applyFont="1" applyFill="1" applyBorder="1" applyAlignment="1">
      <alignment horizontal="center"/>
    </xf>
    <xf numFmtId="0" fontId="5" fillId="0" borderId="284" xfId="0" applyFont="1" applyFill="1" applyBorder="1" applyAlignment="1">
      <alignment horizontal="center"/>
    </xf>
    <xf numFmtId="0" fontId="5" fillId="0" borderId="286" xfId="0" applyFont="1" applyFill="1" applyBorder="1" applyAlignment="1">
      <alignment horizontal="center"/>
    </xf>
    <xf numFmtId="0" fontId="5" fillId="0" borderId="287" xfId="0" applyFont="1" applyFill="1" applyBorder="1" applyAlignment="1">
      <alignment horizontal="center"/>
    </xf>
    <xf numFmtId="0" fontId="5" fillId="0" borderId="26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43" xfId="0" applyFont="1" applyFill="1" applyBorder="1" applyAlignment="1">
      <alignment horizontal="center"/>
    </xf>
    <xf numFmtId="0" fontId="5" fillId="0" borderId="262" xfId="0" applyFont="1" applyFill="1" applyBorder="1" applyAlignment="1">
      <alignment horizontal="center"/>
    </xf>
    <xf numFmtId="0" fontId="5" fillId="0" borderId="204" xfId="0" applyFont="1" applyFill="1" applyBorder="1" applyAlignment="1">
      <alignment horizontal="center"/>
    </xf>
    <xf numFmtId="0" fontId="0" fillId="0" borderId="261" xfId="0" applyFill="1" applyBorder="1"/>
    <xf numFmtId="0" fontId="0" fillId="0" borderId="254" xfId="0" applyFill="1" applyBorder="1"/>
    <xf numFmtId="0" fontId="0" fillId="0" borderId="262" xfId="0" applyFill="1" applyBorder="1"/>
    <xf numFmtId="0" fontId="0" fillId="0" borderId="204" xfId="0" applyFill="1" applyBorder="1"/>
    <xf numFmtId="0" fontId="0" fillId="0" borderId="264" xfId="0" applyFill="1" applyBorder="1"/>
    <xf numFmtId="0" fontId="0" fillId="0" borderId="255" xfId="0" applyFill="1" applyBorder="1"/>
    <xf numFmtId="0" fontId="5" fillId="0" borderId="229" xfId="0" applyFont="1" applyFill="1" applyBorder="1" applyAlignment="1">
      <alignment horizontal="center"/>
    </xf>
    <xf numFmtId="0" fontId="5" fillId="0" borderId="227" xfId="0" applyFont="1" applyFill="1" applyBorder="1" applyAlignment="1">
      <alignment horizontal="center"/>
    </xf>
    <xf numFmtId="0" fontId="5" fillId="0" borderId="261" xfId="0" applyFont="1" applyFill="1" applyBorder="1" applyAlignment="1">
      <alignment horizontal="center"/>
    </xf>
    <xf numFmtId="0" fontId="5" fillId="0" borderId="254" xfId="0" applyFont="1" applyFill="1" applyBorder="1" applyAlignment="1">
      <alignment horizontal="center"/>
    </xf>
    <xf numFmtId="0" fontId="5" fillId="0" borderId="256" xfId="0" applyFont="1" applyFill="1" applyBorder="1" applyAlignment="1">
      <alignment horizontal="center"/>
    </xf>
    <xf numFmtId="0" fontId="5" fillId="0" borderId="257" xfId="0" applyFont="1" applyFill="1" applyBorder="1" applyAlignment="1">
      <alignment horizontal="center"/>
    </xf>
    <xf numFmtId="0" fontId="93" fillId="0" borderId="226" xfId="4" applyFont="1" applyFill="1" applyBorder="1" applyAlignment="1">
      <alignment horizontal="center" vertical="center" wrapText="1"/>
    </xf>
    <xf numFmtId="0" fontId="115" fillId="0" borderId="227" xfId="4" applyFont="1" applyFill="1" applyBorder="1" applyAlignment="1">
      <alignment horizontal="center" vertical="center" wrapText="1"/>
    </xf>
    <xf numFmtId="0" fontId="108" fillId="0" borderId="175" xfId="0" applyFont="1" applyFill="1" applyBorder="1" applyAlignment="1">
      <alignment horizontal="center" vertical="center" wrapText="1"/>
    </xf>
    <xf numFmtId="0" fontId="108" fillId="0" borderId="174" xfId="0" applyFont="1" applyFill="1" applyBorder="1" applyAlignment="1">
      <alignment horizontal="center" vertical="center" wrapText="1"/>
    </xf>
    <xf numFmtId="0" fontId="108" fillId="0" borderId="173" xfId="0" applyFont="1" applyFill="1" applyBorder="1" applyAlignment="1">
      <alignment horizontal="center" vertical="center" wrapText="1"/>
    </xf>
    <xf numFmtId="0" fontId="96" fillId="4" borderId="51" xfId="10" quotePrefix="1" applyFont="1" applyFill="1" applyBorder="1" applyAlignment="1">
      <alignment vertical="center" wrapText="1"/>
    </xf>
    <xf numFmtId="0" fontId="24" fillId="8" borderId="206" xfId="0" applyFont="1" applyFill="1" applyBorder="1" applyAlignment="1">
      <alignment horizontal="center" wrapText="1"/>
    </xf>
    <xf numFmtId="0" fontId="95" fillId="8" borderId="206" xfId="0" applyFont="1" applyFill="1" applyBorder="1" applyAlignment="1">
      <alignment horizontal="center" wrapText="1"/>
    </xf>
    <xf numFmtId="0" fontId="18" fillId="4" borderId="288" xfId="0" applyFont="1" applyFill="1" applyBorder="1" applyAlignment="1">
      <alignment horizontal="left" vertical="center" wrapText="1"/>
    </xf>
    <xf numFmtId="0" fontId="18" fillId="4" borderId="277" xfId="0" applyFont="1" applyFill="1" applyBorder="1" applyAlignment="1">
      <alignment horizontal="left"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11" xfId="6" applyFont="1" applyFill="1" applyBorder="1" applyAlignment="1">
      <alignment vertical="center" wrapText="1"/>
    </xf>
    <xf numFmtId="0" fontId="18" fillId="4" borderId="292" xfId="0" applyFont="1" applyFill="1" applyBorder="1" applyAlignment="1">
      <alignment horizontal="left" vertical="center" wrapText="1"/>
    </xf>
    <xf numFmtId="0" fontId="23" fillId="4" borderId="292" xfId="0" applyFont="1" applyFill="1" applyBorder="1" applyAlignment="1">
      <alignment horizontal="left" vertical="center" wrapText="1"/>
    </xf>
    <xf numFmtId="0" fontId="17" fillId="4" borderId="298" xfId="6" quotePrefix="1" applyFont="1" applyFill="1" applyBorder="1" applyAlignment="1">
      <alignment horizontal="center" vertical="center" wrapText="1"/>
    </xf>
    <xf numFmtId="0" fontId="16" fillId="4" borderId="300" xfId="6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5" borderId="304" xfId="6" quotePrefix="1" applyFont="1" applyFill="1" applyBorder="1" applyAlignment="1">
      <alignment horizontal="center" vertical="center" wrapText="1"/>
    </xf>
    <xf numFmtId="0" fontId="16" fillId="5" borderId="298" xfId="6" quotePrefix="1" applyFont="1" applyFill="1" applyBorder="1" applyAlignment="1">
      <alignment horizontal="center" vertical="center" wrapText="1"/>
    </xf>
    <xf numFmtId="0" fontId="17" fillId="5" borderId="306" xfId="6" quotePrefix="1" applyFont="1" applyFill="1" applyBorder="1" applyAlignment="1">
      <alignment horizontal="center" vertical="center" wrapText="1"/>
    </xf>
    <xf numFmtId="0" fontId="16" fillId="5" borderId="11" xfId="6" applyFont="1" applyFill="1" applyBorder="1" applyAlignment="1">
      <alignment horizontal="center" vertical="center" wrapText="1"/>
    </xf>
    <xf numFmtId="0" fontId="24" fillId="5" borderId="288" xfId="0" applyFont="1" applyFill="1" applyBorder="1" applyAlignment="1">
      <alignment horizontal="center" vertical="center"/>
    </xf>
    <xf numFmtId="0" fontId="17" fillId="5" borderId="191" xfId="10" quotePrefix="1" applyFont="1" applyFill="1" applyBorder="1" applyAlignment="1">
      <alignment horizontal="center" vertical="center" wrapText="1"/>
    </xf>
    <xf numFmtId="0" fontId="16" fillId="4" borderId="288" xfId="10" quotePrefix="1" applyFont="1" applyFill="1" applyBorder="1" applyAlignment="1">
      <alignment vertical="center" wrapText="1"/>
    </xf>
    <xf numFmtId="0" fontId="17" fillId="4" borderId="277" xfId="10" quotePrefix="1" applyFont="1" applyFill="1" applyBorder="1" applyAlignment="1">
      <alignment vertical="center" wrapText="1"/>
    </xf>
    <xf numFmtId="0" fontId="17" fillId="4" borderId="266" xfId="10" quotePrefix="1" applyFont="1" applyFill="1" applyBorder="1" applyAlignment="1">
      <alignment vertical="center" wrapText="1"/>
    </xf>
    <xf numFmtId="0" fontId="16" fillId="4" borderId="296" xfId="6" quotePrefix="1" applyFont="1" applyFill="1" applyBorder="1" applyAlignment="1">
      <alignment horizontal="center" vertical="center" wrapText="1"/>
    </xf>
    <xf numFmtId="0" fontId="16" fillId="4" borderId="297" xfId="6" quotePrefix="1" applyFont="1" applyFill="1" applyBorder="1" applyAlignment="1">
      <alignment horizontal="center" vertical="center" wrapText="1"/>
    </xf>
    <xf numFmtId="0" fontId="16" fillId="4" borderId="292" xfId="6" quotePrefix="1" applyFont="1" applyFill="1" applyBorder="1" applyAlignment="1">
      <alignment horizontal="center" vertical="center" wrapText="1"/>
    </xf>
    <xf numFmtId="0" fontId="16" fillId="4" borderId="294" xfId="6" quotePrefix="1" applyFont="1" applyFill="1" applyBorder="1" applyAlignment="1">
      <alignment horizontal="center" vertical="center" wrapText="1"/>
    </xf>
    <xf numFmtId="0" fontId="17" fillId="4" borderId="294" xfId="6" quotePrefix="1" applyFont="1" applyFill="1" applyBorder="1" applyAlignment="1">
      <alignment horizontal="center" vertical="center" wrapText="1"/>
    </xf>
    <xf numFmtId="0" fontId="19" fillId="4" borderId="308" xfId="10" applyFont="1" applyFill="1" applyBorder="1" applyAlignment="1">
      <alignment vertical="center" wrapText="1"/>
    </xf>
    <xf numFmtId="0" fontId="18" fillId="4" borderId="296" xfId="0" applyFont="1" applyFill="1" applyBorder="1" applyAlignment="1">
      <alignment horizontal="center" vertical="center" wrapText="1"/>
    </xf>
    <xf numFmtId="0" fontId="18" fillId="4" borderId="298" xfId="0" applyFont="1" applyFill="1" applyBorder="1" applyAlignment="1">
      <alignment horizontal="center" vertical="center" wrapText="1"/>
    </xf>
    <xf numFmtId="0" fontId="18" fillId="4" borderId="299" xfId="0" applyFont="1" applyFill="1" applyBorder="1" applyAlignment="1">
      <alignment horizontal="center" vertical="center" wrapText="1"/>
    </xf>
    <xf numFmtId="0" fontId="17" fillId="4" borderId="187" xfId="10" quotePrefix="1" applyFont="1" applyFill="1" applyBorder="1" applyAlignment="1">
      <alignment horizontal="center" vertical="center" wrapText="1"/>
    </xf>
    <xf numFmtId="0" fontId="17" fillId="4" borderId="190" xfId="10" quotePrefix="1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7" fillId="4" borderId="195" xfId="10" quotePrefix="1" applyFont="1" applyFill="1" applyBorder="1" applyAlignment="1">
      <alignment horizontal="center" vertical="center" wrapText="1"/>
    </xf>
    <xf numFmtId="0" fontId="18" fillId="4" borderId="301" xfId="0" applyFont="1" applyFill="1" applyBorder="1" applyAlignment="1">
      <alignment horizontal="center" vertical="center" wrapText="1"/>
    </xf>
    <xf numFmtId="0" fontId="18" fillId="4" borderId="302" xfId="0" applyFont="1" applyFill="1" applyBorder="1" applyAlignment="1">
      <alignment horizontal="center" vertical="center" wrapText="1"/>
    </xf>
    <xf numFmtId="0" fontId="18" fillId="4" borderId="303" xfId="0" applyFont="1" applyFill="1" applyBorder="1" applyAlignment="1">
      <alignment horizontal="center" vertical="center" wrapText="1"/>
    </xf>
    <xf numFmtId="0" fontId="16" fillId="3" borderId="313" xfId="7" applyFont="1" applyFill="1" applyBorder="1" applyAlignment="1">
      <alignment horizontal="center" vertical="center" wrapText="1"/>
    </xf>
    <xf numFmtId="0" fontId="24" fillId="3" borderId="313" xfId="0" applyFont="1" applyFill="1" applyBorder="1" applyAlignment="1">
      <alignment horizontal="center" vertical="center"/>
    </xf>
    <xf numFmtId="0" fontId="15" fillId="3" borderId="313" xfId="0" applyFont="1" applyFill="1" applyBorder="1" applyAlignment="1">
      <alignment horizontal="center" vertical="center"/>
    </xf>
    <xf numFmtId="0" fontId="16" fillId="3" borderId="313" xfId="10" applyFont="1" applyFill="1" applyBorder="1" applyAlignment="1">
      <alignment vertical="center" wrapText="1"/>
    </xf>
    <xf numFmtId="0" fontId="17" fillId="3" borderId="315" xfId="10" applyFont="1" applyFill="1" applyBorder="1" applyAlignment="1">
      <alignment vertical="center" wrapText="1"/>
    </xf>
    <xf numFmtId="0" fontId="18" fillId="3" borderId="313" xfId="0" applyFont="1" applyFill="1" applyBorder="1" applyAlignment="1">
      <alignment horizontal="left" vertical="center" wrapText="1"/>
    </xf>
    <xf numFmtId="0" fontId="18" fillId="3" borderId="315" xfId="0" applyFont="1" applyFill="1" applyBorder="1" applyAlignment="1">
      <alignment horizontal="left" vertical="center" wrapText="1"/>
    </xf>
    <xf numFmtId="0" fontId="17" fillId="3" borderId="179" xfId="10" applyFont="1" applyFill="1" applyBorder="1" applyAlignment="1">
      <alignment horizontal="center" vertical="center" wrapText="1"/>
    </xf>
    <xf numFmtId="0" fontId="5" fillId="4" borderId="214" xfId="6" quotePrefix="1" applyFont="1" applyFill="1" applyBorder="1" applyAlignment="1">
      <alignment horizontal="center" vertical="center" wrapText="1"/>
    </xf>
    <xf numFmtId="0" fontId="5" fillId="4" borderId="215" xfId="6" quotePrefix="1" applyFont="1" applyFill="1" applyBorder="1" applyAlignment="1">
      <alignment horizontal="center" vertical="center" wrapText="1"/>
    </xf>
    <xf numFmtId="0" fontId="5" fillId="4" borderId="216" xfId="6" quotePrefix="1" applyFont="1" applyFill="1" applyBorder="1" applyAlignment="1">
      <alignment horizontal="center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190" xfId="6" quotePrefix="1" applyFont="1" applyFill="1" applyBorder="1" applyAlignment="1">
      <alignment horizontal="center" vertical="center" wrapText="1"/>
    </xf>
    <xf numFmtId="0" fontId="5" fillId="4" borderId="191" xfId="6" quotePrefix="1" applyFont="1" applyFill="1" applyBorder="1" applyAlignment="1">
      <alignment horizontal="center" vertical="center" wrapText="1"/>
    </xf>
    <xf numFmtId="0" fontId="5" fillId="4" borderId="214" xfId="10" quotePrefix="1" applyFont="1" applyFill="1" applyBorder="1" applyAlignment="1">
      <alignment horizontal="center" vertical="center" wrapText="1"/>
    </xf>
    <xf numFmtId="0" fontId="5" fillId="4" borderId="215" xfId="10" quotePrefix="1" applyFont="1" applyFill="1" applyBorder="1" applyAlignment="1">
      <alignment horizontal="center" vertical="center" wrapText="1"/>
    </xf>
    <xf numFmtId="0" fontId="5" fillId="4" borderId="216" xfId="10" quotePrefix="1" applyFont="1" applyFill="1" applyBorder="1" applyAlignment="1">
      <alignment horizontal="center" vertical="center" wrapText="1"/>
    </xf>
    <xf numFmtId="0" fontId="5" fillId="4" borderId="304" xfId="6" quotePrefix="1" applyFont="1" applyFill="1" applyBorder="1" applyAlignment="1">
      <alignment horizontal="center" vertical="center" wrapText="1"/>
    </xf>
    <xf numFmtId="0" fontId="5" fillId="4" borderId="305" xfId="6" quotePrefix="1" applyFont="1" applyFill="1" applyBorder="1" applyAlignment="1">
      <alignment horizontal="center" vertical="center" wrapText="1"/>
    </xf>
    <xf numFmtId="0" fontId="51" fillId="4" borderId="304" xfId="0" applyFont="1" applyFill="1" applyBorder="1" applyAlignment="1">
      <alignment horizontal="center" vertical="center"/>
    </xf>
    <xf numFmtId="0" fontId="51" fillId="4" borderId="305" xfId="0" applyFont="1" applyFill="1" applyBorder="1" applyAlignment="1">
      <alignment horizontal="center" vertical="center"/>
    </xf>
    <xf numFmtId="0" fontId="5" fillId="0" borderId="216" xfId="6" quotePrefix="1" applyFont="1" applyFill="1" applyBorder="1" applyAlignment="1">
      <alignment horizontal="center" vertical="center" wrapText="1"/>
    </xf>
    <xf numFmtId="0" fontId="5" fillId="0" borderId="214" xfId="6" quotePrefix="1" applyFont="1" applyFill="1" applyBorder="1" applyAlignment="1">
      <alignment horizontal="center" vertical="center" wrapText="1"/>
    </xf>
    <xf numFmtId="0" fontId="5" fillId="0" borderId="215" xfId="6" quotePrefix="1" applyFont="1" applyFill="1" applyBorder="1" applyAlignment="1">
      <alignment horizontal="center" vertical="center" wrapText="1"/>
    </xf>
    <xf numFmtId="0" fontId="51" fillId="4" borderId="216" xfId="0" applyFont="1" applyFill="1" applyBorder="1" applyAlignment="1">
      <alignment horizontal="center" vertical="center" wrapText="1"/>
    </xf>
    <xf numFmtId="0" fontId="51" fillId="4" borderId="206" xfId="0" applyFont="1" applyFill="1" applyBorder="1" applyAlignment="1">
      <alignment horizontal="left" vertical="center" wrapText="1"/>
    </xf>
    <xf numFmtId="0" fontId="5" fillId="4" borderId="206" xfId="10" quotePrefix="1" applyFont="1" applyFill="1" applyBorder="1" applyAlignment="1">
      <alignment vertical="center" wrapText="1"/>
    </xf>
    <xf numFmtId="0" fontId="50" fillId="4" borderId="69" xfId="0" applyFont="1" applyFill="1" applyBorder="1" applyAlignment="1">
      <alignment horizontal="left" vertical="center" wrapText="1"/>
    </xf>
    <xf numFmtId="0" fontId="4" fillId="4" borderId="214" xfId="3" quotePrefix="1" applyFont="1" applyFill="1" applyBorder="1" applyAlignment="1">
      <alignment horizontal="center" vertical="center" wrapText="1"/>
    </xf>
    <xf numFmtId="0" fontId="4" fillId="4" borderId="215" xfId="3" quotePrefix="1" applyFont="1" applyFill="1" applyBorder="1" applyAlignment="1">
      <alignment horizontal="center" vertical="center" wrapText="1"/>
    </xf>
    <xf numFmtId="0" fontId="4" fillId="4" borderId="216" xfId="3" quotePrefix="1" applyFont="1" applyFill="1" applyBorder="1" applyAlignment="1">
      <alignment horizontal="center" vertical="center" wrapText="1"/>
    </xf>
    <xf numFmtId="0" fontId="58" fillId="5" borderId="306" xfId="0" applyFont="1" applyFill="1" applyBorder="1" applyAlignment="1" applyProtection="1">
      <alignment horizontal="center" vertical="center"/>
      <protection locked="0"/>
    </xf>
    <xf numFmtId="0" fontId="56" fillId="5" borderId="306" xfId="6" applyFont="1" applyFill="1" applyBorder="1" applyAlignment="1" applyProtection="1">
      <alignment horizontal="center" vertical="center" wrapText="1"/>
      <protection locked="0"/>
    </xf>
    <xf numFmtId="0" fontId="58" fillId="5" borderId="307" xfId="10" quotePrefix="1" applyFont="1" applyFill="1" applyBorder="1" applyAlignment="1" applyProtection="1">
      <alignment horizontal="center" vertical="center" wrapText="1"/>
      <protection locked="0"/>
    </xf>
    <xf numFmtId="0" fontId="34" fillId="0" borderId="61" xfId="0" applyFont="1" applyFill="1" applyBorder="1" applyAlignment="1">
      <alignment horizontal="center"/>
    </xf>
    <xf numFmtId="0" fontId="34" fillId="0" borderId="62" xfId="0" applyFont="1" applyFill="1" applyBorder="1" applyAlignment="1">
      <alignment horizontal="center"/>
    </xf>
    <xf numFmtId="0" fontId="34" fillId="0" borderId="120" xfId="0" applyFont="1" applyFill="1" applyBorder="1" applyAlignment="1">
      <alignment horizontal="center"/>
    </xf>
    <xf numFmtId="0" fontId="34" fillId="0" borderId="79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73" xfId="0" applyFont="1" applyFill="1" applyBorder="1" applyAlignment="1">
      <alignment horizontal="center"/>
    </xf>
    <xf numFmtId="0" fontId="35" fillId="0" borderId="74" xfId="0" applyFont="1" applyFill="1" applyBorder="1" applyAlignment="1">
      <alignment horizontal="center"/>
    </xf>
    <xf numFmtId="0" fontId="34" fillId="0" borderId="61" xfId="24" applyFont="1" applyFill="1" applyBorder="1" applyAlignment="1">
      <alignment horizontal="center" vertical="center" wrapText="1"/>
    </xf>
    <xf numFmtId="0" fontId="35" fillId="0" borderId="121" xfId="0" applyFont="1" applyFill="1" applyBorder="1" applyAlignment="1">
      <alignment horizontal="center"/>
    </xf>
    <xf numFmtId="0" fontId="35" fillId="0" borderId="122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0" fontId="35" fillId="0" borderId="107" xfId="0" applyFont="1" applyFill="1" applyBorder="1" applyAlignment="1">
      <alignment horizontal="center"/>
    </xf>
    <xf numFmtId="0" fontId="34" fillId="0" borderId="80" xfId="0" applyFont="1" applyFill="1" applyBorder="1" applyAlignment="1">
      <alignment horizontal="center"/>
    </xf>
    <xf numFmtId="0" fontId="34" fillId="0" borderId="81" xfId="0" applyFont="1" applyFill="1" applyBorder="1" applyAlignment="1">
      <alignment horizontal="center"/>
    </xf>
    <xf numFmtId="0" fontId="34" fillId="0" borderId="83" xfId="0" applyFont="1" applyFill="1" applyBorder="1" applyAlignment="1">
      <alignment horizontal="center"/>
    </xf>
    <xf numFmtId="0" fontId="34" fillId="0" borderId="84" xfId="0" applyFont="1" applyFill="1" applyBorder="1" applyAlignment="1">
      <alignment horizontal="center"/>
    </xf>
    <xf numFmtId="0" fontId="68" fillId="0" borderId="288" xfId="24" applyNumberFormat="1" applyFont="1" applyBorder="1" applyAlignment="1">
      <alignment horizontal="center" vertical="center" wrapText="1"/>
    </xf>
    <xf numFmtId="0" fontId="68" fillId="0" borderId="288" xfId="24" applyNumberFormat="1" applyFont="1" applyFill="1" applyBorder="1" applyAlignment="1">
      <alignment horizontal="center" vertical="center"/>
    </xf>
    <xf numFmtId="0" fontId="16" fillId="4" borderId="316" xfId="10" quotePrefix="1" applyFont="1" applyFill="1" applyBorder="1" applyAlignment="1">
      <alignment vertical="center" wrapText="1"/>
    </xf>
    <xf numFmtId="0" fontId="18" fillId="4" borderId="316" xfId="0" applyFont="1" applyFill="1" applyBorder="1" applyAlignment="1">
      <alignment horizontal="left" vertical="center" wrapText="1"/>
    </xf>
    <xf numFmtId="0" fontId="12" fillId="4" borderId="244" xfId="10" quotePrefix="1" applyFont="1" applyFill="1" applyBorder="1" applyAlignment="1">
      <alignment horizontal="center" vertical="center" wrapText="1"/>
    </xf>
    <xf numFmtId="0" fontId="12" fillId="4" borderId="244" xfId="6" quotePrefix="1" applyFont="1" applyFill="1" applyBorder="1" applyAlignment="1">
      <alignment horizontal="center" vertical="center" wrapText="1"/>
    </xf>
    <xf numFmtId="0" fontId="12" fillId="4" borderId="245" xfId="10" applyFont="1" applyFill="1" applyBorder="1" applyAlignment="1">
      <alignment vertical="center" wrapText="1"/>
    </xf>
    <xf numFmtId="0" fontId="12" fillId="4" borderId="245" xfId="8" applyFont="1" applyFill="1" applyBorder="1" applyAlignment="1">
      <alignment vertical="center" wrapText="1"/>
    </xf>
    <xf numFmtId="0" fontId="51" fillId="4" borderId="244" xfId="0" applyFont="1" applyFill="1" applyBorder="1" applyAlignment="1">
      <alignment horizontal="center" vertical="center" wrapText="1"/>
    </xf>
    <xf numFmtId="0" fontId="17" fillId="4" borderId="245" xfId="10" quotePrefix="1" applyFont="1" applyFill="1" applyBorder="1" applyAlignment="1">
      <alignment horizontal="center" vertical="center" wrapText="1"/>
    </xf>
    <xf numFmtId="0" fontId="17" fillId="4" borderId="244" xfId="10" quotePrefix="1" applyFont="1" applyFill="1" applyBorder="1" applyAlignment="1">
      <alignment horizontal="center" vertical="center" wrapText="1"/>
    </xf>
    <xf numFmtId="0" fontId="18" fillId="4" borderId="245" xfId="0" applyFont="1" applyFill="1" applyBorder="1" applyAlignment="1">
      <alignment horizontal="center" vertical="center" wrapText="1"/>
    </xf>
    <xf numFmtId="0" fontId="18" fillId="4" borderId="244" xfId="0" applyFont="1" applyFill="1" applyBorder="1" applyAlignment="1">
      <alignment horizontal="center" vertical="center" wrapText="1"/>
    </xf>
    <xf numFmtId="0" fontId="17" fillId="4" borderId="245" xfId="10" applyFont="1" applyFill="1" applyBorder="1" applyAlignment="1">
      <alignment vertical="center" wrapText="1"/>
    </xf>
    <xf numFmtId="0" fontId="17" fillId="4" borderId="317" xfId="6" quotePrefix="1" applyFont="1" applyFill="1" applyBorder="1" applyAlignment="1">
      <alignment horizontal="center" vertical="center" wrapText="1"/>
    </xf>
    <xf numFmtId="0" fontId="82" fillId="0" borderId="78" xfId="24" applyNumberFormat="1" applyFont="1" applyFill="1" applyBorder="1" applyAlignment="1">
      <alignment horizontal="center" vertical="center"/>
    </xf>
    <xf numFmtId="0" fontId="16" fillId="4" borderId="2" xfId="10" quotePrefix="1" applyFont="1" applyFill="1" applyBorder="1" applyAlignment="1">
      <alignment vertical="center" wrapText="1"/>
    </xf>
    <xf numFmtId="0" fontId="44" fillId="5" borderId="0" xfId="6" quotePrefix="1" applyFont="1" applyFill="1" applyBorder="1" applyAlignment="1">
      <alignment horizontal="left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58" fillId="5" borderId="27" xfId="0" applyFont="1" applyFill="1" applyBorder="1" applyAlignment="1" applyProtection="1">
      <alignment horizontal="center" vertical="center"/>
      <protection locked="0"/>
    </xf>
    <xf numFmtId="0" fontId="58" fillId="5" borderId="317" xfId="10" quotePrefix="1" applyFont="1" applyFill="1" applyBorder="1" applyAlignment="1" applyProtection="1">
      <alignment horizontal="center" vertical="center" wrapText="1"/>
      <protection locked="0"/>
    </xf>
    <xf numFmtId="0" fontId="56" fillId="5" borderId="27" xfId="6" applyFont="1" applyFill="1" applyBorder="1" applyAlignment="1" applyProtection="1">
      <alignment horizontal="center" vertical="center" wrapText="1"/>
      <protection locked="0"/>
    </xf>
    <xf numFmtId="0" fontId="56" fillId="5" borderId="76" xfId="6" quotePrefix="1" applyFont="1" applyFill="1" applyBorder="1" applyAlignment="1" applyProtection="1">
      <alignment horizontal="center" vertical="center" wrapText="1"/>
      <protection locked="0"/>
    </xf>
    <xf numFmtId="0" fontId="56" fillId="5" borderId="190" xfId="0" applyFont="1" applyFill="1" applyBorder="1" applyAlignment="1" applyProtection="1">
      <alignment horizontal="center" vertical="center" wrapText="1"/>
      <protection locked="0"/>
    </xf>
    <xf numFmtId="0" fontId="56" fillId="5" borderId="191" xfId="0" applyFont="1" applyFill="1" applyBorder="1" applyAlignment="1" applyProtection="1">
      <alignment horizontal="center" vertical="center" wrapText="1"/>
      <protection locked="0"/>
    </xf>
    <xf numFmtId="0" fontId="56" fillId="5" borderId="76" xfId="10" quotePrefix="1" applyFont="1" applyFill="1" applyBorder="1" applyAlignment="1" applyProtection="1">
      <alignment horizontal="center" vertical="center" wrapText="1"/>
      <protection locked="0"/>
    </xf>
    <xf numFmtId="0" fontId="116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16" fillId="5" borderId="27" xfId="0" applyFont="1" applyFill="1" applyBorder="1" applyAlignment="1" applyProtection="1">
      <alignment horizontal="center" vertical="center"/>
      <protection locked="0"/>
    </xf>
    <xf numFmtId="0" fontId="10" fillId="4" borderId="296" xfId="3" quotePrefix="1" applyFont="1" applyFill="1" applyBorder="1" applyAlignment="1">
      <alignment horizontal="center" vertical="center" wrapText="1"/>
    </xf>
    <xf numFmtId="0" fontId="11" fillId="4" borderId="296" xfId="3" quotePrefix="1" applyFont="1" applyFill="1" applyBorder="1" applyAlignment="1">
      <alignment horizontal="center" vertical="center" wrapText="1"/>
    </xf>
    <xf numFmtId="0" fontId="4" fillId="4" borderId="290" xfId="3" quotePrefix="1" applyFont="1" applyFill="1" applyBorder="1" applyAlignment="1">
      <alignment horizontal="center" vertical="center" wrapText="1"/>
    </xf>
    <xf numFmtId="0" fontId="119" fillId="8" borderId="69" xfId="0" applyFont="1" applyFill="1" applyBorder="1" applyAlignment="1">
      <alignment horizontal="center" wrapText="1"/>
    </xf>
    <xf numFmtId="0" fontId="94" fillId="4" borderId="312" xfId="10" applyFont="1" applyFill="1" applyBorder="1" applyAlignment="1">
      <alignment vertical="center" wrapText="1"/>
    </xf>
    <xf numFmtId="0" fontId="94" fillId="4" borderId="245" xfId="10" applyFont="1" applyFill="1" applyBorder="1" applyAlignment="1">
      <alignment vertical="center" wrapText="1"/>
    </xf>
    <xf numFmtId="0" fontId="94" fillId="4" borderId="327" xfId="10" applyFont="1" applyFill="1" applyBorder="1" applyAlignment="1">
      <alignment vertical="center" wrapText="1"/>
    </xf>
    <xf numFmtId="0" fontId="97" fillId="4" borderId="51" xfId="0" applyFont="1" applyFill="1" applyBorder="1" applyAlignment="1">
      <alignment horizontal="left" vertical="center" wrapText="1"/>
    </xf>
    <xf numFmtId="0" fontId="91" fillId="4" borderId="332" xfId="0" applyFont="1" applyFill="1" applyBorder="1" applyAlignment="1">
      <alignment horizontal="left" vertical="center" wrapText="1"/>
    </xf>
    <xf numFmtId="0" fontId="98" fillId="4" borderId="3" xfId="0" applyFont="1" applyFill="1" applyBorder="1" applyAlignment="1">
      <alignment horizontal="left" vertical="center" wrapText="1"/>
    </xf>
    <xf numFmtId="0" fontId="92" fillId="4" borderId="51" xfId="10" applyFont="1" applyFill="1" applyBorder="1" applyAlignment="1">
      <alignment vertical="center" wrapText="1"/>
    </xf>
    <xf numFmtId="0" fontId="94" fillId="4" borderId="219" xfId="10" applyFont="1" applyFill="1" applyBorder="1" applyAlignment="1">
      <alignment vertical="center" wrapText="1"/>
    </xf>
    <xf numFmtId="0" fontId="107" fillId="5" borderId="8" xfId="26" applyFont="1" applyFill="1" applyBorder="1" applyAlignment="1">
      <alignment horizontal="center"/>
    </xf>
    <xf numFmtId="0" fontId="107" fillId="5" borderId="7" xfId="26" applyFont="1" applyFill="1" applyBorder="1" applyAlignment="1">
      <alignment horizontal="center"/>
    </xf>
    <xf numFmtId="0" fontId="107" fillId="5" borderId="9" xfId="26" applyFont="1" applyFill="1" applyBorder="1" applyAlignment="1">
      <alignment horizontal="center"/>
    </xf>
    <xf numFmtId="0" fontId="107" fillId="5" borderId="14" xfId="26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68" fillId="0" borderId="73" xfId="24" applyNumberFormat="1" applyFont="1" applyFill="1" applyBorder="1" applyAlignment="1">
      <alignment horizontal="center" vertical="center"/>
    </xf>
    <xf numFmtId="0" fontId="82" fillId="0" borderId="113" xfId="24" applyNumberFormat="1" applyFont="1" applyFill="1" applyBorder="1" applyAlignment="1">
      <alignment horizontal="center" vertical="center"/>
    </xf>
    <xf numFmtId="0" fontId="17" fillId="4" borderId="326" xfId="10" quotePrefix="1" applyFont="1" applyFill="1" applyBorder="1" applyAlignment="1">
      <alignment horizontal="center" vertical="center" wrapText="1"/>
    </xf>
    <xf numFmtId="0" fontId="17" fillId="4" borderId="327" xfId="10" applyFont="1" applyFill="1" applyBorder="1" applyAlignment="1">
      <alignment vertical="center" wrapText="1"/>
    </xf>
    <xf numFmtId="0" fontId="17" fillId="4" borderId="323" xfId="10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7" fillId="4" borderId="322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9" fillId="4" borderId="332" xfId="10" quotePrefix="1" applyFont="1" applyFill="1" applyBorder="1" applyAlignment="1">
      <alignment vertical="center" wrapText="1"/>
    </xf>
    <xf numFmtId="0" fontId="18" fillId="4" borderId="326" xfId="0" applyFont="1" applyFill="1" applyBorder="1" applyAlignment="1">
      <alignment horizontal="center" vertical="center" wrapText="1"/>
    </xf>
    <xf numFmtId="0" fontId="16" fillId="4" borderId="293" xfId="6" quotePrefix="1" applyFont="1" applyFill="1" applyBorder="1" applyAlignment="1">
      <alignment horizontal="center" vertical="center" wrapText="1"/>
    </xf>
    <xf numFmtId="0" fontId="16" fillId="4" borderId="322" xfId="10" quotePrefix="1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7" fillId="4" borderId="311" xfId="6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68" fillId="0" borderId="73" xfId="0" applyFont="1" applyFill="1" applyBorder="1" applyAlignment="1">
      <alignment horizontal="center"/>
    </xf>
    <xf numFmtId="0" fontId="68" fillId="0" borderId="86" xfId="0" applyFont="1" applyFill="1" applyBorder="1" applyAlignment="1">
      <alignment horizontal="center"/>
    </xf>
    <xf numFmtId="0" fontId="68" fillId="0" borderId="74" xfId="0" applyFont="1" applyFill="1" applyBorder="1" applyAlignment="1">
      <alignment horizontal="center"/>
    </xf>
    <xf numFmtId="0" fontId="29" fillId="0" borderId="2" xfId="24" applyFont="1" applyFill="1" applyBorder="1"/>
    <xf numFmtId="0" fontId="36" fillId="0" borderId="2" xfId="24" applyFont="1" applyFill="1" applyBorder="1" applyAlignment="1">
      <alignment horizontal="left" wrapText="1"/>
    </xf>
    <xf numFmtId="0" fontId="68" fillId="0" borderId="86" xfId="24" applyNumberFormat="1" applyFont="1" applyBorder="1" applyAlignment="1">
      <alignment horizontal="center" vertical="center"/>
    </xf>
    <xf numFmtId="0" fontId="67" fillId="0" borderId="62" xfId="0" applyNumberFormat="1" applyFont="1" applyFill="1" applyBorder="1" applyAlignment="1">
      <alignment horizontal="center"/>
    </xf>
    <xf numFmtId="0" fontId="68" fillId="0" borderId="107" xfId="0" applyNumberFormat="1" applyFont="1" applyFill="1" applyBorder="1" applyAlignment="1">
      <alignment horizontal="center"/>
    </xf>
    <xf numFmtId="0" fontId="68" fillId="0" borderId="277" xfId="24" applyNumberFormat="1" applyFont="1" applyBorder="1" applyAlignment="1">
      <alignment horizontal="center" vertical="center"/>
    </xf>
    <xf numFmtId="0" fontId="4" fillId="4" borderId="344" xfId="3" quotePrefix="1" applyFont="1" applyFill="1" applyBorder="1" applyAlignment="1">
      <alignment horizontal="center" vertical="center" wrapText="1"/>
    </xf>
    <xf numFmtId="0" fontId="19" fillId="4" borderId="343" xfId="10" quotePrefix="1" applyFont="1" applyFill="1" applyBorder="1" applyAlignment="1">
      <alignment vertical="center" wrapText="1"/>
    </xf>
    <xf numFmtId="0" fontId="18" fillId="4" borderId="336" xfId="0" applyFont="1" applyFill="1" applyBorder="1" applyAlignment="1">
      <alignment horizontal="left" vertical="center" wrapText="1"/>
    </xf>
    <xf numFmtId="0" fontId="16" fillId="4" borderId="348" xfId="6" applyFont="1" applyFill="1" applyBorder="1" applyAlignment="1">
      <alignment horizontal="center" vertical="center" wrapText="1"/>
    </xf>
    <xf numFmtId="0" fontId="23" fillId="4" borderId="336" xfId="0" applyFont="1" applyFill="1" applyBorder="1" applyAlignment="1">
      <alignment horizontal="left" vertical="center" wrapText="1"/>
    </xf>
    <xf numFmtId="0" fontId="21" fillId="4" borderId="343" xfId="0" applyFont="1" applyFill="1" applyBorder="1" applyAlignment="1">
      <alignment horizontal="left" vertical="center" wrapText="1"/>
    </xf>
    <xf numFmtId="0" fontId="18" fillId="4" borderId="343" xfId="0" applyFont="1" applyFill="1" applyBorder="1" applyAlignment="1">
      <alignment horizontal="left" vertical="center" wrapText="1"/>
    </xf>
    <xf numFmtId="0" fontId="19" fillId="4" borderId="355" xfId="10" applyFont="1" applyFill="1" applyBorder="1" applyAlignment="1">
      <alignment vertical="center" wrapText="1"/>
    </xf>
    <xf numFmtId="0" fontId="4" fillId="4" borderId="342" xfId="3" quotePrefix="1" applyFont="1" applyFill="1" applyBorder="1" applyAlignment="1">
      <alignment horizontal="center" vertical="center" wrapText="1"/>
    </xf>
    <xf numFmtId="0" fontId="17" fillId="4" borderId="355" xfId="10" applyFont="1" applyFill="1" applyBorder="1" applyAlignment="1">
      <alignment vertical="center" wrapText="1"/>
    </xf>
    <xf numFmtId="0" fontId="26" fillId="4" borderId="181" xfId="8" applyFont="1" applyFill="1" applyBorder="1" applyAlignment="1">
      <alignment vertical="center" wrapText="1"/>
    </xf>
    <xf numFmtId="0" fontId="16" fillId="4" borderId="337" xfId="6" quotePrefix="1" applyFont="1" applyFill="1" applyBorder="1" applyAlignment="1">
      <alignment horizontal="center" vertical="center" wrapText="1"/>
    </xf>
    <xf numFmtId="0" fontId="17" fillId="7" borderId="11" xfId="10" quotePrefix="1" applyFont="1" applyFill="1" applyBorder="1" applyAlignment="1">
      <alignment horizontal="center" vertical="center" wrapText="1"/>
    </xf>
    <xf numFmtId="0" fontId="18" fillId="4" borderId="346" xfId="0" applyFont="1" applyFill="1" applyBorder="1" applyAlignment="1">
      <alignment horizontal="left" vertical="center" wrapText="1"/>
    </xf>
    <xf numFmtId="0" fontId="18" fillId="4" borderId="348" xfId="0" applyFont="1" applyFill="1" applyBorder="1" applyAlignment="1">
      <alignment horizontal="left" vertical="center" wrapText="1"/>
    </xf>
    <xf numFmtId="0" fontId="18" fillId="4" borderId="351" xfId="0" applyFont="1" applyFill="1" applyBorder="1" applyAlignment="1">
      <alignment horizontal="left" vertical="center" wrapText="1"/>
    </xf>
    <xf numFmtId="0" fontId="16" fillId="4" borderId="346" xfId="10" quotePrefix="1" applyFont="1" applyFill="1" applyBorder="1" applyAlignment="1">
      <alignment vertical="center" wrapText="1"/>
    </xf>
    <xf numFmtId="0" fontId="16" fillId="4" borderId="348" xfId="10" quotePrefix="1" applyFont="1" applyFill="1" applyBorder="1" applyAlignment="1">
      <alignment vertical="center" wrapText="1"/>
    </xf>
    <xf numFmtId="0" fontId="17" fillId="4" borderId="370" xfId="10" quotePrefix="1" applyFont="1" applyFill="1" applyBorder="1" applyAlignment="1">
      <alignment vertical="center" wrapText="1"/>
    </xf>
    <xf numFmtId="0" fontId="16" fillId="4" borderId="349" xfId="10" quotePrefix="1" applyFont="1" applyFill="1" applyBorder="1" applyAlignment="1">
      <alignment vertical="center" wrapText="1"/>
    </xf>
    <xf numFmtId="0" fontId="16" fillId="4" borderId="350" xfId="10" quotePrefix="1" applyFont="1" applyFill="1" applyBorder="1" applyAlignment="1">
      <alignment vertical="center" wrapText="1"/>
    </xf>
    <xf numFmtId="0" fontId="17" fillId="4" borderId="351" xfId="10" quotePrefix="1" applyFont="1" applyFill="1" applyBorder="1" applyAlignment="1">
      <alignment vertical="center" wrapText="1"/>
    </xf>
    <xf numFmtId="0" fontId="86" fillId="5" borderId="375" xfId="3" quotePrefix="1" applyFont="1" applyFill="1" applyBorder="1" applyAlignment="1" applyProtection="1">
      <alignment horizontal="left" textRotation="90" wrapText="1"/>
      <protection locked="0"/>
    </xf>
    <xf numFmtId="0" fontId="58" fillId="5" borderId="211" xfId="0" applyFont="1" applyFill="1" applyBorder="1" applyAlignment="1" applyProtection="1">
      <alignment horizontal="center" vertical="center"/>
      <protection locked="0"/>
    </xf>
    <xf numFmtId="0" fontId="58" fillId="5" borderId="171" xfId="10" quotePrefix="1" applyFont="1" applyFill="1" applyBorder="1" applyAlignment="1" applyProtection="1">
      <alignment horizontal="center" vertical="center" wrapText="1"/>
      <protection locked="0"/>
    </xf>
    <xf numFmtId="0" fontId="58" fillId="5" borderId="213" xfId="10" quotePrefix="1" applyFont="1" applyFill="1" applyBorder="1" applyAlignment="1" applyProtection="1">
      <alignment horizontal="center" vertical="center" wrapText="1"/>
      <protection locked="0"/>
    </xf>
    <xf numFmtId="0" fontId="56" fillId="5" borderId="213" xfId="6" applyFont="1" applyFill="1" applyBorder="1" applyAlignment="1" applyProtection="1">
      <alignment horizontal="center" vertical="center" wrapText="1"/>
      <protection locked="0"/>
    </xf>
    <xf numFmtId="0" fontId="100" fillId="5" borderId="332" xfId="10" quotePrefix="1" applyFont="1" applyFill="1" applyBorder="1" applyAlignment="1" applyProtection="1">
      <alignment vertical="center" wrapText="1"/>
      <protection locked="0"/>
    </xf>
    <xf numFmtId="0" fontId="59" fillId="5" borderId="381" xfId="10" quotePrefix="1" applyFont="1" applyFill="1" applyBorder="1" applyAlignment="1" applyProtection="1">
      <alignment vertical="center" wrapText="1"/>
      <protection locked="0"/>
    </xf>
    <xf numFmtId="0" fontId="56" fillId="5" borderId="386" xfId="6" quotePrefix="1" applyFont="1" applyFill="1" applyBorder="1" applyAlignment="1" applyProtection="1">
      <alignment horizontal="center" vertical="center" wrapText="1"/>
      <protection locked="0"/>
    </xf>
    <xf numFmtId="0" fontId="56" fillId="5" borderId="211" xfId="6" quotePrefix="1" applyFont="1" applyFill="1" applyBorder="1" applyAlignment="1" applyProtection="1">
      <alignment horizontal="center" vertical="center" wrapText="1"/>
      <protection locked="0"/>
    </xf>
    <xf numFmtId="0" fontId="56" fillId="5" borderId="199" xfId="6" quotePrefix="1" applyFont="1" applyFill="1" applyBorder="1" applyAlignment="1" applyProtection="1">
      <alignment horizontal="center" vertical="center" wrapText="1"/>
      <protection locked="0"/>
    </xf>
    <xf numFmtId="0" fontId="56" fillId="5" borderId="171" xfId="6" quotePrefix="1" applyFont="1" applyFill="1" applyBorder="1" applyAlignment="1" applyProtection="1">
      <alignment horizontal="center" vertical="center" wrapText="1"/>
      <protection locked="0"/>
    </xf>
    <xf numFmtId="0" fontId="56" fillId="5" borderId="368" xfId="6" quotePrefix="1" applyFont="1" applyFill="1" applyBorder="1" applyAlignment="1" applyProtection="1">
      <alignment horizontal="center" vertical="center" wrapText="1"/>
      <protection locked="0"/>
    </xf>
    <xf numFmtId="0" fontId="56" fillId="5" borderId="340" xfId="6" quotePrefix="1" applyFont="1" applyFill="1" applyBorder="1" applyAlignment="1" applyProtection="1">
      <alignment horizontal="center" vertical="center" wrapText="1"/>
      <protection locked="0"/>
    </xf>
    <xf numFmtId="0" fontId="56" fillId="5" borderId="365" xfId="6" quotePrefix="1" applyFont="1" applyFill="1" applyBorder="1" applyAlignment="1" applyProtection="1">
      <alignment horizontal="center" vertical="center" wrapText="1"/>
      <protection locked="0"/>
    </xf>
    <xf numFmtId="0" fontId="59" fillId="5" borderId="375" xfId="0" applyFont="1" applyFill="1" applyBorder="1" applyAlignment="1" applyProtection="1">
      <alignment horizontal="left" vertical="center" wrapText="1"/>
      <protection locked="0"/>
    </xf>
    <xf numFmtId="0" fontId="56" fillId="5" borderId="381" xfId="6" quotePrefix="1" applyFont="1" applyFill="1" applyBorder="1" applyAlignment="1" applyProtection="1">
      <alignment horizontal="center" vertical="center" wrapText="1"/>
      <protection locked="0"/>
    </xf>
    <xf numFmtId="0" fontId="56" fillId="5" borderId="375" xfId="6" quotePrefix="1" applyFont="1" applyFill="1" applyBorder="1" applyAlignment="1" applyProtection="1">
      <alignment horizontal="center" vertical="center" wrapText="1"/>
      <protection locked="0"/>
    </xf>
    <xf numFmtId="0" fontId="57" fillId="5" borderId="0" xfId="0" applyFont="1" applyFill="1" applyProtection="1">
      <protection locked="0"/>
    </xf>
    <xf numFmtId="0" fontId="58" fillId="5" borderId="0" xfId="0" applyNumberFormat="1" applyFont="1" applyFill="1" applyBorder="1" applyProtection="1">
      <protection locked="0"/>
    </xf>
    <xf numFmtId="0" fontId="59" fillId="5" borderId="0" xfId="0" applyNumberFormat="1" applyFont="1" applyFill="1" applyBorder="1" applyProtection="1">
      <protection locked="0"/>
    </xf>
    <xf numFmtId="0" fontId="56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190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19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19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206" xfId="10" quotePrefix="1" applyFont="1" applyFill="1" applyBorder="1" applyAlignment="1">
      <alignment horizontal="left" vertical="center" wrapText="1"/>
    </xf>
    <xf numFmtId="0" fontId="58" fillId="5" borderId="21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1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1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34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195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34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214" xfId="6" applyNumberFormat="1" applyFont="1" applyFill="1" applyBorder="1" applyAlignment="1" applyProtection="1">
      <alignment horizontal="center" vertical="center" wrapText="1"/>
      <protection locked="0"/>
    </xf>
    <xf numFmtId="0" fontId="87" fillId="5" borderId="334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Protection="1">
      <protection locked="0"/>
    </xf>
    <xf numFmtId="0" fontId="16" fillId="0" borderId="215" xfId="6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7" fillId="0" borderId="0" xfId="3" quotePrefix="1" applyFont="1" applyFill="1" applyBorder="1" applyAlignment="1">
      <alignment horizontal="center" vertical="center" wrapText="1"/>
    </xf>
    <xf numFmtId="0" fontId="16" fillId="0" borderId="27" xfId="6" quotePrefix="1" applyFont="1" applyFill="1" applyBorder="1" applyAlignment="1">
      <alignment horizontal="center" vertical="center" wrapText="1"/>
    </xf>
    <xf numFmtId="0" fontId="16" fillId="0" borderId="304" xfId="6" quotePrefix="1" applyFont="1" applyFill="1" applyBorder="1" applyAlignment="1">
      <alignment horizontal="center" vertical="center" wrapText="1"/>
    </xf>
    <xf numFmtId="0" fontId="16" fillId="0" borderId="165" xfId="6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9" fillId="0" borderId="3" xfId="10" quotePrefix="1" applyFont="1" applyFill="1" applyBorder="1" applyAlignment="1">
      <alignment vertical="center" wrapText="1"/>
    </xf>
    <xf numFmtId="0" fontId="19" fillId="0" borderId="2" xfId="10" quotePrefix="1" applyFont="1" applyFill="1" applyBorder="1" applyAlignment="1">
      <alignment vertical="center" wrapText="1"/>
    </xf>
    <xf numFmtId="0" fontId="16" fillId="0" borderId="27" xfId="10" quotePrefix="1" applyFont="1" applyFill="1" applyBorder="1" applyAlignment="1">
      <alignment horizontal="center" vertical="center" wrapText="1"/>
    </xf>
    <xf numFmtId="0" fontId="16" fillId="0" borderId="384" xfId="10" quotePrefix="1" applyFont="1" applyFill="1" applyBorder="1" applyAlignment="1">
      <alignment horizontal="center" vertical="center" wrapText="1"/>
    </xf>
    <xf numFmtId="0" fontId="16" fillId="0" borderId="385" xfId="10" quotePrefix="1" applyFont="1" applyFill="1" applyBorder="1" applyAlignment="1">
      <alignment horizontal="center" vertical="center" wrapText="1"/>
    </xf>
    <xf numFmtId="0" fontId="16" fillId="0" borderId="304" xfId="10" quotePrefix="1" applyFont="1" applyFill="1" applyBorder="1" applyAlignment="1">
      <alignment horizontal="center" vertical="center" wrapText="1"/>
    </xf>
    <xf numFmtId="0" fontId="15" fillId="4" borderId="0" xfId="0" applyFont="1" applyFill="1"/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7" fillId="0" borderId="385" xfId="10" quotePrefix="1" applyFont="1" applyFill="1" applyBorder="1" applyAlignment="1">
      <alignment horizontal="center" vertical="center" wrapText="1"/>
    </xf>
    <xf numFmtId="0" fontId="17" fillId="0" borderId="384" xfId="10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0" fontId="10" fillId="0" borderId="27" xfId="3" quotePrefix="1" applyFont="1" applyFill="1" applyBorder="1" applyAlignment="1">
      <alignment horizontal="center" vertical="center" wrapText="1"/>
    </xf>
    <xf numFmtId="0" fontId="11" fillId="0" borderId="27" xfId="3" quotePrefix="1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19" fillId="0" borderId="27" xfId="10" quotePrefix="1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16" fillId="0" borderId="384" xfId="6" applyFont="1" applyFill="1" applyBorder="1" applyAlignment="1">
      <alignment horizontal="center" vertical="center" wrapText="1"/>
    </xf>
    <xf numFmtId="0" fontId="16" fillId="0" borderId="385" xfId="6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/>
    </xf>
    <xf numFmtId="0" fontId="117" fillId="4" borderId="0" xfId="0" applyFont="1" applyFill="1" applyBorder="1" applyAlignment="1">
      <alignment horizontal="left"/>
    </xf>
    <xf numFmtId="0" fontId="57" fillId="4" borderId="0" xfId="0" applyFont="1" applyFill="1" applyBorder="1" applyAlignment="1">
      <alignment horizontal="left"/>
    </xf>
    <xf numFmtId="0" fontId="17" fillId="0" borderId="219" xfId="10" applyFont="1" applyFill="1" applyBorder="1" applyAlignment="1">
      <alignment vertical="center" wrapText="1"/>
    </xf>
    <xf numFmtId="0" fontId="16" fillId="0" borderId="214" xfId="6" applyFont="1" applyFill="1" applyBorder="1" applyAlignment="1">
      <alignment horizontal="center" vertical="center" wrapText="1"/>
    </xf>
    <xf numFmtId="0" fontId="0" fillId="0" borderId="0" xfId="0"/>
    <xf numFmtId="0" fontId="57" fillId="5" borderId="0" xfId="0" applyFont="1" applyFill="1"/>
    <xf numFmtId="0" fontId="86" fillId="5" borderId="386" xfId="3" quotePrefix="1" applyFont="1" applyFill="1" applyBorder="1" applyAlignment="1" applyProtection="1">
      <alignment horizontal="left" textRotation="90" wrapText="1"/>
      <protection locked="0"/>
    </xf>
    <xf numFmtId="0" fontId="57" fillId="5" borderId="0" xfId="0" applyFont="1" applyFill="1" applyBorder="1" applyProtection="1">
      <protection locked="0"/>
    </xf>
    <xf numFmtId="0" fontId="111" fillId="5" borderId="69" xfId="6" quotePrefix="1" applyFont="1" applyFill="1" applyBorder="1" applyAlignment="1" applyProtection="1">
      <alignment horizontal="center" vertical="center" wrapText="1"/>
      <protection locked="0"/>
    </xf>
    <xf numFmtId="0" fontId="110" fillId="5" borderId="11" xfId="0" applyFont="1" applyFill="1" applyBorder="1" applyAlignment="1" applyProtection="1">
      <alignment horizontal="center" vertical="center"/>
      <protection locked="0"/>
    </xf>
    <xf numFmtId="0" fontId="112" fillId="5" borderId="334" xfId="28" quotePrefix="1" applyFont="1" applyFill="1" applyBorder="1" applyAlignment="1">
      <alignment vertical="center" wrapText="1"/>
    </xf>
    <xf numFmtId="0" fontId="110" fillId="5" borderId="334" xfId="0" applyFont="1" applyFill="1" applyBorder="1" applyAlignment="1" applyProtection="1">
      <alignment horizontal="center" vertical="center"/>
      <protection locked="0"/>
    </xf>
    <xf numFmtId="0" fontId="111" fillId="5" borderId="11" xfId="6" applyFont="1" applyFill="1" applyBorder="1" applyAlignment="1" applyProtection="1">
      <alignment horizontal="center" vertical="center" wrapText="1"/>
      <protection locked="0"/>
    </xf>
    <xf numFmtId="0" fontId="110" fillId="5" borderId="11" xfId="6" quotePrefix="1" applyFont="1" applyFill="1" applyBorder="1" applyAlignment="1" applyProtection="1">
      <alignment horizontal="center" vertical="center" wrapText="1"/>
      <protection locked="0"/>
    </xf>
    <xf numFmtId="0" fontId="110" fillId="5" borderId="334" xfId="10" quotePrefix="1" applyFont="1" applyFill="1" applyBorder="1" applyAlignment="1" applyProtection="1">
      <alignment horizontal="center" vertical="center" wrapText="1"/>
      <protection locked="0"/>
    </xf>
    <xf numFmtId="0" fontId="110" fillId="5" borderId="11" xfId="10" quotePrefix="1" applyFont="1" applyFill="1" applyBorder="1" applyAlignment="1" applyProtection="1">
      <alignment horizontal="center" vertical="center" wrapText="1"/>
      <protection locked="0"/>
    </xf>
    <xf numFmtId="0" fontId="113" fillId="5" borderId="334" xfId="10" quotePrefix="1" applyFont="1" applyFill="1" applyBorder="1" applyAlignment="1">
      <alignment horizontal="left" vertical="center" wrapText="1"/>
    </xf>
    <xf numFmtId="0" fontId="56" fillId="5" borderId="0" xfId="10" quotePrefix="1" applyFont="1" applyFill="1" applyBorder="1" applyAlignment="1" applyProtection="1">
      <alignment horizontal="center" vertical="center" wrapText="1"/>
      <protection locked="0"/>
    </xf>
    <xf numFmtId="0" fontId="56" fillId="5" borderId="0" xfId="0" applyFont="1" applyFill="1" applyProtection="1">
      <protection locked="0"/>
    </xf>
    <xf numFmtId="0" fontId="60" fillId="5" borderId="0" xfId="0" applyFont="1" applyFill="1" applyBorder="1" applyAlignment="1" applyProtection="1">
      <alignment horizontal="left" vertical="center" wrapText="1"/>
      <protection locked="0"/>
    </xf>
    <xf numFmtId="0" fontId="61" fillId="5" borderId="0" xfId="0" applyFont="1" applyFill="1" applyBorder="1" applyProtection="1">
      <protection locked="0"/>
    </xf>
    <xf numFmtId="0" fontId="87" fillId="5" borderId="219" xfId="10" quotePrefix="1" applyFont="1" applyFill="1" applyBorder="1" applyAlignment="1">
      <alignment horizontal="left" vertical="center" wrapText="1"/>
    </xf>
    <xf numFmtId="0" fontId="87" fillId="5" borderId="334" xfId="10" quotePrefix="1" applyFont="1" applyFill="1" applyBorder="1" applyAlignment="1">
      <alignment horizontal="left" vertical="center" wrapText="1"/>
    </xf>
    <xf numFmtId="0" fontId="59" fillId="5" borderId="3" xfId="0" applyFont="1" applyFill="1" applyBorder="1" applyAlignment="1" applyProtection="1">
      <alignment horizontal="left" vertical="center" wrapText="1"/>
      <protection locked="0"/>
    </xf>
    <xf numFmtId="0" fontId="59" fillId="5" borderId="11" xfId="0" applyFont="1" applyFill="1" applyBorder="1" applyAlignment="1" applyProtection="1">
      <alignment horizontal="center" vertical="center" wrapText="1"/>
      <protection locked="0"/>
    </xf>
    <xf numFmtId="0" fontId="59" fillId="5" borderId="215" xfId="0" applyFont="1" applyFill="1" applyBorder="1" applyAlignment="1" applyProtection="1">
      <alignment horizontal="center" vertical="center" wrapText="1"/>
      <protection locked="0"/>
    </xf>
    <xf numFmtId="0" fontId="59" fillId="5" borderId="216" xfId="0" applyFont="1" applyFill="1" applyBorder="1" applyAlignment="1" applyProtection="1">
      <alignment horizontal="center" vertical="center" wrapText="1"/>
      <protection locked="0"/>
    </xf>
    <xf numFmtId="0" fontId="58" fillId="5" borderId="214" xfId="10" quotePrefix="1" applyFont="1" applyFill="1" applyBorder="1" applyAlignment="1" applyProtection="1">
      <alignment horizontal="center" vertical="center" wrapText="1"/>
      <protection locked="0"/>
    </xf>
    <xf numFmtId="0" fontId="58" fillId="5" borderId="215" xfId="10" quotePrefix="1" applyFont="1" applyFill="1" applyBorder="1" applyAlignment="1" applyProtection="1">
      <alignment horizontal="center" vertical="center" wrapText="1"/>
      <protection locked="0"/>
    </xf>
    <xf numFmtId="0" fontId="58" fillId="5" borderId="216" xfId="10" quotePrefix="1" applyFont="1" applyFill="1" applyBorder="1" applyAlignment="1" applyProtection="1">
      <alignment horizontal="center" vertical="center" wrapText="1"/>
      <protection locked="0"/>
    </xf>
    <xf numFmtId="0" fontId="58" fillId="5" borderId="11" xfId="10" quotePrefix="1" applyFont="1" applyFill="1" applyBorder="1" applyAlignment="1" applyProtection="1">
      <alignment horizontal="center" vertical="center" wrapText="1"/>
      <protection locked="0"/>
    </xf>
    <xf numFmtId="0" fontId="58" fillId="5" borderId="334" xfId="10" quotePrefix="1" applyFont="1" applyFill="1" applyBorder="1" applyAlignment="1" applyProtection="1">
      <alignment horizontal="center" vertical="center" wrapText="1"/>
      <protection locked="0"/>
    </xf>
    <xf numFmtId="0" fontId="87" fillId="5" borderId="11" xfId="0" applyFont="1" applyFill="1" applyBorder="1" applyAlignment="1" applyProtection="1">
      <alignment horizontal="center" vertical="center" wrapText="1"/>
      <protection locked="0"/>
    </xf>
    <xf numFmtId="0" fontId="47" fillId="4" borderId="380" xfId="10" quotePrefix="1" applyFont="1" applyFill="1" applyBorder="1" applyAlignment="1">
      <alignment vertical="center" wrapText="1"/>
    </xf>
    <xf numFmtId="0" fontId="12" fillId="4" borderId="383" xfId="10" quotePrefix="1" applyFont="1" applyFill="1" applyBorder="1" applyAlignment="1">
      <alignment horizontal="center" vertical="center" wrapText="1"/>
    </xf>
    <xf numFmtId="0" fontId="12" fillId="4" borderId="384" xfId="10" quotePrefix="1" applyFont="1" applyFill="1" applyBorder="1" applyAlignment="1">
      <alignment horizontal="center" vertical="center" wrapText="1"/>
    </xf>
    <xf numFmtId="0" fontId="47" fillId="4" borderId="385" xfId="10" quotePrefix="1" applyFont="1" applyFill="1" applyBorder="1" applyAlignment="1">
      <alignment horizontal="center" vertical="center" wrapText="1"/>
    </xf>
    <xf numFmtId="0" fontId="48" fillId="4" borderId="383" xfId="0" applyFont="1" applyFill="1" applyBorder="1" applyAlignment="1">
      <alignment horizontal="center" vertical="center" wrapText="1"/>
    </xf>
    <xf numFmtId="0" fontId="5" fillId="4" borderId="380" xfId="15" quotePrefix="1" applyFont="1" applyFill="1" applyBorder="1" applyAlignment="1">
      <alignment horizontal="centerContinuous" vertical="center" wrapText="1"/>
    </xf>
    <xf numFmtId="0" fontId="58" fillId="5" borderId="0" xfId="0" applyFont="1" applyFill="1" applyProtection="1">
      <protection locked="0"/>
    </xf>
    <xf numFmtId="0" fontId="59" fillId="5" borderId="0" xfId="0" applyFont="1" applyFill="1" applyBorder="1" applyProtection="1">
      <protection locked="0"/>
    </xf>
    <xf numFmtId="0" fontId="59" fillId="5" borderId="0" xfId="0" applyFont="1" applyFill="1" applyBorder="1" applyAlignment="1" applyProtection="1">
      <alignment horizontal="left" vertical="center" wrapText="1"/>
      <protection locked="0"/>
    </xf>
    <xf numFmtId="0" fontId="59" fillId="5" borderId="381" xfId="0" applyFont="1" applyFill="1" applyBorder="1" applyAlignment="1" applyProtection="1">
      <alignment horizontal="left" vertical="center" wrapText="1"/>
      <protection locked="0"/>
    </xf>
    <xf numFmtId="0" fontId="59" fillId="5" borderId="386" xfId="0" applyFont="1" applyFill="1" applyBorder="1" applyAlignment="1" applyProtection="1">
      <alignment horizontal="center" vertical="center" wrapText="1"/>
      <protection locked="0"/>
    </xf>
    <xf numFmtId="0" fontId="59" fillId="5" borderId="387" xfId="0" applyFont="1" applyFill="1" applyBorder="1" applyAlignment="1" applyProtection="1">
      <alignment horizontal="center" vertical="center" wrapText="1"/>
      <protection locked="0"/>
    </xf>
    <xf numFmtId="0" fontId="59" fillId="5" borderId="388" xfId="0" applyFont="1" applyFill="1" applyBorder="1" applyAlignment="1" applyProtection="1">
      <alignment horizontal="center" vertical="center" wrapText="1"/>
      <protection locked="0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5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58" fillId="5" borderId="376" xfId="10" quotePrefix="1" applyFont="1" applyFill="1" applyBorder="1" applyAlignment="1">
      <alignment horizontal="left" vertical="center" wrapText="1"/>
    </xf>
    <xf numFmtId="0" fontId="59" fillId="5" borderId="27" xfId="0" applyFont="1" applyFill="1" applyBorder="1" applyAlignment="1" applyProtection="1">
      <alignment horizontal="center" vertical="center"/>
      <protection locked="0"/>
    </xf>
    <xf numFmtId="0" fontId="59" fillId="5" borderId="3" xfId="10" quotePrefix="1" applyFont="1" applyFill="1" applyBorder="1" applyAlignment="1" applyProtection="1">
      <alignment vertical="center" wrapText="1"/>
      <protection locked="0"/>
    </xf>
    <xf numFmtId="0" fontId="58" fillId="5" borderId="305" xfId="10" quotePrefix="1" applyFont="1" applyFill="1" applyBorder="1" applyAlignment="1" applyProtection="1">
      <alignment horizontal="center" vertical="center" wrapText="1"/>
      <protection locked="0"/>
    </xf>
    <xf numFmtId="0" fontId="58" fillId="5" borderId="187" xfId="10" quotePrefix="1" applyFont="1" applyFill="1" applyBorder="1" applyAlignment="1" applyProtection="1">
      <alignment horizontal="center" vertical="center" wrapText="1"/>
      <protection locked="0"/>
    </xf>
    <xf numFmtId="0" fontId="56" fillId="5" borderId="27" xfId="6" quotePrefix="1" applyFont="1" applyFill="1" applyBorder="1" applyAlignment="1" applyProtection="1">
      <alignment horizontal="center" vertical="center" wrapText="1"/>
      <protection locked="0"/>
    </xf>
    <xf numFmtId="0" fontId="56" fillId="5" borderId="3" xfId="6" quotePrefix="1" applyFont="1" applyFill="1" applyBorder="1" applyAlignment="1" applyProtection="1">
      <alignment horizontal="center" vertical="center" wrapText="1"/>
      <protection locked="0"/>
    </xf>
    <xf numFmtId="0" fontId="56" fillId="5" borderId="2" xfId="6" quotePrefix="1" applyFont="1" applyFill="1" applyBorder="1" applyAlignment="1" applyProtection="1">
      <alignment horizontal="center" vertical="center" wrapText="1"/>
      <protection locked="0"/>
    </xf>
    <xf numFmtId="0" fontId="56" fillId="5" borderId="317" xfId="6" quotePrefix="1" applyFont="1" applyFill="1" applyBorder="1" applyAlignment="1" applyProtection="1">
      <alignment horizontal="center" vertical="center" wrapText="1"/>
      <protection locked="0"/>
    </xf>
    <xf numFmtId="0" fontId="58" fillId="5" borderId="27" xfId="6" quotePrefix="1" applyFont="1" applyFill="1" applyBorder="1" applyAlignment="1" applyProtection="1">
      <alignment horizontal="center" vertical="center" wrapText="1"/>
      <protection locked="0"/>
    </xf>
    <xf numFmtId="0" fontId="58" fillId="5" borderId="304" xfId="6" quotePrefix="1" applyFont="1" applyFill="1" applyBorder="1" applyAlignment="1" applyProtection="1">
      <alignment horizontal="center" vertical="center" wrapText="1"/>
      <protection locked="0"/>
    </xf>
    <xf numFmtId="0" fontId="56" fillId="5" borderId="367" xfId="6" quotePrefix="1" applyFont="1" applyFill="1" applyBorder="1" applyAlignment="1" applyProtection="1">
      <alignment horizontal="center" vertical="center" wrapText="1"/>
      <protection locked="0"/>
    </xf>
    <xf numFmtId="0" fontId="59" fillId="5" borderId="2" xfId="0" applyFont="1" applyFill="1" applyBorder="1" applyAlignment="1" applyProtection="1">
      <alignment horizontal="left" vertical="center" wrapText="1"/>
      <protection locked="0"/>
    </xf>
    <xf numFmtId="0" fontId="59" fillId="5" borderId="2" xfId="0" applyFont="1" applyFill="1" applyBorder="1" applyAlignment="1" applyProtection="1">
      <alignment horizontal="center" vertical="center"/>
      <protection locked="0"/>
    </xf>
    <xf numFmtId="0" fontId="86" fillId="5" borderId="27" xfId="3" quotePrefix="1" applyFont="1" applyFill="1" applyBorder="1" applyAlignment="1" applyProtection="1">
      <alignment horizontal="center" textRotation="90" wrapText="1"/>
      <protection locked="0"/>
    </xf>
    <xf numFmtId="0" fontId="58" fillId="5" borderId="386" xfId="10" quotePrefix="1" applyFont="1" applyFill="1" applyBorder="1" applyAlignment="1" applyProtection="1">
      <alignment horizontal="center" vertical="center" wrapText="1"/>
      <protection locked="0"/>
    </xf>
    <xf numFmtId="0" fontId="58" fillId="5" borderId="387" xfId="10" quotePrefix="1" applyFont="1" applyFill="1" applyBorder="1" applyAlignment="1" applyProtection="1">
      <alignment horizontal="center" vertical="center" wrapText="1"/>
      <protection locked="0"/>
    </xf>
    <xf numFmtId="0" fontId="58" fillId="5" borderId="388" xfId="10" quotePrefix="1" applyFont="1" applyFill="1" applyBorder="1" applyAlignment="1" applyProtection="1">
      <alignment horizontal="center" vertical="center" wrapText="1"/>
      <protection locked="0"/>
    </xf>
    <xf numFmtId="0" fontId="56" fillId="5" borderId="2" xfId="10" quotePrefix="1" applyFont="1" applyFill="1" applyBorder="1" applyAlignment="1" applyProtection="1">
      <alignment horizontal="center" vertical="center" wrapText="1"/>
      <protection locked="0"/>
    </xf>
    <xf numFmtId="0" fontId="56" fillId="5" borderId="386" xfId="6" quotePrefix="1" applyFont="1" applyFill="1" applyBorder="1" applyAlignment="1" applyProtection="1">
      <alignment vertical="center" wrapText="1"/>
      <protection locked="0"/>
    </xf>
    <xf numFmtId="0" fontId="56" fillId="5" borderId="387" xfId="6" quotePrefix="1" applyFont="1" applyFill="1" applyBorder="1" applyAlignment="1" applyProtection="1">
      <alignment vertical="center" wrapText="1"/>
      <protection locked="0"/>
    </xf>
    <xf numFmtId="0" fontId="56" fillId="5" borderId="389" xfId="6" quotePrefix="1" applyFont="1" applyFill="1" applyBorder="1" applyAlignment="1" applyProtection="1">
      <alignment vertical="center" wrapText="1"/>
      <protection locked="0"/>
    </xf>
    <xf numFmtId="0" fontId="58" fillId="5" borderId="382" xfId="6" quotePrefix="1" applyFont="1" applyFill="1" applyBorder="1" applyAlignment="1" applyProtection="1">
      <alignment vertical="center" wrapText="1"/>
      <protection locked="0"/>
    </xf>
    <xf numFmtId="0" fontId="58" fillId="5" borderId="389" xfId="10" quotePrefix="1" applyFont="1" applyFill="1" applyBorder="1" applyAlignment="1" applyProtection="1">
      <alignment horizontal="center" vertical="center" wrapText="1"/>
      <protection locked="0"/>
    </xf>
    <xf numFmtId="0" fontId="56" fillId="5" borderId="69" xfId="6" quotePrefix="1" applyFont="1" applyFill="1" applyBorder="1" applyAlignment="1" applyProtection="1">
      <alignment horizontal="center" vertical="center" wrapText="1"/>
      <protection locked="0"/>
    </xf>
    <xf numFmtId="0" fontId="56" fillId="5" borderId="69" xfId="10" quotePrefix="1" applyFont="1" applyFill="1" applyBorder="1" applyAlignment="1" applyProtection="1">
      <alignment horizontal="center" vertical="center" wrapText="1"/>
      <protection locked="0"/>
    </xf>
    <xf numFmtId="0" fontId="56" fillId="5" borderId="339" xfId="10" quotePrefix="1" applyFont="1" applyFill="1" applyBorder="1" applyAlignment="1" applyProtection="1">
      <alignment horizontal="center" vertical="center" wrapText="1"/>
      <protection locked="0"/>
    </xf>
    <xf numFmtId="0" fontId="58" fillId="5" borderId="380" xfId="10" quotePrefix="1" applyFont="1" applyFill="1" applyBorder="1" applyAlignment="1">
      <alignment horizontal="left" vertical="center" wrapText="1"/>
    </xf>
    <xf numFmtId="0" fontId="99" fillId="5" borderId="2" xfId="10" applyFont="1" applyFill="1" applyBorder="1" applyAlignment="1" applyProtection="1">
      <alignment vertical="center" wrapText="1"/>
      <protection locked="0"/>
    </xf>
    <xf numFmtId="0" fontId="58" fillId="5" borderId="0" xfId="10" quotePrefix="1" applyFont="1" applyFill="1" applyBorder="1" applyAlignment="1" applyProtection="1">
      <alignment vertical="center" wrapText="1"/>
      <protection locked="0"/>
    </xf>
    <xf numFmtId="0" fontId="58" fillId="5" borderId="0" xfId="6" quotePrefix="1" applyFont="1" applyFill="1" applyBorder="1" applyAlignment="1" applyProtection="1">
      <alignment vertical="center" wrapText="1"/>
      <protection locked="0"/>
    </xf>
    <xf numFmtId="0" fontId="58" fillId="5" borderId="387" xfId="6" quotePrefix="1" applyFont="1" applyFill="1" applyBorder="1" applyAlignment="1" applyProtection="1">
      <alignment vertical="center" wrapText="1"/>
      <protection locked="0"/>
    </xf>
    <xf numFmtId="0" fontId="56" fillId="5" borderId="381" xfId="6" quotePrefix="1" applyFont="1" applyFill="1" applyBorder="1" applyAlignment="1" applyProtection="1">
      <alignment vertical="center" wrapText="1"/>
      <protection locked="0"/>
    </xf>
    <xf numFmtId="0" fontId="58" fillId="5" borderId="0" xfId="3" quotePrefix="1" applyFont="1" applyFill="1" applyBorder="1" applyAlignment="1" applyProtection="1">
      <alignment horizontal="center" vertical="center" wrapText="1"/>
      <protection locked="0"/>
    </xf>
    <xf numFmtId="0" fontId="56" fillId="5" borderId="318" xfId="6" quotePrefix="1" applyFont="1" applyFill="1" applyBorder="1" applyAlignment="1" applyProtection="1">
      <alignment horizontal="center" vertical="center" wrapText="1"/>
      <protection locked="0"/>
    </xf>
    <xf numFmtId="0" fontId="56" fillId="5" borderId="306" xfId="6" quotePrefix="1" applyFont="1" applyFill="1" applyBorder="1" applyAlignment="1" applyProtection="1">
      <alignment horizontal="center" vertical="center" wrapText="1"/>
      <protection locked="0"/>
    </xf>
    <xf numFmtId="0" fontId="63" fillId="5" borderId="3" xfId="0" applyFont="1" applyFill="1" applyBorder="1" applyAlignment="1" applyProtection="1">
      <alignment horizontal="left" vertical="center" wrapText="1"/>
      <protection locked="0"/>
    </xf>
    <xf numFmtId="0" fontId="58" fillId="5" borderId="304" xfId="10" quotePrefix="1" applyFont="1" applyFill="1" applyBorder="1" applyAlignment="1" applyProtection="1">
      <alignment horizontal="center" vertical="center" wrapText="1"/>
      <protection locked="0"/>
    </xf>
    <xf numFmtId="0" fontId="58" fillId="5" borderId="27" xfId="10" quotePrefix="1" applyFont="1" applyFill="1" applyBorder="1" applyAlignment="1" applyProtection="1">
      <alignment horizontal="center" vertical="center" wrapText="1"/>
      <protection locked="0"/>
    </xf>
    <xf numFmtId="0" fontId="59" fillId="5" borderId="388" xfId="0" applyFont="1" applyFill="1" applyBorder="1" applyAlignment="1" applyProtection="1">
      <alignment horizontal="left" vertical="center" wrapText="1"/>
      <protection locked="0"/>
    </xf>
    <xf numFmtId="0" fontId="59" fillId="5" borderId="387" xfId="0" applyFont="1" applyFill="1" applyBorder="1" applyAlignment="1" applyProtection="1">
      <alignment horizontal="left" vertical="center" wrapText="1"/>
      <protection locked="0"/>
    </xf>
    <xf numFmtId="0" fontId="59" fillId="5" borderId="386" xfId="0" applyFont="1" applyFill="1" applyBorder="1" applyAlignment="1" applyProtection="1">
      <alignment horizontal="left" vertical="center" wrapText="1"/>
      <protection locked="0"/>
    </xf>
    <xf numFmtId="0" fontId="58" fillId="5" borderId="388" xfId="10" quotePrefix="1" applyFont="1" applyFill="1" applyBorder="1" applyAlignment="1" applyProtection="1">
      <alignment vertical="center" wrapText="1"/>
      <protection locked="0"/>
    </xf>
    <xf numFmtId="0" fontId="56" fillId="5" borderId="387" xfId="10" quotePrefix="1" applyFont="1" applyFill="1" applyBorder="1" applyAlignment="1" applyProtection="1">
      <alignment vertical="center" wrapText="1"/>
      <protection locked="0"/>
    </xf>
    <xf numFmtId="0" fontId="56" fillId="5" borderId="386" xfId="10" quotePrefix="1" applyFont="1" applyFill="1" applyBorder="1" applyAlignment="1" applyProtection="1">
      <alignment vertical="center" wrapText="1"/>
      <protection locked="0"/>
    </xf>
    <xf numFmtId="0" fontId="58" fillId="5" borderId="389" xfId="10" quotePrefix="1" applyFont="1" applyFill="1" applyBorder="1" applyAlignment="1" applyProtection="1">
      <alignment vertical="center" wrapText="1"/>
      <protection locked="0"/>
    </xf>
    <xf numFmtId="0" fontId="58" fillId="5" borderId="0" xfId="0" applyFont="1" applyFill="1" applyAlignment="1" applyProtection="1">
      <alignment vertical="center"/>
      <protection locked="0"/>
    </xf>
    <xf numFmtId="0" fontId="56" fillId="5" borderId="0" xfId="0" applyFont="1" applyFill="1" applyBorder="1" applyAlignment="1" applyProtection="1">
      <alignment vertical="center" wrapText="1"/>
      <protection locked="0"/>
    </xf>
    <xf numFmtId="0" fontId="56" fillId="5" borderId="27" xfId="10" quotePrefix="1" applyFont="1" applyFill="1" applyBorder="1" applyAlignment="1" applyProtection="1">
      <alignment horizontal="center" vertical="center" wrapText="1"/>
      <protection locked="0"/>
    </xf>
    <xf numFmtId="0" fontId="58" fillId="5" borderId="305" xfId="6" quotePrefix="1" applyFont="1" applyFill="1" applyBorder="1" applyAlignment="1" applyProtection="1">
      <alignment horizontal="center" vertical="center" wrapText="1"/>
      <protection locked="0"/>
    </xf>
    <xf numFmtId="0" fontId="58" fillId="5" borderId="317" xfId="6" quotePrefix="1" applyFont="1" applyFill="1" applyBorder="1" applyAlignment="1" applyProtection="1">
      <alignment horizontal="center" vertical="center" wrapText="1"/>
      <protection locked="0"/>
    </xf>
    <xf numFmtId="0" fontId="58" fillId="5" borderId="306" xfId="6" quotePrefix="1" applyFont="1" applyFill="1" applyBorder="1" applyAlignment="1" applyProtection="1">
      <alignment horizontal="center" vertical="center" wrapText="1"/>
      <protection locked="0"/>
    </xf>
    <xf numFmtId="0" fontId="58" fillId="5" borderId="181" xfId="10" quotePrefix="1" applyFont="1" applyFill="1" applyBorder="1" applyAlignment="1" applyProtection="1">
      <alignment horizontal="center" vertical="center" wrapText="1"/>
      <protection locked="0"/>
    </xf>
    <xf numFmtId="0" fontId="86" fillId="5" borderId="2" xfId="3" quotePrefix="1" applyFont="1" applyFill="1" applyBorder="1" applyAlignment="1" applyProtection="1">
      <alignment horizontal="center" textRotation="90" wrapText="1"/>
      <protection locked="0"/>
    </xf>
    <xf numFmtId="0" fontId="59" fillId="5" borderId="27" xfId="0" applyFont="1" applyFill="1" applyBorder="1" applyAlignment="1" applyProtection="1">
      <alignment horizontal="center" vertical="center" wrapText="1"/>
      <protection locked="0"/>
    </xf>
    <xf numFmtId="0" fontId="59" fillId="5" borderId="304" xfId="0" applyFont="1" applyFill="1" applyBorder="1" applyAlignment="1" applyProtection="1">
      <alignment horizontal="center" vertical="center" wrapText="1"/>
      <protection locked="0"/>
    </xf>
    <xf numFmtId="0" fontId="59" fillId="5" borderId="305" xfId="0" applyFont="1" applyFill="1" applyBorder="1" applyAlignment="1" applyProtection="1">
      <alignment horizontal="center" vertical="center" wrapText="1"/>
      <protection locked="0"/>
    </xf>
    <xf numFmtId="0" fontId="48" fillId="4" borderId="384" xfId="0" applyFont="1" applyFill="1" applyBorder="1" applyAlignment="1">
      <alignment horizontal="center" vertical="center" wrapText="1"/>
    </xf>
    <xf numFmtId="0" fontId="48" fillId="4" borderId="385" xfId="0" applyFont="1" applyFill="1" applyBorder="1" applyAlignment="1">
      <alignment horizontal="center" vertical="center" wrapText="1"/>
    </xf>
    <xf numFmtId="0" fontId="12" fillId="4" borderId="324" xfId="10" applyFont="1" applyFill="1" applyBorder="1" applyAlignment="1">
      <alignment vertical="center" wrapText="1"/>
    </xf>
    <xf numFmtId="0" fontId="12" fillId="4" borderId="322" xfId="10" quotePrefix="1" applyFont="1" applyFill="1" applyBorder="1" applyAlignment="1">
      <alignment horizontal="center" vertical="center" wrapText="1"/>
    </xf>
    <xf numFmtId="0" fontId="5" fillId="4" borderId="326" xfId="10" quotePrefix="1" applyFont="1" applyFill="1" applyBorder="1" applyAlignment="1">
      <alignment horizontal="center" vertical="center" wrapText="1"/>
    </xf>
    <xf numFmtId="0" fontId="5" fillId="4" borderId="323" xfId="10" quotePrefix="1" applyFont="1" applyFill="1" applyBorder="1" applyAlignment="1">
      <alignment horizontal="center" vertical="center" wrapText="1"/>
    </xf>
    <xf numFmtId="0" fontId="51" fillId="4" borderId="322" xfId="0" applyFont="1" applyFill="1" applyBorder="1" applyAlignment="1">
      <alignment horizontal="center" vertical="center" wrapText="1"/>
    </xf>
    <xf numFmtId="0" fontId="51" fillId="4" borderId="326" xfId="0" applyFont="1" applyFill="1" applyBorder="1" applyAlignment="1">
      <alignment horizontal="center" vertical="center" wrapText="1"/>
    </xf>
    <xf numFmtId="0" fontId="12" fillId="4" borderId="324" xfId="8" applyFont="1" applyFill="1" applyBorder="1" applyAlignment="1">
      <alignment vertical="center" wrapText="1"/>
    </xf>
    <xf numFmtId="0" fontId="12" fillId="4" borderId="322" xfId="6" quotePrefix="1" applyFont="1" applyFill="1" applyBorder="1" applyAlignment="1">
      <alignment horizontal="center" vertical="center" wrapText="1"/>
    </xf>
    <xf numFmtId="0" fontId="5" fillId="4" borderId="334" xfId="6" quotePrefix="1" applyFont="1" applyFill="1" applyBorder="1" applyAlignment="1">
      <alignment horizontal="center" vertical="center" wrapText="1"/>
    </xf>
    <xf numFmtId="0" fontId="51" fillId="4" borderId="330" xfId="0" applyFont="1" applyFill="1" applyBorder="1" applyAlignment="1">
      <alignment horizontal="center" vertical="center" wrapText="1"/>
    </xf>
    <xf numFmtId="0" fontId="5" fillId="4" borderId="383" xfId="6" quotePrefix="1" applyFont="1" applyFill="1" applyBorder="1" applyAlignment="1">
      <alignment horizontal="center" vertical="center" wrapText="1"/>
    </xf>
    <xf numFmtId="0" fontId="5" fillId="4" borderId="384" xfId="6" quotePrefix="1" applyFont="1" applyFill="1" applyBorder="1" applyAlignment="1">
      <alignment horizontal="center" vertical="center" wrapText="1"/>
    </xf>
    <xf numFmtId="0" fontId="5" fillId="4" borderId="385" xfId="6" quotePrefix="1" applyFont="1" applyFill="1" applyBorder="1" applyAlignment="1">
      <alignment horizontal="center" vertical="center" wrapText="1"/>
    </xf>
    <xf numFmtId="0" fontId="51" fillId="4" borderId="324" xfId="0" applyFont="1" applyFill="1" applyBorder="1" applyAlignment="1">
      <alignment horizontal="left" vertical="center" wrapText="1"/>
    </xf>
    <xf numFmtId="0" fontId="5" fillId="4" borderId="322" xfId="6" quotePrefix="1" applyFont="1" applyFill="1" applyBorder="1" applyAlignment="1">
      <alignment horizontal="center" vertical="center" wrapText="1"/>
    </xf>
    <xf numFmtId="0" fontId="5" fillId="4" borderId="326" xfId="6" quotePrefix="1" applyFont="1" applyFill="1" applyBorder="1" applyAlignment="1">
      <alignment horizontal="center" vertical="center" wrapText="1"/>
    </xf>
    <xf numFmtId="0" fontId="5" fillId="4" borderId="376" xfId="10" applyFont="1" applyFill="1" applyBorder="1" applyAlignment="1">
      <alignment vertical="center" wrapText="1"/>
    </xf>
    <xf numFmtId="0" fontId="5" fillId="4" borderId="379" xfId="10" quotePrefix="1" applyFont="1" applyFill="1" applyBorder="1" applyAlignment="1">
      <alignment horizontal="center" vertical="center" wrapText="1"/>
    </xf>
    <xf numFmtId="0" fontId="5" fillId="4" borderId="385" xfId="10" quotePrefix="1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left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1" fillId="4" borderId="27" xfId="0" applyFont="1" applyFill="1" applyBorder="1" applyAlignment="1">
      <alignment horizontal="center" vertical="center"/>
    </xf>
    <xf numFmtId="0" fontId="98" fillId="4" borderId="69" xfId="0" applyFont="1" applyFill="1" applyBorder="1" applyAlignment="1">
      <alignment horizontal="left" vertical="center" wrapText="1"/>
    </xf>
    <xf numFmtId="0" fontId="98" fillId="4" borderId="367" xfId="0" applyFont="1" applyFill="1" applyBorder="1" applyAlignment="1">
      <alignment horizontal="center" vertical="center"/>
    </xf>
    <xf numFmtId="0" fontId="98" fillId="4" borderId="365" xfId="0" applyFont="1" applyFill="1" applyBorder="1" applyAlignment="1">
      <alignment horizontal="center" vertical="center"/>
    </xf>
    <xf numFmtId="0" fontId="98" fillId="4" borderId="368" xfId="0" applyFont="1" applyFill="1" applyBorder="1" applyAlignment="1">
      <alignment horizontal="center" vertical="center"/>
    </xf>
    <xf numFmtId="0" fontId="50" fillId="4" borderId="364" xfId="0" applyFont="1" applyFill="1" applyBorder="1" applyAlignment="1">
      <alignment horizontal="center" vertical="center"/>
    </xf>
    <xf numFmtId="0" fontId="5" fillId="4" borderId="219" xfId="6" quotePrefix="1" applyFont="1" applyFill="1" applyBorder="1" applyAlignment="1">
      <alignment horizontal="center" vertical="center" wrapText="1"/>
    </xf>
    <xf numFmtId="0" fontId="5" fillId="4" borderId="362" xfId="6" quotePrefix="1" applyFont="1" applyFill="1" applyBorder="1" applyAlignment="1">
      <alignment horizontal="center" vertical="center" wrapText="1"/>
    </xf>
    <xf numFmtId="0" fontId="51" fillId="4" borderId="380" xfId="0" applyFont="1" applyFill="1" applyBorder="1" applyAlignment="1">
      <alignment horizontal="left" vertical="center" wrapText="1"/>
    </xf>
    <xf numFmtId="0" fontId="5" fillId="4" borderId="379" xfId="6" quotePrefix="1" applyFont="1" applyFill="1" applyBorder="1" applyAlignment="1">
      <alignment horizontal="center" vertical="center" wrapText="1"/>
    </xf>
    <xf numFmtId="0" fontId="51" fillId="4" borderId="383" xfId="0" applyFont="1" applyFill="1" applyBorder="1" applyAlignment="1">
      <alignment horizontal="center" vertical="center" wrapText="1"/>
    </xf>
    <xf numFmtId="0" fontId="51" fillId="4" borderId="384" xfId="0" applyFont="1" applyFill="1" applyBorder="1" applyAlignment="1">
      <alignment horizontal="center" vertical="center" wrapText="1"/>
    </xf>
    <xf numFmtId="0" fontId="51" fillId="4" borderId="385" xfId="0" applyFont="1" applyFill="1" applyBorder="1" applyAlignment="1">
      <alignment horizontal="center" vertical="center" wrapText="1"/>
    </xf>
    <xf numFmtId="0" fontId="5" fillId="4" borderId="219" xfId="10" quotePrefix="1" applyFont="1" applyFill="1" applyBorder="1" applyAlignment="1">
      <alignment vertical="center" wrapText="1"/>
    </xf>
    <xf numFmtId="0" fontId="5" fillId="4" borderId="328" xfId="10" quotePrefix="1" applyFont="1" applyFill="1" applyBorder="1" applyAlignment="1">
      <alignment horizontal="center" vertical="center" wrapText="1"/>
    </xf>
    <xf numFmtId="0" fontId="5" fillId="4" borderId="329" xfId="10" quotePrefix="1" applyFont="1" applyFill="1" applyBorder="1" applyAlignment="1">
      <alignment horizontal="center" vertical="center" wrapText="1"/>
    </xf>
    <xf numFmtId="0" fontId="5" fillId="4" borderId="330" xfId="10" quotePrefix="1" applyFont="1" applyFill="1" applyBorder="1" applyAlignment="1">
      <alignment horizontal="center" vertical="center" wrapText="1"/>
    </xf>
    <xf numFmtId="0" fontId="5" fillId="4" borderId="307" xfId="6" quotePrefix="1" applyFont="1" applyFill="1" applyBorder="1" applyAlignment="1">
      <alignment horizontal="center" vertical="center" wrapText="1"/>
    </xf>
    <xf numFmtId="0" fontId="51" fillId="4" borderId="307" xfId="0" applyFont="1" applyFill="1" applyBorder="1" applyAlignment="1">
      <alignment horizontal="center" vertical="center"/>
    </xf>
    <xf numFmtId="0" fontId="98" fillId="4" borderId="366" xfId="0" applyFont="1" applyFill="1" applyBorder="1" applyAlignment="1">
      <alignment horizontal="center" vertical="center"/>
    </xf>
    <xf numFmtId="0" fontId="4" fillId="4" borderId="328" xfId="3" quotePrefix="1" applyFont="1" applyFill="1" applyBorder="1" applyAlignment="1">
      <alignment horizontal="center" vertical="center" wrapText="1"/>
    </xf>
    <xf numFmtId="0" fontId="4" fillId="4" borderId="329" xfId="3" quotePrefix="1" applyFont="1" applyFill="1" applyBorder="1" applyAlignment="1">
      <alignment horizontal="center" vertical="center" wrapText="1"/>
    </xf>
    <xf numFmtId="0" fontId="4" fillId="4" borderId="330" xfId="3" quotePrefix="1" applyFont="1" applyFill="1" applyBorder="1" applyAlignment="1">
      <alignment horizontal="center" vertical="center" wrapText="1"/>
    </xf>
    <xf numFmtId="0" fontId="4" fillId="4" borderId="333" xfId="3" quotePrefix="1" applyFont="1" applyFill="1" applyBorder="1" applyAlignment="1">
      <alignment horizontal="center" vertical="center" wrapText="1"/>
    </xf>
    <xf numFmtId="0" fontId="5" fillId="4" borderId="348" xfId="6" quotePrefix="1" applyFont="1" applyFill="1" applyBorder="1" applyAlignment="1">
      <alignment horizontal="center" vertical="center" wrapText="1"/>
    </xf>
    <xf numFmtId="0" fontId="5" fillId="4" borderId="372" xfId="6" quotePrefix="1" applyFont="1" applyFill="1" applyBorder="1" applyAlignment="1">
      <alignment horizontal="center" vertical="center" wrapText="1"/>
    </xf>
    <xf numFmtId="0" fontId="51" fillId="4" borderId="328" xfId="0" applyFont="1" applyFill="1" applyBorder="1" applyAlignment="1">
      <alignment horizontal="center" vertical="center" wrapText="1"/>
    </xf>
    <xf numFmtId="0" fontId="51" fillId="4" borderId="329" xfId="0" applyFont="1" applyFill="1" applyBorder="1" applyAlignment="1">
      <alignment horizontal="center" vertical="center" wrapText="1"/>
    </xf>
    <xf numFmtId="0" fontId="16" fillId="4" borderId="329" xfId="6" quotePrefix="1" applyFont="1" applyFill="1" applyBorder="1" applyAlignment="1">
      <alignment horizontal="center" vertical="center" wrapText="1"/>
    </xf>
    <xf numFmtId="0" fontId="119" fillId="8" borderId="2" xfId="0" applyFont="1" applyFill="1" applyBorder="1" applyAlignment="1">
      <alignment horizontal="center" wrapText="1"/>
    </xf>
    <xf numFmtId="0" fontId="16" fillId="4" borderId="331" xfId="6" quotePrefix="1" applyFont="1" applyFill="1" applyBorder="1" applyAlignment="1">
      <alignment horizontal="center" vertical="center" wrapText="1"/>
    </xf>
    <xf numFmtId="0" fontId="95" fillId="8" borderId="206" xfId="0" applyFont="1" applyFill="1" applyBorder="1" applyAlignment="1">
      <alignment horizontal="center" vertical="center" wrapText="1"/>
    </xf>
    <xf numFmtId="0" fontId="16" fillId="4" borderId="375" xfId="0" applyFont="1" applyFill="1" applyBorder="1" applyAlignment="1">
      <alignment horizontal="center" vertical="center" wrapText="1"/>
    </xf>
    <xf numFmtId="0" fontId="119" fillId="8" borderId="69" xfId="0" applyFont="1" applyFill="1" applyBorder="1" applyAlignment="1">
      <alignment horizontal="center" vertical="center" wrapText="1"/>
    </xf>
    <xf numFmtId="0" fontId="119" fillId="8" borderId="3" xfId="0" applyFont="1" applyFill="1" applyBorder="1" applyAlignment="1">
      <alignment horizontal="center" wrapText="1"/>
    </xf>
    <xf numFmtId="0" fontId="16" fillId="4" borderId="318" xfId="6" quotePrefix="1" applyFont="1" applyFill="1" applyBorder="1" applyAlignment="1">
      <alignment horizontal="center" vertical="center" wrapText="1"/>
    </xf>
    <xf numFmtId="0" fontId="119" fillId="8" borderId="341" xfId="0" applyFont="1" applyFill="1" applyBorder="1" applyAlignment="1">
      <alignment horizontal="center" wrapText="1"/>
    </xf>
    <xf numFmtId="49" fontId="37" fillId="0" borderId="219" xfId="0" applyNumberFormat="1" applyFont="1" applyFill="1" applyBorder="1" applyAlignment="1">
      <alignment horizontal="left"/>
    </xf>
    <xf numFmtId="0" fontId="37" fillId="0" borderId="390" xfId="0" applyNumberFormat="1" applyFont="1" applyFill="1" applyBorder="1" applyAlignment="1">
      <alignment horizontal="center" vertical="center"/>
    </xf>
    <xf numFmtId="0" fontId="37" fillId="0" borderId="391" xfId="0" applyNumberFormat="1" applyFont="1" applyFill="1" applyBorder="1" applyAlignment="1">
      <alignment horizontal="center" vertical="center"/>
    </xf>
    <xf numFmtId="0" fontId="37" fillId="0" borderId="392" xfId="0" applyNumberFormat="1" applyFont="1" applyFill="1" applyBorder="1" applyAlignment="1">
      <alignment horizontal="center" vertical="center"/>
    </xf>
    <xf numFmtId="0" fontId="37" fillId="0" borderId="393" xfId="0" applyNumberFormat="1" applyFont="1" applyFill="1" applyBorder="1" applyAlignment="1">
      <alignment horizontal="center" vertical="center"/>
    </xf>
    <xf numFmtId="0" fontId="37" fillId="0" borderId="394" xfId="0" applyNumberFormat="1" applyFont="1" applyFill="1" applyBorder="1" applyAlignment="1">
      <alignment horizontal="center" vertical="center"/>
    </xf>
    <xf numFmtId="0" fontId="35" fillId="0" borderId="392" xfId="0" applyNumberFormat="1" applyFont="1" applyFill="1" applyBorder="1" applyAlignment="1">
      <alignment horizontal="center" vertical="center" wrapText="1"/>
    </xf>
    <xf numFmtId="0" fontId="35" fillId="0" borderId="39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17" fillId="5" borderId="415" xfId="10" quotePrefix="1" applyFont="1" applyFill="1" applyBorder="1" applyAlignment="1">
      <alignment horizontal="center" vertical="center" wrapText="1"/>
    </xf>
    <xf numFmtId="0" fontId="17" fillId="5" borderId="421" xfId="10" quotePrefix="1" applyFont="1" applyFill="1" applyBorder="1" applyAlignment="1">
      <alignment horizontal="center" vertical="center" wrapText="1"/>
    </xf>
    <xf numFmtId="0" fontId="17" fillId="5" borderId="405" xfId="6" quotePrefix="1" applyFont="1" applyFill="1" applyBorder="1" applyAlignment="1">
      <alignment horizontal="center" vertical="center" wrapText="1"/>
    </xf>
    <xf numFmtId="0" fontId="17" fillId="5" borderId="429" xfId="10" quotePrefix="1" applyFont="1" applyFill="1" applyBorder="1" applyAlignment="1">
      <alignment horizontal="center" vertical="center" wrapText="1"/>
    </xf>
    <xf numFmtId="0" fontId="17" fillId="5" borderId="417" xfId="10" quotePrefix="1" applyFont="1" applyFill="1" applyBorder="1" applyAlignment="1">
      <alignment horizontal="center" vertical="center" wrapText="1"/>
    </xf>
    <xf numFmtId="0" fontId="16" fillId="5" borderId="405" xfId="10" quotePrefix="1" applyFont="1" applyFill="1" applyBorder="1" applyAlignment="1">
      <alignment horizontal="center" vertical="center" wrapText="1"/>
    </xf>
    <xf numFmtId="0" fontId="16" fillId="5" borderId="384" xfId="10" quotePrefix="1" applyFont="1" applyFill="1" applyBorder="1" applyAlignment="1">
      <alignment horizontal="center" vertical="center" wrapText="1"/>
    </xf>
    <xf numFmtId="0" fontId="44" fillId="5" borderId="334" xfId="10" quotePrefix="1" applyFont="1" applyFill="1" applyBorder="1" applyAlignment="1">
      <alignment horizontal="center" vertical="center" wrapText="1"/>
    </xf>
    <xf numFmtId="0" fontId="16" fillId="5" borderId="334" xfId="10" quotePrefix="1" applyFont="1" applyFill="1" applyBorder="1" applyAlignment="1">
      <alignment horizontal="center" vertical="center" wrapText="1"/>
    </xf>
    <xf numFmtId="0" fontId="16" fillId="5" borderId="385" xfId="10" quotePrefix="1" applyFont="1" applyFill="1" applyBorder="1" applyAlignment="1">
      <alignment horizontal="center" vertical="center" wrapText="1"/>
    </xf>
    <xf numFmtId="0" fontId="17" fillId="5" borderId="405" xfId="10" quotePrefix="1" applyFont="1" applyFill="1" applyBorder="1" applyAlignment="1">
      <alignment horizontal="center" vertical="center" wrapText="1"/>
    </xf>
    <xf numFmtId="0" fontId="17" fillId="5" borderId="384" xfId="10" quotePrefix="1" applyFont="1" applyFill="1" applyBorder="1" applyAlignment="1">
      <alignment horizontal="center" vertical="center" wrapText="1"/>
    </xf>
    <xf numFmtId="0" fontId="17" fillId="5" borderId="385" xfId="10" quotePrefix="1" applyFont="1" applyFill="1" applyBorder="1" applyAlignment="1">
      <alignment horizontal="center" vertical="center" wrapText="1"/>
    </xf>
    <xf numFmtId="0" fontId="17" fillId="5" borderId="416" xfId="10" quotePrefix="1" applyFont="1" applyFill="1" applyBorder="1" applyAlignment="1">
      <alignment horizontal="center" vertical="center" wrapText="1"/>
    </xf>
    <xf numFmtId="0" fontId="17" fillId="5" borderId="334" xfId="10" quotePrefix="1" applyFont="1" applyFill="1" applyBorder="1" applyAlignment="1">
      <alignment horizontal="center" vertical="center" wrapText="1"/>
    </xf>
    <xf numFmtId="0" fontId="16" fillId="3" borderId="437" xfId="4" applyFont="1" applyFill="1" applyBorder="1" applyAlignment="1">
      <alignment horizontal="center" vertical="center" textRotation="255" wrapText="1"/>
    </xf>
    <xf numFmtId="0" fontId="19" fillId="3" borderId="438" xfId="10" applyFont="1" applyFill="1" applyBorder="1" applyAlignment="1">
      <alignment vertical="center" wrapText="1"/>
    </xf>
    <xf numFmtId="0" fontId="24" fillId="3" borderId="437" xfId="0" applyFont="1" applyFill="1" applyBorder="1" applyAlignment="1">
      <alignment horizontal="center" vertical="center"/>
    </xf>
    <xf numFmtId="0" fontId="16" fillId="3" borderId="437" xfId="7" applyFont="1" applyFill="1" applyBorder="1" applyAlignment="1">
      <alignment horizontal="center" vertical="center" wrapText="1"/>
    </xf>
    <xf numFmtId="0" fontId="16" fillId="3" borderId="396" xfId="10" applyFont="1" applyFill="1" applyBorder="1" applyAlignment="1">
      <alignment vertical="center" wrapText="1"/>
    </xf>
    <xf numFmtId="0" fontId="17" fillId="3" borderId="411" xfId="10" applyFont="1" applyFill="1" applyBorder="1" applyAlignment="1">
      <alignment vertical="center" wrapText="1"/>
    </xf>
    <xf numFmtId="0" fontId="18" fillId="3" borderId="396" xfId="0" applyFont="1" applyFill="1" applyBorder="1" applyAlignment="1">
      <alignment horizontal="left" vertical="center" wrapText="1"/>
    </xf>
    <xf numFmtId="0" fontId="23" fillId="4" borderId="342" xfId="0" applyFont="1" applyFill="1" applyBorder="1" applyAlignment="1">
      <alignment horizontal="center" vertical="center"/>
    </xf>
    <xf numFmtId="0" fontId="23" fillId="4" borderId="343" xfId="0" applyFont="1" applyFill="1" applyBorder="1" applyAlignment="1">
      <alignment horizontal="center" vertical="center"/>
    </xf>
    <xf numFmtId="0" fontId="23" fillId="4" borderId="344" xfId="0" applyFont="1" applyFill="1" applyBorder="1" applyAlignment="1">
      <alignment horizontal="center" vertical="center"/>
    </xf>
    <xf numFmtId="0" fontId="12" fillId="4" borderId="342" xfId="10" quotePrefix="1" applyFont="1" applyFill="1" applyBorder="1" applyAlignment="1">
      <alignment horizontal="center" vertical="center" wrapText="1"/>
    </xf>
    <xf numFmtId="0" fontId="12" fillId="4" borderId="360" xfId="10" quotePrefix="1" applyFont="1" applyFill="1" applyBorder="1" applyAlignment="1">
      <alignment horizontal="center" vertical="center" wrapText="1"/>
    </xf>
    <xf numFmtId="0" fontId="12" fillId="4" borderId="369" xfId="10" quotePrefix="1" applyFont="1" applyFill="1" applyBorder="1" applyAlignment="1">
      <alignment horizontal="center" vertical="center" wrapText="1"/>
    </xf>
    <xf numFmtId="0" fontId="12" fillId="4" borderId="363" xfId="10" quotePrefix="1" applyFont="1" applyFill="1" applyBorder="1" applyAlignment="1">
      <alignment horizontal="center" vertical="center" wrapText="1"/>
    </xf>
    <xf numFmtId="0" fontId="51" fillId="4" borderId="342" xfId="0" applyFont="1" applyFill="1" applyBorder="1" applyAlignment="1">
      <alignment horizontal="center" vertical="center" wrapText="1"/>
    </xf>
    <xf numFmtId="0" fontId="51" fillId="4" borderId="360" xfId="0" applyFont="1" applyFill="1" applyBorder="1" applyAlignment="1">
      <alignment horizontal="center" vertical="center" wrapText="1"/>
    </xf>
    <xf numFmtId="0" fontId="51" fillId="4" borderId="363" xfId="0" applyFont="1" applyFill="1" applyBorder="1" applyAlignment="1">
      <alignment horizontal="center" vertical="center" wrapText="1"/>
    </xf>
    <xf numFmtId="0" fontId="5" fillId="4" borderId="342" xfId="6" quotePrefix="1" applyFont="1" applyFill="1" applyBorder="1" applyAlignment="1">
      <alignment horizontal="center" vertical="center" wrapText="1"/>
    </xf>
    <xf numFmtId="0" fontId="5" fillId="4" borderId="343" xfId="6" quotePrefix="1" applyFont="1" applyFill="1" applyBorder="1" applyAlignment="1">
      <alignment horizontal="center" vertical="center" wrapText="1"/>
    </xf>
    <xf numFmtId="0" fontId="5" fillId="4" borderId="344" xfId="6" quotePrefix="1" applyFont="1" applyFill="1" applyBorder="1" applyAlignment="1">
      <alignment horizontal="center" vertical="center" wrapText="1"/>
    </xf>
    <xf numFmtId="0" fontId="5" fillId="4" borderId="349" xfId="6" quotePrefix="1" applyFont="1" applyFill="1" applyBorder="1" applyAlignment="1">
      <alignment horizontal="center" vertical="center" wrapText="1"/>
    </xf>
    <xf numFmtId="0" fontId="5" fillId="4" borderId="352" xfId="6" quotePrefix="1" applyFont="1" applyFill="1" applyBorder="1" applyAlignment="1">
      <alignment horizontal="center" vertical="center" wrapText="1"/>
    </xf>
    <xf numFmtId="0" fontId="5" fillId="4" borderId="337" xfId="6" quotePrefix="1" applyFont="1" applyFill="1" applyBorder="1" applyAlignment="1">
      <alignment horizontal="center" vertical="center" wrapText="1"/>
    </xf>
    <xf numFmtId="0" fontId="5" fillId="4" borderId="336" xfId="6" quotePrefix="1" applyFont="1" applyFill="1" applyBorder="1" applyAlignment="1">
      <alignment horizontal="center" vertical="center" wrapText="1"/>
    </xf>
    <xf numFmtId="0" fontId="5" fillId="4" borderId="338" xfId="6" quotePrefix="1" applyFont="1" applyFill="1" applyBorder="1" applyAlignment="1">
      <alignment horizontal="center" vertical="center" wrapText="1"/>
    </xf>
    <xf numFmtId="0" fontId="5" fillId="4" borderId="350" xfId="6" quotePrefix="1" applyFont="1" applyFill="1" applyBorder="1" applyAlignment="1">
      <alignment horizontal="center" vertical="center" wrapText="1"/>
    </xf>
    <xf numFmtId="0" fontId="5" fillId="4" borderId="353" xfId="6" quotePrefix="1" applyFont="1" applyFill="1" applyBorder="1" applyAlignment="1">
      <alignment horizontal="center" vertical="center" wrapText="1"/>
    </xf>
    <xf numFmtId="0" fontId="12" fillId="4" borderId="350" xfId="6" quotePrefix="1" applyFont="1" applyFill="1" applyBorder="1" applyAlignment="1">
      <alignment horizontal="center" vertical="center" wrapText="1"/>
    </xf>
    <xf numFmtId="0" fontId="12" fillId="4" borderId="338" xfId="6" quotePrefix="1" applyFont="1" applyFill="1" applyBorder="1" applyAlignment="1">
      <alignment horizontal="center" vertical="center" wrapText="1"/>
    </xf>
    <xf numFmtId="0" fontId="12" fillId="7" borderId="357" xfId="10" quotePrefix="1" applyFont="1" applyFill="1" applyBorder="1" applyAlignment="1">
      <alignment horizontal="center" vertical="center" wrapText="1"/>
    </xf>
    <xf numFmtId="0" fontId="12" fillId="4" borderId="373" xfId="10" quotePrefix="1" applyFont="1" applyFill="1" applyBorder="1" applyAlignment="1">
      <alignment horizontal="center" vertical="center" wrapText="1"/>
    </xf>
    <xf numFmtId="0" fontId="55" fillId="4" borderId="357" xfId="0" applyFont="1" applyFill="1" applyBorder="1" applyAlignment="1">
      <alignment horizontal="center" vertical="center" wrapText="1"/>
    </xf>
    <xf numFmtId="0" fontId="55" fillId="4" borderId="358" xfId="0" applyFont="1" applyFill="1" applyBorder="1" applyAlignment="1">
      <alignment horizontal="center" vertical="center" wrapText="1"/>
    </xf>
    <xf numFmtId="0" fontId="55" fillId="4" borderId="373" xfId="0" applyFont="1" applyFill="1" applyBorder="1" applyAlignment="1">
      <alignment horizontal="center" vertical="center" wrapText="1"/>
    </xf>
    <xf numFmtId="0" fontId="5" fillId="4" borderId="342" xfId="10" quotePrefix="1" applyFont="1" applyFill="1" applyBorder="1" applyAlignment="1">
      <alignment horizontal="center" vertical="center" wrapText="1"/>
    </xf>
    <xf numFmtId="0" fontId="5" fillId="4" borderId="344" xfId="10" quotePrefix="1" applyFont="1" applyFill="1" applyBorder="1" applyAlignment="1">
      <alignment horizontal="center" vertical="center" wrapText="1"/>
    </xf>
    <xf numFmtId="0" fontId="12" fillId="4" borderId="346" xfId="6" quotePrefix="1" applyFont="1" applyFill="1" applyBorder="1" applyAlignment="1">
      <alignment horizontal="center" vertical="center" wrapText="1"/>
    </xf>
    <xf numFmtId="0" fontId="12" fillId="4" borderId="347" xfId="6" quotePrefix="1" applyFont="1" applyFill="1" applyBorder="1" applyAlignment="1">
      <alignment horizontal="center" vertical="center" wrapText="1"/>
    </xf>
    <xf numFmtId="0" fontId="12" fillId="4" borderId="0" xfId="6" quotePrefix="1" applyFont="1" applyFill="1" applyBorder="1" applyAlignment="1">
      <alignment horizontal="center" vertical="center" wrapText="1"/>
    </xf>
    <xf numFmtId="0" fontId="12" fillId="4" borderId="326" xfId="6" quotePrefix="1" applyFont="1" applyFill="1" applyBorder="1" applyAlignment="1">
      <alignment horizontal="center" vertical="center" wrapText="1"/>
    </xf>
    <xf numFmtId="0" fontId="51" fillId="4" borderId="349" xfId="0" applyFont="1" applyFill="1" applyBorder="1" applyAlignment="1">
      <alignment horizontal="center" vertical="center" wrapText="1"/>
    </xf>
    <xf numFmtId="0" fontId="51" fillId="4" borderId="350" xfId="0" applyFont="1" applyFill="1" applyBorder="1" applyAlignment="1">
      <alignment horizontal="center" vertical="center" wrapText="1"/>
    </xf>
    <xf numFmtId="0" fontId="51" fillId="4" borderId="351" xfId="0" applyFont="1" applyFill="1" applyBorder="1" applyAlignment="1">
      <alignment horizontal="center" vertical="center" wrapText="1"/>
    </xf>
    <xf numFmtId="0" fontId="12" fillId="7" borderId="245" xfId="10" quotePrefix="1" applyFont="1" applyFill="1" applyBorder="1" applyAlignment="1">
      <alignment horizontal="center" vertical="center" wrapText="1"/>
    </xf>
    <xf numFmtId="0" fontId="12" fillId="7" borderId="244" xfId="10" quotePrefix="1" applyFont="1" applyFill="1" applyBorder="1" applyAlignment="1">
      <alignment horizontal="center" vertical="center" wrapText="1"/>
    </xf>
    <xf numFmtId="0" fontId="12" fillId="4" borderId="323" xfId="10" quotePrefix="1" applyFont="1" applyFill="1" applyBorder="1" applyAlignment="1">
      <alignment horizontal="center" vertical="center" wrapText="1"/>
    </xf>
    <xf numFmtId="0" fontId="12" fillId="7" borderId="322" xfId="10" quotePrefix="1" applyFont="1" applyFill="1" applyBorder="1" applyAlignment="1">
      <alignment horizontal="center" vertical="center" wrapText="1"/>
    </xf>
    <xf numFmtId="0" fontId="12" fillId="7" borderId="325" xfId="10" quotePrefix="1" applyFont="1" applyFill="1" applyBorder="1" applyAlignment="1">
      <alignment horizontal="center" vertical="center" wrapText="1"/>
    </xf>
    <xf numFmtId="0" fontId="5" fillId="4" borderId="343" xfId="10" quotePrefix="1" applyFont="1" applyFill="1" applyBorder="1" applyAlignment="1">
      <alignment horizontal="center" vertical="center" wrapText="1"/>
    </xf>
    <xf numFmtId="0" fontId="72" fillId="5" borderId="51" xfId="26" applyFont="1" applyFill="1" applyBorder="1" applyAlignment="1">
      <alignment horizontal="center" vertical="center"/>
    </xf>
    <xf numFmtId="0" fontId="72" fillId="5" borderId="68" xfId="26" applyFont="1" applyFill="1" applyBorder="1" applyAlignment="1">
      <alignment horizontal="center" vertical="center"/>
    </xf>
    <xf numFmtId="0" fontId="58" fillId="5" borderId="429" xfId="10" quotePrefix="1" applyFont="1" applyFill="1" applyBorder="1" applyAlignment="1" applyProtection="1">
      <alignment horizontal="center" vertical="center" wrapText="1"/>
      <protection locked="0"/>
    </xf>
    <xf numFmtId="0" fontId="58" fillId="5" borderId="420" xfId="10" quotePrefix="1" applyFont="1" applyFill="1" applyBorder="1" applyAlignment="1" applyProtection="1">
      <alignment horizontal="center" vertical="center" wrapText="1"/>
      <protection locked="0"/>
    </xf>
    <xf numFmtId="0" fontId="58" fillId="5" borderId="431" xfId="10" quotePrefix="1" applyFont="1" applyFill="1" applyBorder="1" applyAlignment="1" applyProtection="1">
      <alignment horizontal="center" vertical="center" wrapText="1"/>
      <protection locked="0"/>
    </xf>
    <xf numFmtId="0" fontId="58" fillId="5" borderId="422" xfId="10" quotePrefix="1" applyFont="1" applyFill="1" applyBorder="1" applyAlignment="1" applyProtection="1">
      <alignment horizontal="center" vertical="center" wrapText="1"/>
      <protection locked="0"/>
    </xf>
    <xf numFmtId="0" fontId="58" fillId="5" borderId="426" xfId="10" quotePrefix="1" applyFont="1" applyFill="1" applyBorder="1" applyAlignment="1" applyProtection="1">
      <alignment horizontal="center" vertical="center" wrapText="1"/>
      <protection locked="0"/>
    </xf>
    <xf numFmtId="0" fontId="58" fillId="5" borderId="427" xfId="10" quotePrefix="1" applyFont="1" applyFill="1" applyBorder="1" applyAlignment="1" applyProtection="1">
      <alignment horizontal="center" vertical="center" wrapText="1"/>
      <protection locked="0"/>
    </xf>
    <xf numFmtId="0" fontId="58" fillId="5" borderId="428" xfId="10" quotePrefix="1" applyFont="1" applyFill="1" applyBorder="1" applyAlignment="1" applyProtection="1">
      <alignment horizontal="center" vertical="center" wrapText="1"/>
      <protection locked="0"/>
    </xf>
    <xf numFmtId="0" fontId="58" fillId="5" borderId="416" xfId="10" quotePrefix="1" applyFont="1" applyFill="1" applyBorder="1" applyAlignment="1" applyProtection="1">
      <alignment horizontal="center" vertical="center" wrapText="1"/>
      <protection locked="0"/>
    </xf>
    <xf numFmtId="0" fontId="58" fillId="5" borderId="421" xfId="10" quotePrefix="1" applyFont="1" applyFill="1" applyBorder="1" applyAlignment="1" applyProtection="1">
      <alignment horizontal="center" vertical="center" wrapText="1"/>
      <protection locked="0"/>
    </xf>
    <xf numFmtId="0" fontId="58" fillId="5" borderId="417" xfId="10" quotePrefix="1" applyFont="1" applyFill="1" applyBorder="1" applyAlignment="1" applyProtection="1">
      <alignment horizontal="center" vertical="center" wrapText="1"/>
      <protection locked="0"/>
    </xf>
    <xf numFmtId="0" fontId="58" fillId="5" borderId="42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1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22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17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2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20" xfId="10" quotePrefix="1" applyFont="1" applyFill="1" applyBorder="1" applyAlignment="1">
      <alignment horizontal="left" vertical="center" wrapText="1"/>
    </xf>
    <xf numFmtId="0" fontId="87" fillId="5" borderId="420" xfId="10" quotePrefix="1" applyFont="1" applyFill="1" applyBorder="1" applyAlignment="1">
      <alignment horizontal="left" vertical="center" wrapText="1"/>
    </xf>
    <xf numFmtId="0" fontId="56" fillId="5" borderId="181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427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2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30" xfId="10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415" xfId="10" quotePrefix="1" applyFont="1" applyFill="1" applyBorder="1" applyAlignment="1">
      <alignment horizontal="left" vertical="center" wrapText="1"/>
    </xf>
    <xf numFmtId="0" fontId="58" fillId="5" borderId="434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59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421" xfId="6" applyNumberFormat="1" applyFont="1" applyFill="1" applyBorder="1" applyAlignment="1" applyProtection="1">
      <alignment horizontal="center" vertical="center" wrapText="1"/>
      <protection locked="0"/>
    </xf>
    <xf numFmtId="0" fontId="87" fillId="5" borderId="416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421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422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22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442" xfId="6" applyNumberFormat="1" applyFont="1" applyFill="1" applyBorder="1" applyAlignment="1" applyProtection="1">
      <alignment horizontal="center" vertical="center" wrapText="1"/>
      <protection locked="0"/>
    </xf>
    <xf numFmtId="0" fontId="107" fillId="5" borderId="55" xfId="26" applyFont="1" applyFill="1" applyBorder="1" applyAlignment="1">
      <alignment horizontal="center"/>
    </xf>
    <xf numFmtId="0" fontId="107" fillId="5" borderId="12" xfId="26" applyFont="1" applyFill="1" applyBorder="1" applyAlignment="1">
      <alignment horizontal="center"/>
    </xf>
    <xf numFmtId="0" fontId="107" fillId="5" borderId="23" xfId="26" applyFont="1" applyFill="1" applyBorder="1" applyAlignment="1">
      <alignment horizontal="center"/>
    </xf>
    <xf numFmtId="0" fontId="107" fillId="5" borderId="38" xfId="26" applyFont="1" applyFill="1" applyBorder="1" applyAlignment="1">
      <alignment horizontal="center"/>
    </xf>
    <xf numFmtId="0" fontId="107" fillId="5" borderId="57" xfId="26" applyFont="1" applyFill="1" applyBorder="1" applyAlignment="1">
      <alignment horizontal="center"/>
    </xf>
    <xf numFmtId="0" fontId="88" fillId="5" borderId="420" xfId="28" quotePrefix="1" applyFont="1" applyFill="1" applyBorder="1" applyAlignment="1">
      <alignment vertical="center" wrapText="1"/>
    </xf>
    <xf numFmtId="0" fontId="87" fillId="5" borderId="414" xfId="10" quotePrefix="1" applyFont="1" applyFill="1" applyBorder="1" applyAlignment="1">
      <alignment horizontal="left" vertical="center" wrapText="1"/>
    </xf>
    <xf numFmtId="0" fontId="58" fillId="5" borderId="415" xfId="10" quotePrefix="1" applyFont="1" applyFill="1" applyBorder="1" applyAlignment="1">
      <alignment horizontal="left" vertical="center" wrapText="1"/>
    </xf>
    <xf numFmtId="0" fontId="59" fillId="5" borderId="288" xfId="0" applyFont="1" applyFill="1" applyBorder="1" applyAlignment="1" applyProtection="1">
      <alignment horizontal="center" vertical="center" wrapText="1"/>
      <protection locked="0"/>
    </xf>
    <xf numFmtId="0" fontId="59" fillId="5" borderId="277" xfId="0" applyFont="1" applyFill="1" applyBorder="1" applyAlignment="1" applyProtection="1">
      <alignment horizontal="center" vertical="center" wrapText="1"/>
      <protection locked="0"/>
    </xf>
    <xf numFmtId="0" fontId="59" fillId="5" borderId="421" xfId="0" applyFont="1" applyFill="1" applyBorder="1" applyAlignment="1" applyProtection="1">
      <alignment horizontal="center" vertical="center" wrapText="1"/>
      <protection locked="0"/>
    </xf>
    <xf numFmtId="0" fontId="59" fillId="5" borderId="417" xfId="0" applyFont="1" applyFill="1" applyBorder="1" applyAlignment="1" applyProtection="1">
      <alignment horizontal="center" vertical="center" wrapText="1"/>
      <protection locked="0"/>
    </xf>
    <xf numFmtId="0" fontId="58" fillId="5" borderId="415" xfId="10" quotePrefix="1" applyFont="1" applyFill="1" applyBorder="1" applyAlignment="1" applyProtection="1">
      <alignment horizontal="center" vertical="center" wrapText="1"/>
      <protection locked="0"/>
    </xf>
    <xf numFmtId="0" fontId="56" fillId="5" borderId="359" xfId="10" quotePrefix="1" applyFont="1" applyFill="1" applyBorder="1" applyAlignment="1" applyProtection="1">
      <alignment horizontal="center" vertical="center" wrapText="1"/>
      <protection locked="0"/>
    </xf>
    <xf numFmtId="0" fontId="108" fillId="5" borderId="16" xfId="1" quotePrefix="1" applyFont="1" applyFill="1" applyBorder="1" applyAlignment="1">
      <alignment horizontal="center" vertical="center" wrapText="1"/>
    </xf>
    <xf numFmtId="0" fontId="108" fillId="5" borderId="54" xfId="1" quotePrefix="1" applyFont="1" applyFill="1" applyBorder="1" applyAlignment="1">
      <alignment horizontal="center" vertical="center" wrapText="1"/>
    </xf>
    <xf numFmtId="0" fontId="108" fillId="5" borderId="35" xfId="1" quotePrefix="1" applyFont="1" applyFill="1" applyBorder="1" applyAlignment="1">
      <alignment horizontal="center" vertical="center" wrapText="1"/>
    </xf>
    <xf numFmtId="0" fontId="16" fillId="5" borderId="442" xfId="6" quotePrefix="1" applyFont="1" applyFill="1" applyBorder="1" applyAlignment="1">
      <alignment vertical="center" wrapText="1"/>
    </xf>
    <xf numFmtId="0" fontId="17" fillId="5" borderId="190" xfId="10" quotePrefix="1" applyFont="1" applyFill="1" applyBorder="1" applyAlignment="1">
      <alignment horizontal="center" vertical="center" wrapText="1"/>
    </xf>
    <xf numFmtId="0" fontId="56" fillId="5" borderId="206" xfId="6" applyNumberFormat="1" applyFont="1" applyFill="1" applyBorder="1" applyAlignment="1" applyProtection="1">
      <alignment horizontal="center" vertical="center" wrapText="1"/>
      <protection locked="0"/>
    </xf>
    <xf numFmtId="0" fontId="5" fillId="4" borderId="380" xfId="15" quotePrefix="1" applyFont="1" applyFill="1" applyBorder="1" applyAlignment="1">
      <alignment horizontal="center" vertical="center" wrapText="1"/>
    </xf>
    <xf numFmtId="0" fontId="5" fillId="4" borderId="206" xfId="15" quotePrefix="1" applyFont="1" applyFill="1" applyBorder="1" applyAlignment="1">
      <alignment horizontal="center" vertical="center" wrapText="1"/>
    </xf>
    <xf numFmtId="0" fontId="5" fillId="4" borderId="445" xfId="15" quotePrefix="1" applyFont="1" applyFill="1" applyBorder="1" applyAlignment="1">
      <alignment horizontal="centerContinuous" vertical="center" wrapText="1"/>
    </xf>
    <xf numFmtId="0" fontId="4" fillId="4" borderId="426" xfId="3" quotePrefix="1" applyFont="1" applyFill="1" applyBorder="1" applyAlignment="1">
      <alignment horizontal="center" vertical="center" wrapText="1"/>
    </xf>
    <xf numFmtId="0" fontId="4" fillId="4" borderId="427" xfId="3" quotePrefix="1" applyFont="1" applyFill="1" applyBorder="1" applyAlignment="1">
      <alignment horizontal="center" vertical="center" wrapText="1"/>
    </xf>
    <xf numFmtId="0" fontId="4" fillId="4" borderId="428" xfId="3" quotePrefix="1" applyFont="1" applyFill="1" applyBorder="1" applyAlignment="1">
      <alignment horizontal="center" vertical="center" wrapText="1"/>
    </xf>
    <xf numFmtId="0" fontId="4" fillId="4" borderId="431" xfId="3" quotePrefix="1" applyFont="1" applyFill="1" applyBorder="1" applyAlignment="1">
      <alignment horizontal="center" vertical="center" wrapText="1"/>
    </xf>
    <xf numFmtId="0" fontId="47" fillId="4" borderId="445" xfId="10" quotePrefix="1" applyFont="1" applyFill="1" applyBorder="1" applyAlignment="1">
      <alignment vertical="center" wrapText="1"/>
    </xf>
    <xf numFmtId="0" fontId="12" fillId="4" borderId="446" xfId="10" quotePrefix="1" applyFont="1" applyFill="1" applyBorder="1" applyAlignment="1">
      <alignment horizontal="center" vertical="center" wrapText="1"/>
    </xf>
    <xf numFmtId="0" fontId="12" fillId="4" borderId="447" xfId="10" quotePrefix="1" applyFont="1" applyFill="1" applyBorder="1" applyAlignment="1">
      <alignment horizontal="center" vertical="center" wrapText="1"/>
    </xf>
    <xf numFmtId="0" fontId="47" fillId="4" borderId="448" xfId="10" quotePrefix="1" applyFont="1" applyFill="1" applyBorder="1" applyAlignment="1">
      <alignment horizontal="center" vertical="center" wrapText="1"/>
    </xf>
    <xf numFmtId="0" fontId="47" fillId="4" borderId="450" xfId="10" quotePrefix="1" applyFont="1" applyFill="1" applyBorder="1" applyAlignment="1">
      <alignment horizontal="center" vertical="center" wrapText="1"/>
    </xf>
    <xf numFmtId="0" fontId="48" fillId="4" borderId="446" xfId="0" applyFont="1" applyFill="1" applyBorder="1" applyAlignment="1">
      <alignment horizontal="center" vertical="center" wrapText="1"/>
    </xf>
    <xf numFmtId="0" fontId="48" fillId="4" borderId="447" xfId="0" applyFont="1" applyFill="1" applyBorder="1" applyAlignment="1">
      <alignment horizontal="center" vertical="center" wrapText="1"/>
    </xf>
    <xf numFmtId="0" fontId="48" fillId="4" borderId="448" xfId="0" applyFont="1" applyFill="1" applyBorder="1" applyAlignment="1">
      <alignment horizontal="center" vertical="center" wrapText="1"/>
    </xf>
    <xf numFmtId="0" fontId="12" fillId="4" borderId="416" xfId="10" quotePrefix="1" applyFont="1" applyFill="1" applyBorder="1" applyAlignment="1">
      <alignment horizontal="center" vertical="center" wrapText="1"/>
    </xf>
    <xf numFmtId="0" fontId="12" fillId="4" borderId="421" xfId="10" quotePrefix="1" applyFont="1" applyFill="1" applyBorder="1" applyAlignment="1">
      <alignment horizontal="center" vertical="center" wrapText="1"/>
    </xf>
    <xf numFmtId="0" fontId="5" fillId="4" borderId="417" xfId="10" quotePrefix="1" applyFont="1" applyFill="1" applyBorder="1" applyAlignment="1">
      <alignment horizontal="center" vertical="center" wrapText="1"/>
    </xf>
    <xf numFmtId="0" fontId="5" fillId="4" borderId="429" xfId="10" quotePrefix="1" applyFont="1" applyFill="1" applyBorder="1" applyAlignment="1">
      <alignment horizontal="center" vertical="center" wrapText="1"/>
    </xf>
    <xf numFmtId="0" fontId="51" fillId="4" borderId="416" xfId="0" applyFont="1" applyFill="1" applyBorder="1" applyAlignment="1">
      <alignment horizontal="center" vertical="center" wrapText="1"/>
    </xf>
    <xf numFmtId="0" fontId="51" fillId="4" borderId="421" xfId="0" applyFont="1" applyFill="1" applyBorder="1" applyAlignment="1">
      <alignment horizontal="center" vertical="center" wrapText="1"/>
    </xf>
    <xf numFmtId="0" fontId="51" fillId="4" borderId="417" xfId="0" applyFont="1" applyFill="1" applyBorder="1" applyAlignment="1">
      <alignment horizontal="center" vertical="center" wrapText="1"/>
    </xf>
    <xf numFmtId="0" fontId="12" fillId="4" borderId="416" xfId="6" quotePrefix="1" applyFont="1" applyFill="1" applyBorder="1" applyAlignment="1">
      <alignment horizontal="center" vertical="center" wrapText="1"/>
    </xf>
    <xf numFmtId="0" fontId="12" fillId="4" borderId="421" xfId="6" quotePrefix="1" applyFont="1" applyFill="1" applyBorder="1" applyAlignment="1">
      <alignment horizontal="center" vertical="center" wrapText="1"/>
    </xf>
    <xf numFmtId="0" fontId="5" fillId="4" borderId="446" xfId="6" quotePrefix="1" applyFont="1" applyFill="1" applyBorder="1" applyAlignment="1">
      <alignment horizontal="center" vertical="center" wrapText="1"/>
    </xf>
    <xf numFmtId="0" fontId="5" fillId="4" borderId="447" xfId="6" quotePrefix="1" applyFont="1" applyFill="1" applyBorder="1" applyAlignment="1">
      <alignment horizontal="center" vertical="center" wrapText="1"/>
    </xf>
    <xf numFmtId="0" fontId="5" fillId="4" borderId="448" xfId="6" quotePrefix="1" applyFont="1" applyFill="1" applyBorder="1" applyAlignment="1">
      <alignment horizontal="center" vertical="center" wrapText="1"/>
    </xf>
    <xf numFmtId="0" fontId="5" fillId="4" borderId="416" xfId="10" quotePrefix="1" applyFont="1" applyFill="1" applyBorder="1" applyAlignment="1">
      <alignment horizontal="center" vertical="center" wrapText="1"/>
    </xf>
    <xf numFmtId="0" fontId="5" fillId="4" borderId="421" xfId="10" quotePrefix="1" applyFont="1" applyFill="1" applyBorder="1" applyAlignment="1">
      <alignment horizontal="center" vertical="center" wrapText="1"/>
    </xf>
    <xf numFmtId="0" fontId="5" fillId="4" borderId="416" xfId="6" quotePrefix="1" applyFont="1" applyFill="1" applyBorder="1" applyAlignment="1">
      <alignment horizontal="center" vertical="center" wrapText="1"/>
    </xf>
    <xf numFmtId="0" fontId="5" fillId="4" borderId="417" xfId="6" quotePrefix="1" applyFont="1" applyFill="1" applyBorder="1" applyAlignment="1">
      <alignment horizontal="center" vertical="center" wrapText="1"/>
    </xf>
    <xf numFmtId="0" fontId="5" fillId="4" borderId="450" xfId="10" quotePrefix="1" applyFont="1" applyFill="1" applyBorder="1" applyAlignment="1">
      <alignment horizontal="center" vertical="center" wrapText="1"/>
    </xf>
    <xf numFmtId="0" fontId="5" fillId="4" borderId="448" xfId="10" quotePrefix="1" applyFont="1" applyFill="1" applyBorder="1" applyAlignment="1">
      <alignment horizontal="center" vertical="center" wrapText="1"/>
    </xf>
    <xf numFmtId="0" fontId="51" fillId="4" borderId="422" xfId="0" applyFont="1" applyFill="1" applyBorder="1" applyAlignment="1">
      <alignment horizontal="center" vertical="center" wrapText="1"/>
    </xf>
    <xf numFmtId="0" fontId="5" fillId="4" borderId="426" xfId="6" quotePrefix="1" applyFont="1" applyFill="1" applyBorder="1" applyAlignment="1">
      <alignment horizontal="center" vertical="center" wrapText="1"/>
    </xf>
    <xf numFmtId="0" fontId="5" fillId="4" borderId="427" xfId="6" quotePrefix="1" applyFont="1" applyFill="1" applyBorder="1" applyAlignment="1">
      <alignment horizontal="center" vertical="center" wrapText="1"/>
    </xf>
    <xf numFmtId="0" fontId="5" fillId="4" borderId="430" xfId="6" quotePrefix="1" applyFont="1" applyFill="1" applyBorder="1" applyAlignment="1">
      <alignment horizontal="center" vertical="center" wrapText="1"/>
    </xf>
    <xf numFmtId="0" fontId="5" fillId="4" borderId="428" xfId="6" quotePrefix="1" applyFont="1" applyFill="1" applyBorder="1" applyAlignment="1">
      <alignment horizontal="center" vertical="center" wrapText="1"/>
    </xf>
    <xf numFmtId="0" fontId="5" fillId="4" borderId="431" xfId="10" quotePrefix="1" applyFont="1" applyFill="1" applyBorder="1" applyAlignment="1">
      <alignment horizontal="center" vertical="center" wrapText="1"/>
    </xf>
    <xf numFmtId="0" fontId="5" fillId="4" borderId="452" xfId="6" quotePrefix="1" applyFont="1" applyFill="1" applyBorder="1" applyAlignment="1">
      <alignment horizontal="center" vertical="center" wrapText="1"/>
    </xf>
    <xf numFmtId="0" fontId="5" fillId="4" borderId="444" xfId="6" quotePrefix="1" applyFont="1" applyFill="1" applyBorder="1" applyAlignment="1">
      <alignment horizontal="center" vertical="center" wrapText="1"/>
    </xf>
    <xf numFmtId="0" fontId="5" fillId="4" borderId="453" xfId="6" quotePrefix="1" applyFont="1" applyFill="1" applyBorder="1" applyAlignment="1">
      <alignment horizontal="center" vertical="center" wrapText="1"/>
    </xf>
    <xf numFmtId="0" fontId="51" fillId="4" borderId="452" xfId="0" applyFont="1" applyFill="1" applyBorder="1" applyAlignment="1">
      <alignment horizontal="center" vertical="center"/>
    </xf>
    <xf numFmtId="0" fontId="51" fillId="4" borderId="444" xfId="0" applyFont="1" applyFill="1" applyBorder="1" applyAlignment="1">
      <alignment horizontal="center" vertical="center"/>
    </xf>
    <xf numFmtId="0" fontId="48" fillId="4" borderId="69" xfId="0" applyFont="1" applyFill="1" applyBorder="1" applyAlignment="1">
      <alignment horizontal="left" vertical="center" wrapText="1"/>
    </xf>
    <xf numFmtId="0" fontId="51" fillId="4" borderId="447" xfId="0" applyFont="1" applyFill="1" applyBorder="1" applyAlignment="1">
      <alignment horizontal="center" vertical="center" wrapText="1"/>
    </xf>
    <xf numFmtId="0" fontId="51" fillId="4" borderId="448" xfId="0" applyFont="1" applyFill="1" applyBorder="1" applyAlignment="1">
      <alignment horizontal="center" vertical="center" wrapText="1"/>
    </xf>
    <xf numFmtId="0" fontId="47" fillId="4" borderId="419" xfId="10" quotePrefix="1" applyFont="1" applyFill="1" applyBorder="1" applyAlignment="1">
      <alignment vertical="center" wrapText="1"/>
    </xf>
    <xf numFmtId="0" fontId="5" fillId="4" borderId="418" xfId="6" quotePrefix="1" applyFont="1" applyFill="1" applyBorder="1" applyAlignment="1">
      <alignment horizontal="center" vertical="center" wrapText="1"/>
    </xf>
    <xf numFmtId="0" fontId="51" fillId="4" borderId="449" xfId="0" applyFont="1" applyFill="1" applyBorder="1" applyAlignment="1">
      <alignment horizontal="center" vertical="center" wrapText="1"/>
    </xf>
    <xf numFmtId="0" fontId="12" fillId="0" borderId="416" xfId="10" quotePrefix="1" applyFont="1" applyFill="1" applyBorder="1" applyAlignment="1">
      <alignment horizontal="center" vertical="center" wrapText="1"/>
    </xf>
    <xf numFmtId="0" fontId="12" fillId="0" borderId="421" xfId="10" quotePrefix="1" applyFont="1" applyFill="1" applyBorder="1" applyAlignment="1">
      <alignment horizontal="center" vertical="center" wrapText="1"/>
    </xf>
    <xf numFmtId="0" fontId="5" fillId="0" borderId="416" xfId="10" quotePrefix="1" applyFont="1" applyFill="1" applyBorder="1" applyAlignment="1">
      <alignment horizontal="center" vertical="center" wrapText="1"/>
    </xf>
    <xf numFmtId="0" fontId="5" fillId="0" borderId="421" xfId="10" quotePrefix="1" applyFont="1" applyFill="1" applyBorder="1" applyAlignment="1">
      <alignment horizontal="center" vertical="center" wrapText="1"/>
    </xf>
    <xf numFmtId="0" fontId="5" fillId="0" borderId="417" xfId="10" quotePrefix="1" applyFont="1" applyFill="1" applyBorder="1" applyAlignment="1">
      <alignment horizontal="center" vertical="center" wrapText="1"/>
    </xf>
    <xf numFmtId="0" fontId="12" fillId="0" borderId="416" xfId="6" quotePrefix="1" applyFont="1" applyFill="1" applyBorder="1" applyAlignment="1">
      <alignment horizontal="center" vertical="center" wrapText="1"/>
    </xf>
    <xf numFmtId="0" fontId="12" fillId="0" borderId="421" xfId="6" quotePrefix="1" applyFont="1" applyFill="1" applyBorder="1" applyAlignment="1">
      <alignment horizontal="center" vertical="center" wrapText="1"/>
    </xf>
    <xf numFmtId="0" fontId="5" fillId="0" borderId="416" xfId="6" quotePrefix="1" applyFont="1" applyFill="1" applyBorder="1" applyAlignment="1">
      <alignment horizontal="center" vertical="center" wrapText="1"/>
    </xf>
    <xf numFmtId="0" fontId="5" fillId="0" borderId="421" xfId="6" quotePrefix="1" applyFont="1" applyFill="1" applyBorder="1" applyAlignment="1">
      <alignment horizontal="center" vertical="center" wrapText="1"/>
    </xf>
    <xf numFmtId="0" fontId="5" fillId="4" borderId="421" xfId="6" quotePrefix="1" applyFont="1" applyFill="1" applyBorder="1" applyAlignment="1">
      <alignment horizontal="center" vertical="center" wrapText="1"/>
    </xf>
    <xf numFmtId="0" fontId="5" fillId="4" borderId="446" xfId="10" quotePrefix="1" applyFont="1" applyFill="1" applyBorder="1" applyAlignment="1">
      <alignment horizontal="center" vertical="center" wrapText="1"/>
    </xf>
    <xf numFmtId="0" fontId="5" fillId="4" borderId="447" xfId="10" quotePrefix="1" applyFont="1" applyFill="1" applyBorder="1" applyAlignment="1">
      <alignment horizontal="center" vertical="center" wrapText="1"/>
    </xf>
    <xf numFmtId="0" fontId="5" fillId="0" borderId="417" xfId="6" quotePrefix="1" applyFont="1" applyFill="1" applyBorder="1" applyAlignment="1">
      <alignment horizontal="center" vertical="center" wrapText="1"/>
    </xf>
    <xf numFmtId="0" fontId="5" fillId="4" borderId="434" xfId="10" quotePrefix="1" applyFont="1" applyFill="1" applyBorder="1" applyAlignment="1">
      <alignment horizontal="center" vertical="center" wrapText="1"/>
    </xf>
    <xf numFmtId="0" fontId="5" fillId="4" borderId="436" xfId="10" quotePrefix="1" applyFont="1" applyFill="1" applyBorder="1" applyAlignment="1">
      <alignment horizontal="center" vertical="center" wrapText="1"/>
    </xf>
    <xf numFmtId="0" fontId="5" fillId="4" borderId="424" xfId="10" quotePrefix="1" applyFont="1" applyFill="1" applyBorder="1" applyAlignment="1">
      <alignment horizontal="center" vertical="center" wrapText="1"/>
    </xf>
    <xf numFmtId="0" fontId="50" fillId="4" borderId="439" xfId="0" applyFont="1" applyFill="1" applyBorder="1" applyAlignment="1">
      <alignment horizontal="center" vertical="center"/>
    </xf>
    <xf numFmtId="0" fontId="50" fillId="4" borderId="441" xfId="0" applyFont="1" applyFill="1" applyBorder="1" applyAlignment="1">
      <alignment horizontal="center" vertical="center"/>
    </xf>
    <xf numFmtId="0" fontId="50" fillId="4" borderId="443" xfId="0" applyFont="1" applyFill="1" applyBorder="1" applyAlignment="1">
      <alignment horizontal="center" vertical="center"/>
    </xf>
    <xf numFmtId="0" fontId="27" fillId="4" borderId="415" xfId="10" applyFont="1" applyFill="1" applyBorder="1" applyAlignment="1">
      <alignment vertical="center" wrapText="1"/>
    </xf>
    <xf numFmtId="0" fontId="27" fillId="4" borderId="415" xfId="8" applyFont="1" applyFill="1" applyBorder="1" applyAlignment="1">
      <alignment vertical="center" wrapText="1"/>
    </xf>
    <xf numFmtId="0" fontId="90" fillId="4" borderId="206" xfId="0" applyFont="1" applyFill="1" applyBorder="1" applyAlignment="1">
      <alignment horizontal="left" vertical="center" wrapText="1"/>
    </xf>
    <xf numFmtId="0" fontId="90" fillId="4" borderId="181" xfId="0" applyFont="1" applyFill="1" applyBorder="1" applyAlignment="1">
      <alignment horizontal="left" vertical="center" wrapText="1"/>
    </xf>
    <xf numFmtId="0" fontId="90" fillId="4" borderId="415" xfId="0" applyFont="1" applyFill="1" applyBorder="1" applyAlignment="1">
      <alignment horizontal="left" vertical="center" wrapText="1"/>
    </xf>
    <xf numFmtId="0" fontId="109" fillId="4" borderId="206" xfId="10" quotePrefix="1" applyFont="1" applyFill="1" applyBorder="1" applyAlignment="1">
      <alignment vertical="center" wrapText="1"/>
    </xf>
    <xf numFmtId="0" fontId="109" fillId="4" borderId="451" xfId="10" applyFont="1" applyFill="1" applyBorder="1" applyAlignment="1">
      <alignment vertical="center" wrapText="1"/>
    </xf>
    <xf numFmtId="0" fontId="27" fillId="4" borderId="420" xfId="10" applyFont="1" applyFill="1" applyBorder="1" applyAlignment="1">
      <alignment vertical="center" wrapText="1"/>
    </xf>
    <xf numFmtId="0" fontId="27" fillId="4" borderId="420" xfId="8" applyFont="1" applyFill="1" applyBorder="1" applyAlignment="1">
      <alignment vertical="center" wrapText="1"/>
    </xf>
    <xf numFmtId="0" fontId="109" fillId="4" borderId="414" xfId="10" quotePrefix="1" applyFont="1" applyFill="1" applyBorder="1" applyAlignment="1">
      <alignment vertical="center" wrapText="1"/>
    </xf>
    <xf numFmtId="0" fontId="90" fillId="4" borderId="425" xfId="0" applyFont="1" applyFill="1" applyBorder="1" applyAlignment="1">
      <alignment horizontal="left" vertical="center" wrapText="1"/>
    </xf>
    <xf numFmtId="0" fontId="27" fillId="4" borderId="445" xfId="10" applyFont="1" applyFill="1" applyBorder="1" applyAlignment="1">
      <alignment vertical="center" wrapText="1"/>
    </xf>
    <xf numFmtId="0" fontId="27" fillId="4" borderId="206" xfId="8" applyFont="1" applyFill="1" applyBorder="1" applyAlignment="1">
      <alignment vertical="center" wrapText="1"/>
    </xf>
    <xf numFmtId="0" fontId="109" fillId="4" borderId="69" xfId="10" quotePrefix="1" applyFont="1" applyFill="1" applyBorder="1" applyAlignment="1">
      <alignment vertical="center" wrapText="1"/>
    </xf>
    <xf numFmtId="0" fontId="109" fillId="4" borderId="400" xfId="10" applyFont="1" applyFill="1" applyBorder="1" applyAlignment="1">
      <alignment vertical="center" wrapText="1"/>
    </xf>
    <xf numFmtId="0" fontId="27" fillId="4" borderId="451" xfId="10" applyFont="1" applyFill="1" applyBorder="1" applyAlignment="1">
      <alignment vertical="center" wrapText="1"/>
    </xf>
    <xf numFmtId="0" fontId="27" fillId="4" borderId="219" xfId="8" applyFont="1" applyFill="1" applyBorder="1" applyAlignment="1">
      <alignment vertical="center" wrapText="1"/>
    </xf>
    <xf numFmtId="0" fontId="109" fillId="4" borderId="445" xfId="10" quotePrefix="1" applyFont="1" applyFill="1" applyBorder="1" applyAlignment="1">
      <alignment vertical="center" wrapText="1"/>
    </xf>
    <xf numFmtId="0" fontId="5" fillId="4" borderId="216" xfId="3" quotePrefix="1" applyFont="1" applyFill="1" applyBorder="1" applyAlignment="1">
      <alignment horizontal="center" vertical="center" wrapText="1"/>
    </xf>
    <xf numFmtId="0" fontId="27" fillId="4" borderId="416" xfId="10" quotePrefix="1" applyFont="1" applyFill="1" applyBorder="1" applyAlignment="1">
      <alignment horizontal="center" vertical="center" wrapText="1"/>
    </xf>
    <xf numFmtId="0" fontId="27" fillId="4" borderId="421" xfId="10" quotePrefix="1" applyFont="1" applyFill="1" applyBorder="1" applyAlignment="1">
      <alignment horizontal="center" vertical="center" wrapText="1"/>
    </xf>
    <xf numFmtId="0" fontId="27" fillId="4" borderId="416" xfId="6" quotePrefix="1" applyFont="1" applyFill="1" applyBorder="1" applyAlignment="1">
      <alignment horizontal="center" vertical="center" wrapText="1"/>
    </xf>
    <xf numFmtId="0" fontId="27" fillId="4" borderId="421" xfId="6" quotePrefix="1" applyFont="1" applyFill="1" applyBorder="1" applyAlignment="1">
      <alignment horizontal="center" vertical="center" wrapText="1"/>
    </xf>
    <xf numFmtId="0" fontId="108" fillId="4" borderId="11" xfId="6" quotePrefix="1" applyFont="1" applyFill="1" applyBorder="1" applyAlignment="1">
      <alignment horizontal="center" vertical="center" wrapText="1"/>
    </xf>
    <xf numFmtId="0" fontId="108" fillId="4" borderId="190" xfId="6" quotePrefix="1" applyFont="1" applyFill="1" applyBorder="1" applyAlignment="1">
      <alignment horizontal="center" vertical="center" wrapText="1"/>
    </xf>
    <xf numFmtId="0" fontId="108" fillId="4" borderId="416" xfId="6" quotePrefix="1" applyFont="1" applyFill="1" applyBorder="1" applyAlignment="1">
      <alignment horizontal="center" vertical="center" wrapText="1"/>
    </xf>
    <xf numFmtId="0" fontId="27" fillId="4" borderId="446" xfId="10" quotePrefix="1" applyFont="1" applyFill="1" applyBorder="1" applyAlignment="1">
      <alignment horizontal="center" vertical="center" wrapText="1"/>
    </xf>
    <xf numFmtId="0" fontId="27" fillId="4" borderId="447" xfId="10" quotePrefix="1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left" vertical="center" wrapText="1"/>
    </xf>
    <xf numFmtId="0" fontId="108" fillId="4" borderId="417" xfId="10" quotePrefix="1" applyFont="1" applyFill="1" applyBorder="1" applyAlignment="1">
      <alignment horizontal="center" vertical="center" wrapText="1"/>
    </xf>
    <xf numFmtId="0" fontId="50" fillId="4" borderId="416" xfId="0" applyFont="1" applyFill="1" applyBorder="1" applyAlignment="1">
      <alignment horizontal="center" vertical="center" wrapText="1"/>
    </xf>
    <xf numFmtId="0" fontId="50" fillId="4" borderId="421" xfId="0" applyFont="1" applyFill="1" applyBorder="1" applyAlignment="1">
      <alignment horizontal="center" vertical="center" wrapText="1"/>
    </xf>
    <xf numFmtId="0" fontId="50" fillId="4" borderId="417" xfId="0" applyFont="1" applyFill="1" applyBorder="1" applyAlignment="1">
      <alignment horizontal="center" vertical="center" wrapText="1"/>
    </xf>
    <xf numFmtId="0" fontId="108" fillId="4" borderId="417" xfId="6" quotePrefix="1" applyFont="1" applyFill="1" applyBorder="1" applyAlignment="1">
      <alignment horizontal="center" vertical="center" wrapText="1"/>
    </xf>
    <xf numFmtId="0" fontId="50" fillId="4" borderId="206" xfId="0" applyFont="1" applyFill="1" applyBorder="1" applyAlignment="1">
      <alignment horizontal="left" vertical="center" wrapText="1"/>
    </xf>
    <xf numFmtId="0" fontId="108" fillId="4" borderId="214" xfId="6" quotePrefix="1" applyFont="1" applyFill="1" applyBorder="1" applyAlignment="1">
      <alignment horizontal="center" vertical="center" wrapText="1"/>
    </xf>
    <xf numFmtId="0" fontId="108" fillId="4" borderId="215" xfId="6" quotePrefix="1" applyFont="1" applyFill="1" applyBorder="1" applyAlignment="1">
      <alignment horizontal="center" vertical="center" wrapText="1"/>
    </xf>
    <xf numFmtId="0" fontId="108" fillId="4" borderId="216" xfId="6" quotePrefix="1" applyFont="1" applyFill="1" applyBorder="1" applyAlignment="1">
      <alignment horizontal="center" vertical="center" wrapText="1"/>
    </xf>
    <xf numFmtId="0" fontId="50" fillId="4" borderId="181" xfId="0" applyFont="1" applyFill="1" applyBorder="1" applyAlignment="1">
      <alignment horizontal="left" vertical="center" wrapText="1"/>
    </xf>
    <xf numFmtId="0" fontId="108" fillId="4" borderId="191" xfId="6" quotePrefix="1" applyFont="1" applyFill="1" applyBorder="1" applyAlignment="1">
      <alignment horizontal="center" vertical="center" wrapText="1"/>
    </xf>
    <xf numFmtId="0" fontId="50" fillId="4" borderId="415" xfId="0" applyFont="1" applyFill="1" applyBorder="1" applyAlignment="1">
      <alignment horizontal="left" vertical="center" wrapText="1"/>
    </xf>
    <xf numFmtId="0" fontId="108" fillId="4" borderId="206" xfId="10" quotePrefix="1" applyFont="1" applyFill="1" applyBorder="1" applyAlignment="1">
      <alignment vertical="center" wrapText="1"/>
    </xf>
    <xf numFmtId="0" fontId="108" fillId="4" borderId="214" xfId="10" quotePrefix="1" applyFont="1" applyFill="1" applyBorder="1" applyAlignment="1">
      <alignment horizontal="center" vertical="center" wrapText="1"/>
    </xf>
    <xf numFmtId="0" fontId="108" fillId="4" borderId="434" xfId="10" quotePrefix="1" applyFont="1" applyFill="1" applyBorder="1" applyAlignment="1">
      <alignment horizontal="center" vertical="center" wrapText="1"/>
    </xf>
    <xf numFmtId="0" fontId="108" fillId="4" borderId="436" xfId="10" quotePrefix="1" applyFont="1" applyFill="1" applyBorder="1" applyAlignment="1">
      <alignment horizontal="center" vertical="center" wrapText="1"/>
    </xf>
    <xf numFmtId="0" fontId="108" fillId="4" borderId="451" xfId="10" applyFont="1" applyFill="1" applyBorder="1" applyAlignment="1">
      <alignment vertical="center" wrapText="1"/>
    </xf>
    <xf numFmtId="0" fontId="108" fillId="4" borderId="450" xfId="10" quotePrefix="1" applyFont="1" applyFill="1" applyBorder="1" applyAlignment="1">
      <alignment horizontal="center" vertical="center" wrapText="1"/>
    </xf>
    <xf numFmtId="0" fontId="50" fillId="4" borderId="449" xfId="0" applyFont="1" applyFill="1" applyBorder="1" applyAlignment="1">
      <alignment horizontal="center" vertical="center" wrapText="1"/>
    </xf>
    <xf numFmtId="0" fontId="50" fillId="4" borderId="447" xfId="0" applyFont="1" applyFill="1" applyBorder="1" applyAlignment="1">
      <alignment horizontal="center" vertical="center" wrapText="1"/>
    </xf>
    <xf numFmtId="0" fontId="50" fillId="4" borderId="448" xfId="0" applyFont="1" applyFill="1" applyBorder="1" applyAlignment="1">
      <alignment horizontal="center" vertical="center" wrapText="1"/>
    </xf>
    <xf numFmtId="0" fontId="108" fillId="4" borderId="429" xfId="10" quotePrefix="1" applyFont="1" applyFill="1" applyBorder="1" applyAlignment="1">
      <alignment horizontal="center" vertical="center" wrapText="1"/>
    </xf>
    <xf numFmtId="0" fontId="50" fillId="4" borderId="422" xfId="0" applyFont="1" applyFill="1" applyBorder="1" applyAlignment="1">
      <alignment horizontal="center" vertical="center" wrapText="1"/>
    </xf>
    <xf numFmtId="0" fontId="108" fillId="4" borderId="414" xfId="10" quotePrefix="1" applyFont="1" applyFill="1" applyBorder="1" applyAlignment="1">
      <alignment vertical="center" wrapText="1"/>
    </xf>
    <xf numFmtId="0" fontId="108" fillId="4" borderId="426" xfId="6" quotePrefix="1" applyFont="1" applyFill="1" applyBorder="1" applyAlignment="1">
      <alignment horizontal="center" vertical="center" wrapText="1"/>
    </xf>
    <xf numFmtId="0" fontId="108" fillId="4" borderId="427" xfId="6" quotePrefix="1" applyFont="1" applyFill="1" applyBorder="1" applyAlignment="1">
      <alignment horizontal="center" vertical="center" wrapText="1"/>
    </xf>
    <xf numFmtId="0" fontId="108" fillId="4" borderId="430" xfId="6" quotePrefix="1" applyFont="1" applyFill="1" applyBorder="1" applyAlignment="1">
      <alignment horizontal="center" vertical="center" wrapText="1"/>
    </xf>
    <xf numFmtId="0" fontId="108" fillId="4" borderId="431" xfId="10" quotePrefix="1" applyFont="1" applyFill="1" applyBorder="1" applyAlignment="1">
      <alignment horizontal="center" vertical="center" wrapText="1"/>
    </xf>
    <xf numFmtId="0" fontId="108" fillId="4" borderId="424" xfId="10" quotePrefix="1" applyFont="1" applyFill="1" applyBorder="1" applyAlignment="1">
      <alignment horizontal="center" vertical="center" wrapText="1"/>
    </xf>
    <xf numFmtId="0" fontId="108" fillId="4" borderId="27" xfId="6" quotePrefix="1" applyFont="1" applyFill="1" applyBorder="1" applyAlignment="1">
      <alignment horizontal="center" vertical="center" wrapText="1"/>
    </xf>
    <xf numFmtId="0" fontId="108" fillId="4" borderId="452" xfId="6" quotePrefix="1" applyFont="1" applyFill="1" applyBorder="1" applyAlignment="1">
      <alignment horizontal="center" vertical="center" wrapText="1"/>
    </xf>
    <xf numFmtId="0" fontId="108" fillId="4" borderId="444" xfId="6" quotePrefix="1" applyFont="1" applyFill="1" applyBorder="1" applyAlignment="1">
      <alignment horizontal="center" vertical="center" wrapText="1"/>
    </xf>
    <xf numFmtId="0" fontId="108" fillId="4" borderId="453" xfId="6" quotePrefix="1" applyFont="1" applyFill="1" applyBorder="1" applyAlignment="1">
      <alignment horizontal="center" vertical="center" wrapText="1"/>
    </xf>
    <xf numFmtId="0" fontId="50" fillId="4" borderId="27" xfId="0" applyFont="1" applyFill="1" applyBorder="1" applyAlignment="1">
      <alignment horizontal="center" vertical="center"/>
    </xf>
    <xf numFmtId="0" fontId="50" fillId="4" borderId="452" xfId="0" applyFont="1" applyFill="1" applyBorder="1" applyAlignment="1">
      <alignment horizontal="center" vertical="center"/>
    </xf>
    <xf numFmtId="0" fontId="50" fillId="4" borderId="444" xfId="0" applyFont="1" applyFill="1" applyBorder="1" applyAlignment="1">
      <alignment horizontal="center" vertical="center"/>
    </xf>
    <xf numFmtId="0" fontId="4" fillId="4" borderId="434" xfId="3" quotePrefix="1" applyFont="1" applyFill="1" applyBorder="1" applyAlignment="1">
      <alignment horizontal="center" vertical="center" wrapText="1"/>
    </xf>
    <xf numFmtId="0" fontId="108" fillId="4" borderId="334" xfId="6" quotePrefix="1" applyFont="1" applyFill="1" applyBorder="1" applyAlignment="1">
      <alignment horizontal="center" vertical="center" wrapText="1"/>
    </xf>
    <xf numFmtId="0" fontId="108" fillId="4" borderId="426" xfId="6" applyFont="1" applyFill="1" applyBorder="1" applyAlignment="1">
      <alignment horizontal="center" vertical="center" wrapText="1"/>
    </xf>
    <xf numFmtId="0" fontId="108" fillId="4" borderId="427" xfId="6" applyFont="1" applyFill="1" applyBorder="1" applyAlignment="1">
      <alignment horizontal="center" vertical="center" wrapText="1"/>
    </xf>
    <xf numFmtId="0" fontId="50" fillId="4" borderId="428" xfId="0" applyFont="1" applyFill="1" applyBorder="1" applyAlignment="1">
      <alignment horizontal="center" vertical="center" wrapText="1"/>
    </xf>
    <xf numFmtId="0" fontId="108" fillId="4" borderId="15" xfId="6" quotePrefix="1" applyFont="1" applyFill="1" applyBorder="1" applyAlignment="1">
      <alignment horizontal="center" vertical="center" wrapText="1"/>
    </xf>
    <xf numFmtId="0" fontId="108" fillId="4" borderId="446" xfId="6" quotePrefix="1" applyFont="1" applyFill="1" applyBorder="1" applyAlignment="1">
      <alignment horizontal="center" vertical="center" wrapText="1"/>
    </xf>
    <xf numFmtId="0" fontId="108" fillId="4" borderId="447" xfId="6" quotePrefix="1" applyFont="1" applyFill="1" applyBorder="1" applyAlignment="1">
      <alignment horizontal="center" vertical="center" wrapText="1"/>
    </xf>
    <xf numFmtId="0" fontId="108" fillId="4" borderId="448" xfId="6" quotePrefix="1" applyFont="1" applyFill="1" applyBorder="1" applyAlignment="1">
      <alignment horizontal="center" vertical="center" wrapText="1"/>
    </xf>
    <xf numFmtId="0" fontId="27" fillId="4" borderId="426" xfId="10" quotePrefix="1" applyFont="1" applyFill="1" applyBorder="1" applyAlignment="1">
      <alignment horizontal="center" vertical="center" wrapText="1"/>
    </xf>
    <xf numFmtId="0" fontId="27" fillId="4" borderId="427" xfId="10" quotePrefix="1" applyFont="1" applyFill="1" applyBorder="1" applyAlignment="1">
      <alignment horizontal="center" vertical="center" wrapText="1"/>
    </xf>
    <xf numFmtId="0" fontId="108" fillId="4" borderId="428" xfId="10" quotePrefix="1" applyFont="1" applyFill="1" applyBorder="1" applyAlignment="1">
      <alignment horizontal="center" vertical="center" wrapText="1"/>
    </xf>
    <xf numFmtId="0" fontId="108" fillId="4" borderId="426" xfId="10" quotePrefix="1" applyFont="1" applyFill="1" applyBorder="1" applyAlignment="1">
      <alignment horizontal="center" vertical="center" wrapText="1"/>
    </xf>
    <xf numFmtId="0" fontId="108" fillId="4" borderId="427" xfId="10" quotePrefix="1" applyFont="1" applyFill="1" applyBorder="1" applyAlignment="1">
      <alignment horizontal="center" vertical="center" wrapText="1"/>
    </xf>
    <xf numFmtId="0" fontId="108" fillId="4" borderId="430" xfId="10" quotePrefix="1" applyFont="1" applyFill="1" applyBorder="1" applyAlignment="1">
      <alignment horizontal="center" vertical="center" wrapText="1"/>
    </xf>
    <xf numFmtId="0" fontId="27" fillId="4" borderId="427" xfId="6" quotePrefix="1" applyFont="1" applyFill="1" applyBorder="1" applyAlignment="1">
      <alignment horizontal="center" vertical="center" wrapText="1"/>
    </xf>
    <xf numFmtId="0" fontId="108" fillId="4" borderId="428" xfId="6" quotePrefix="1" applyFont="1" applyFill="1" applyBorder="1" applyAlignment="1">
      <alignment horizontal="center" vertical="center" wrapText="1"/>
    </xf>
    <xf numFmtId="0" fontId="108" fillId="4" borderId="448" xfId="10" quotePrefix="1" applyFont="1" applyFill="1" applyBorder="1" applyAlignment="1">
      <alignment horizontal="center" vertical="center" wrapText="1"/>
    </xf>
    <xf numFmtId="0" fontId="50" fillId="4" borderId="446" xfId="0" applyFont="1" applyFill="1" applyBorder="1" applyAlignment="1">
      <alignment horizontal="center" vertical="center" wrapText="1"/>
    </xf>
    <xf numFmtId="0" fontId="27" fillId="4" borderId="214" xfId="6" quotePrefix="1" applyFont="1" applyFill="1" applyBorder="1" applyAlignment="1">
      <alignment horizontal="center" vertical="center" wrapText="1"/>
    </xf>
    <xf numFmtId="0" fontId="27" fillId="4" borderId="215" xfId="6" quotePrefix="1" applyFont="1" applyFill="1" applyBorder="1" applyAlignment="1">
      <alignment horizontal="center" vertical="center" wrapText="1"/>
    </xf>
    <xf numFmtId="0" fontId="108" fillId="4" borderId="216" xfId="10" quotePrefix="1" applyFont="1" applyFill="1" applyBorder="1" applyAlignment="1">
      <alignment horizontal="center" vertical="center" wrapText="1"/>
    </xf>
    <xf numFmtId="0" fontId="108" fillId="4" borderId="334" xfId="10" quotePrefix="1" applyFont="1" applyFill="1" applyBorder="1" applyAlignment="1">
      <alignment horizontal="center" vertical="center" wrapText="1"/>
    </xf>
    <xf numFmtId="0" fontId="50" fillId="4" borderId="214" xfId="0" applyFont="1" applyFill="1" applyBorder="1" applyAlignment="1">
      <alignment horizontal="center" vertical="center" wrapText="1"/>
    </xf>
    <xf numFmtId="0" fontId="50" fillId="4" borderId="215" xfId="0" applyFont="1" applyFill="1" applyBorder="1" applyAlignment="1">
      <alignment horizontal="center" vertical="center" wrapText="1"/>
    </xf>
    <xf numFmtId="0" fontId="50" fillId="4" borderId="216" xfId="0" applyFont="1" applyFill="1" applyBorder="1" applyAlignment="1">
      <alignment horizontal="center" vertical="center" wrapText="1"/>
    </xf>
    <xf numFmtId="0" fontId="108" fillId="4" borderId="439" xfId="6" quotePrefix="1" applyFont="1" applyFill="1" applyBorder="1" applyAlignment="1">
      <alignment horizontal="center" vertical="center" wrapText="1"/>
    </xf>
    <xf numFmtId="0" fontId="108" fillId="4" borderId="441" xfId="6" quotePrefix="1" applyFont="1" applyFill="1" applyBorder="1" applyAlignment="1">
      <alignment horizontal="center" vertical="center" wrapText="1"/>
    </xf>
    <xf numFmtId="0" fontId="108" fillId="4" borderId="443" xfId="6" quotePrefix="1" applyFont="1" applyFill="1" applyBorder="1" applyAlignment="1">
      <alignment horizontal="center" vertical="center" wrapText="1"/>
    </xf>
    <xf numFmtId="0" fontId="108" fillId="4" borderId="399" xfId="6" quotePrefix="1" applyFont="1" applyFill="1" applyBorder="1" applyAlignment="1">
      <alignment horizontal="center" vertical="center" wrapText="1"/>
    </xf>
    <xf numFmtId="0" fontId="108" fillId="4" borderId="439" xfId="10" quotePrefix="1" applyFont="1" applyFill="1" applyBorder="1" applyAlignment="1">
      <alignment horizontal="center" vertical="center" wrapText="1"/>
    </xf>
    <xf numFmtId="0" fontId="108" fillId="4" borderId="441" xfId="10" quotePrefix="1" applyFont="1" applyFill="1" applyBorder="1" applyAlignment="1">
      <alignment horizontal="center" vertical="center" wrapText="1"/>
    </xf>
    <xf numFmtId="0" fontId="108" fillId="4" borderId="443" xfId="10" quotePrefix="1" applyFont="1" applyFill="1" applyBorder="1" applyAlignment="1">
      <alignment horizontal="center" vertical="center" wrapText="1"/>
    </xf>
    <xf numFmtId="0" fontId="27" fillId="4" borderId="349" xfId="10" quotePrefix="1" applyFont="1" applyFill="1" applyBorder="1" applyAlignment="1">
      <alignment horizontal="center" vertical="center" wrapText="1"/>
    </xf>
    <xf numFmtId="0" fontId="27" fillId="4" borderId="350" xfId="10" quotePrefix="1" applyFont="1" applyFill="1" applyBorder="1" applyAlignment="1">
      <alignment horizontal="center" vertical="center" wrapText="1"/>
    </xf>
    <xf numFmtId="0" fontId="108" fillId="4" borderId="398" xfId="10" quotePrefix="1" applyFont="1" applyFill="1" applyBorder="1" applyAlignment="1">
      <alignment horizontal="center" vertical="center" wrapText="1"/>
    </xf>
    <xf numFmtId="0" fontId="108" fillId="4" borderId="351" xfId="10" quotePrefix="1" applyFont="1" applyFill="1" applyBorder="1" applyAlignment="1">
      <alignment horizontal="center" vertical="center" wrapText="1"/>
    </xf>
    <xf numFmtId="0" fontId="50" fillId="4" borderId="442" xfId="0" applyFont="1" applyFill="1" applyBorder="1" applyAlignment="1">
      <alignment horizontal="center" vertical="center" wrapText="1"/>
    </xf>
    <xf numFmtId="0" fontId="50" fillId="4" borderId="348" xfId="0" applyFont="1" applyFill="1" applyBorder="1" applyAlignment="1">
      <alignment horizontal="center" vertical="center" wrapText="1"/>
    </xf>
    <xf numFmtId="0" fontId="50" fillId="4" borderId="372" xfId="0" applyFont="1" applyFill="1" applyBorder="1" applyAlignment="1">
      <alignment horizontal="center" vertical="center" wrapText="1"/>
    </xf>
    <xf numFmtId="0" fontId="27" fillId="4" borderId="214" xfId="10" quotePrefix="1" applyFont="1" applyFill="1" applyBorder="1" applyAlignment="1">
      <alignment horizontal="center" vertical="center" wrapText="1"/>
    </xf>
    <xf numFmtId="0" fontId="27" fillId="4" borderId="215" xfId="10" quotePrefix="1" applyFont="1" applyFill="1" applyBorder="1" applyAlignment="1">
      <alignment horizontal="center" vertical="center" wrapText="1"/>
    </xf>
    <xf numFmtId="0" fontId="50" fillId="4" borderId="434" xfId="0" applyFont="1" applyFill="1" applyBorder="1" applyAlignment="1">
      <alignment horizontal="center" vertical="center" wrapText="1"/>
    </xf>
    <xf numFmtId="0" fontId="108" fillId="4" borderId="418" xfId="6" quotePrefix="1" applyFont="1" applyFill="1" applyBorder="1" applyAlignment="1">
      <alignment horizontal="center" vertical="center" wrapText="1"/>
    </xf>
    <xf numFmtId="0" fontId="108" fillId="4" borderId="348" xfId="6" quotePrefix="1" applyFont="1" applyFill="1" applyBorder="1" applyAlignment="1">
      <alignment horizontal="center" vertical="center" wrapText="1"/>
    </xf>
    <xf numFmtId="0" fontId="108" fillId="4" borderId="370" xfId="6" quotePrefix="1" applyFont="1" applyFill="1" applyBorder="1" applyAlignment="1">
      <alignment horizontal="center" vertical="center" wrapText="1"/>
    </xf>
    <xf numFmtId="0" fontId="108" fillId="4" borderId="372" xfId="6" quotePrefix="1" applyFont="1" applyFill="1" applyBorder="1" applyAlignment="1">
      <alignment horizontal="center" vertical="center" wrapText="1"/>
    </xf>
    <xf numFmtId="0" fontId="50" fillId="4" borderId="195" xfId="0" applyFont="1" applyFill="1" applyBorder="1" applyAlignment="1">
      <alignment horizontal="center" vertical="center" wrapText="1"/>
    </xf>
    <xf numFmtId="0" fontId="108" fillId="4" borderId="442" xfId="10" quotePrefix="1" applyFont="1" applyFill="1" applyBorder="1" applyAlignment="1">
      <alignment horizontal="center" vertical="center" wrapText="1"/>
    </xf>
    <xf numFmtId="0" fontId="50" fillId="4" borderId="191" xfId="0" applyFont="1" applyFill="1" applyBorder="1" applyAlignment="1">
      <alignment horizontal="center" vertical="center" wrapText="1"/>
    </xf>
    <xf numFmtId="0" fontId="108" fillId="4" borderId="454" xfId="6" quotePrefix="1" applyFont="1" applyFill="1" applyBorder="1" applyAlignment="1">
      <alignment horizontal="center" vertical="center" wrapText="1"/>
    </xf>
    <xf numFmtId="0" fontId="16" fillId="4" borderId="442" xfId="3" quotePrefix="1" applyFont="1" applyFill="1" applyBorder="1" applyAlignment="1">
      <alignment horizontal="center" vertical="center" textRotation="255" wrapText="1"/>
    </xf>
    <xf numFmtId="0" fontId="16" fillId="5" borderId="211" xfId="6" applyFont="1" applyFill="1" applyBorder="1" applyAlignment="1">
      <alignment horizontal="center" vertical="center" wrapText="1"/>
    </xf>
    <xf numFmtId="0" fontId="24" fillId="5" borderId="442" xfId="0" applyFont="1" applyFill="1" applyBorder="1" applyAlignment="1">
      <alignment horizontal="center" vertical="center"/>
    </xf>
    <xf numFmtId="0" fontId="16" fillId="5" borderId="442" xfId="6" applyFont="1" applyFill="1" applyBorder="1" applyAlignment="1">
      <alignment horizontal="center" vertical="center" wrapText="1"/>
    </xf>
    <xf numFmtId="0" fontId="16" fillId="5" borderId="348" xfId="6" applyFont="1" applyFill="1" applyBorder="1" applyAlignment="1">
      <alignment horizontal="center" vertical="center" wrapText="1"/>
    </xf>
    <xf numFmtId="0" fontId="16" fillId="5" borderId="372" xfId="6" applyFont="1" applyFill="1" applyBorder="1" applyAlignment="1">
      <alignment horizontal="center" vertical="center" wrapText="1"/>
    </xf>
    <xf numFmtId="0" fontId="17" fillId="5" borderId="372" xfId="10" quotePrefix="1" applyFont="1" applyFill="1" applyBorder="1" applyAlignment="1">
      <alignment horizontal="center" vertical="center" wrapText="1"/>
    </xf>
    <xf numFmtId="0" fontId="24" fillId="5" borderId="348" xfId="0" applyFont="1" applyFill="1" applyBorder="1" applyAlignment="1">
      <alignment horizontal="center" vertical="center"/>
    </xf>
    <xf numFmtId="0" fontId="17" fillId="5" borderId="370" xfId="10" quotePrefix="1" applyFont="1" applyFill="1" applyBorder="1" applyAlignment="1">
      <alignment horizontal="center" vertical="center" wrapText="1"/>
    </xf>
    <xf numFmtId="0" fontId="17" fillId="5" borderId="418" xfId="6" quotePrefix="1" applyFont="1" applyFill="1" applyBorder="1" applyAlignment="1">
      <alignment horizontal="center" vertical="center" wrapText="1"/>
    </xf>
    <xf numFmtId="0" fontId="17" fillId="5" borderId="442" xfId="6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94" fillId="4" borderId="451" xfId="10" applyFont="1" applyFill="1" applyBorder="1" applyAlignment="1">
      <alignment vertical="center" wrapText="1"/>
    </xf>
    <xf numFmtId="0" fontId="95" fillId="8" borderId="445" xfId="0" applyFont="1" applyFill="1" applyBorder="1" applyAlignment="1">
      <alignment horizontal="center" vertical="center" wrapText="1"/>
    </xf>
    <xf numFmtId="0" fontId="95" fillId="8" borderId="456" xfId="0" applyFont="1" applyFill="1" applyBorder="1" applyAlignment="1">
      <alignment horizontal="center" vertical="center" wrapText="1"/>
    </xf>
    <xf numFmtId="0" fontId="95" fillId="8" borderId="455" xfId="0" applyFont="1" applyFill="1" applyBorder="1" applyAlignment="1">
      <alignment horizontal="center" vertical="center" wrapText="1"/>
    </xf>
    <xf numFmtId="0" fontId="94" fillId="4" borderId="420" xfId="10" applyFont="1" applyFill="1" applyBorder="1" applyAlignment="1">
      <alignment vertical="center" wrapText="1"/>
    </xf>
    <xf numFmtId="0" fontId="95" fillId="8" borderId="415" xfId="0" applyFont="1" applyFill="1" applyBorder="1" applyAlignment="1">
      <alignment horizontal="center" wrapText="1"/>
    </xf>
    <xf numFmtId="0" fontId="95" fillId="8" borderId="432" xfId="0" applyFont="1" applyFill="1" applyBorder="1" applyAlignment="1">
      <alignment horizontal="center" wrapText="1"/>
    </xf>
    <xf numFmtId="0" fontId="95" fillId="8" borderId="423" xfId="0" applyFont="1" applyFill="1" applyBorder="1" applyAlignment="1">
      <alignment horizontal="center" wrapText="1"/>
    </xf>
    <xf numFmtId="0" fontId="24" fillId="8" borderId="415" xfId="0" applyFont="1" applyFill="1" applyBorder="1" applyAlignment="1">
      <alignment horizontal="center" wrapText="1"/>
    </xf>
    <xf numFmtId="0" fontId="24" fillId="8" borderId="432" xfId="0" applyFont="1" applyFill="1" applyBorder="1" applyAlignment="1">
      <alignment horizontal="center" wrapText="1"/>
    </xf>
    <xf numFmtId="0" fontId="24" fillId="8" borderId="423" xfId="0" applyFont="1" applyFill="1" applyBorder="1" applyAlignment="1">
      <alignment horizontal="center" wrapText="1"/>
    </xf>
    <xf numFmtId="0" fontId="24" fillId="8" borderId="436" xfId="0" applyFont="1" applyFill="1" applyBorder="1" applyAlignment="1">
      <alignment horizontal="center" wrapText="1"/>
    </xf>
    <xf numFmtId="0" fontId="24" fillId="8" borderId="435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31" xfId="0" applyFont="1" applyFill="1" applyBorder="1" applyAlignment="1">
      <alignment horizontal="center" vertical="center" wrapText="1"/>
    </xf>
    <xf numFmtId="0" fontId="118" fillId="8" borderId="377" xfId="0" applyFont="1" applyFill="1" applyBorder="1" applyAlignment="1">
      <alignment horizontal="center" vertical="center" wrapText="1"/>
    </xf>
    <xf numFmtId="0" fontId="118" fillId="8" borderId="310" xfId="0" applyFont="1" applyFill="1" applyBorder="1" applyAlignment="1">
      <alignment horizontal="center" vertical="center" wrapText="1"/>
    </xf>
    <xf numFmtId="0" fontId="16" fillId="4" borderId="400" xfId="0" applyFont="1" applyFill="1" applyBorder="1" applyAlignment="1">
      <alignment horizontal="center" vertical="center" wrapText="1"/>
    </xf>
    <xf numFmtId="0" fontId="16" fillId="4" borderId="397" xfId="6" quotePrefix="1" applyFont="1" applyFill="1" applyBorder="1" applyAlignment="1">
      <alignment horizontal="center" vertical="center" wrapText="1"/>
    </xf>
    <xf numFmtId="0" fontId="119" fillId="8" borderId="397" xfId="0" applyFont="1" applyFill="1" applyBorder="1" applyAlignment="1">
      <alignment horizontal="center" wrapText="1"/>
    </xf>
    <xf numFmtId="0" fontId="16" fillId="4" borderId="219" xfId="6" quotePrefix="1" applyFont="1" applyFill="1" applyBorder="1" applyAlignment="1">
      <alignment horizontal="center" vertical="center" wrapText="1"/>
    </xf>
    <xf numFmtId="0" fontId="16" fillId="4" borderId="457" xfId="0" applyFont="1" applyFill="1" applyBorder="1" applyAlignment="1">
      <alignment horizontal="center" vertical="center" wrapText="1"/>
    </xf>
    <xf numFmtId="0" fontId="16" fillId="4" borderId="206" xfId="6" quotePrefix="1" applyFont="1" applyFill="1" applyBorder="1" applyAlignment="1">
      <alignment horizontal="center" vertical="center" wrapText="1"/>
    </xf>
    <xf numFmtId="0" fontId="16" fillId="4" borderId="430" xfId="0" applyFont="1" applyFill="1" applyBorder="1" applyAlignment="1">
      <alignment horizontal="center" vertical="center" wrapText="1"/>
    </xf>
    <xf numFmtId="0" fontId="16" fillId="4" borderId="400" xfId="6" quotePrefix="1" applyFont="1" applyFill="1" applyBorder="1" applyAlignment="1">
      <alignment horizontal="center" vertical="center" wrapText="1"/>
    </xf>
    <xf numFmtId="0" fontId="16" fillId="4" borderId="433" xfId="0" applyFont="1" applyFill="1" applyBorder="1" applyAlignment="1">
      <alignment horizontal="center" vertical="center" wrapText="1"/>
    </xf>
    <xf numFmtId="0" fontId="119" fillId="8" borderId="401" xfId="0" applyFont="1" applyFill="1" applyBorder="1" applyAlignment="1">
      <alignment horizontal="center" wrapText="1"/>
    </xf>
    <xf numFmtId="0" fontId="16" fillId="4" borderId="457" xfId="6" quotePrefix="1" applyFont="1" applyFill="1" applyBorder="1" applyAlignment="1">
      <alignment horizontal="center" vertical="center" wrapText="1"/>
    </xf>
    <xf numFmtId="0" fontId="17" fillId="4" borderId="2" xfId="6" quotePrefix="1" applyFont="1" applyFill="1" applyBorder="1" applyAlignment="1">
      <alignment horizontal="center" vertical="center" wrapText="1"/>
    </xf>
    <xf numFmtId="0" fontId="95" fillId="8" borderId="435" xfId="0" applyFont="1" applyFill="1" applyBorder="1" applyAlignment="1">
      <alignment horizontal="center" wrapText="1"/>
    </xf>
    <xf numFmtId="0" fontId="24" fillId="8" borderId="456" xfId="0" applyFont="1" applyFill="1" applyBorder="1" applyAlignment="1">
      <alignment horizontal="center" vertical="center" wrapText="1"/>
    </xf>
    <xf numFmtId="0" fontId="24" fillId="8" borderId="455" xfId="0" applyFont="1" applyFill="1" applyBorder="1" applyAlignment="1">
      <alignment horizontal="center" vertical="center" wrapText="1"/>
    </xf>
    <xf numFmtId="0" fontId="24" fillId="8" borderId="445" xfId="0" applyFont="1" applyFill="1" applyBorder="1" applyAlignment="1">
      <alignment horizontal="center" vertical="center" wrapText="1"/>
    </xf>
    <xf numFmtId="0" fontId="95" fillId="8" borderId="436" xfId="0" applyFont="1" applyFill="1" applyBorder="1" applyAlignment="1">
      <alignment horizontal="center" wrapText="1"/>
    </xf>
    <xf numFmtId="0" fontId="95" fillId="8" borderId="415" xfId="0" applyFont="1" applyFill="1" applyBorder="1" applyAlignment="1">
      <alignment horizontal="center" vertical="center" wrapText="1"/>
    </xf>
    <xf numFmtId="0" fontId="95" fillId="8" borderId="432" xfId="0" applyFont="1" applyFill="1" applyBorder="1" applyAlignment="1">
      <alignment horizontal="center" vertical="center" wrapText="1"/>
    </xf>
    <xf numFmtId="0" fontId="95" fillId="8" borderId="436" xfId="0" applyFont="1" applyFill="1" applyBorder="1" applyAlignment="1">
      <alignment horizontal="center" vertical="center" wrapText="1"/>
    </xf>
    <xf numFmtId="0" fontId="16" fillId="4" borderId="402" xfId="6" quotePrefix="1" applyFont="1" applyFill="1" applyBorder="1" applyAlignment="1">
      <alignment horizontal="center" vertical="center" wrapText="1"/>
    </xf>
    <xf numFmtId="0" fontId="16" fillId="0" borderId="410" xfId="10" quotePrefix="1" applyFont="1" applyFill="1" applyBorder="1" applyAlignment="1">
      <alignment vertical="center" wrapText="1"/>
    </xf>
    <xf numFmtId="0" fontId="17" fillId="0" borderId="419" xfId="10" applyFont="1" applyFill="1" applyBorder="1" applyAlignment="1">
      <alignment vertical="center" wrapText="1"/>
    </xf>
    <xf numFmtId="0" fontId="16" fillId="0" borderId="405" xfId="6" applyFont="1" applyFill="1" applyBorder="1" applyAlignment="1">
      <alignment horizontal="center" vertical="center" wrapText="1"/>
    </xf>
    <xf numFmtId="0" fontId="16" fillId="0" borderId="189" xfId="6" applyFont="1" applyFill="1" applyBorder="1" applyAlignment="1">
      <alignment horizontal="center" vertical="center" wrapText="1"/>
    </xf>
    <xf numFmtId="0" fontId="17" fillId="0" borderId="414" xfId="10" applyFont="1" applyFill="1" applyBorder="1" applyAlignment="1">
      <alignment vertical="center" wrapText="1"/>
    </xf>
    <xf numFmtId="0" fontId="16" fillId="0" borderId="416" xfId="6" applyFont="1" applyFill="1" applyBorder="1" applyAlignment="1">
      <alignment horizontal="center" vertical="center" wrapText="1"/>
    </xf>
    <xf numFmtId="0" fontId="16" fillId="0" borderId="421" xfId="6" applyFont="1" applyFill="1" applyBorder="1" applyAlignment="1">
      <alignment horizontal="center" vertical="center" wrapText="1"/>
    </xf>
    <xf numFmtId="0" fontId="16" fillId="0" borderId="432" xfId="6" applyFont="1" applyFill="1" applyBorder="1" applyAlignment="1">
      <alignment horizontal="center" vertical="center" wrapText="1"/>
    </xf>
    <xf numFmtId="0" fontId="17" fillId="5" borderId="416" xfId="6" applyFont="1" applyFill="1" applyBorder="1" applyAlignment="1">
      <alignment horizontal="center" vertical="center" wrapText="1"/>
    </xf>
    <xf numFmtId="0" fontId="17" fillId="5" borderId="421" xfId="6" applyFont="1" applyFill="1" applyBorder="1" applyAlignment="1">
      <alignment horizontal="center" vertical="center" wrapText="1"/>
    </xf>
    <xf numFmtId="0" fontId="17" fillId="5" borderId="11" xfId="10" quotePrefix="1" applyFont="1" applyFill="1" applyBorder="1" applyAlignment="1">
      <alignment horizontal="center" vertical="center" wrapText="1"/>
    </xf>
    <xf numFmtId="0" fontId="17" fillId="5" borderId="214" xfId="6" applyFont="1" applyFill="1" applyBorder="1" applyAlignment="1">
      <alignment horizontal="center" vertical="center" wrapText="1"/>
    </xf>
    <xf numFmtId="0" fontId="17" fillId="5" borderId="215" xfId="6" applyFont="1" applyFill="1" applyBorder="1" applyAlignment="1">
      <alignment horizontal="center" vertical="center" wrapText="1"/>
    </xf>
    <xf numFmtId="0" fontId="16" fillId="5" borderId="461" xfId="6" quotePrefix="1" applyFont="1" applyFill="1" applyBorder="1" applyAlignment="1">
      <alignment horizontal="center" vertical="center" wrapText="1"/>
    </xf>
    <xf numFmtId="0" fontId="16" fillId="0" borderId="461" xfId="6" quotePrefix="1" applyFont="1" applyFill="1" applyBorder="1" applyAlignment="1">
      <alignment horizontal="center" vertical="center" wrapText="1"/>
    </xf>
    <xf numFmtId="0" fontId="16" fillId="0" borderId="409" xfId="6" quotePrefix="1" applyFont="1" applyFill="1" applyBorder="1" applyAlignment="1">
      <alignment horizontal="center" vertical="center" wrapText="1"/>
    </xf>
    <xf numFmtId="0" fontId="23" fillId="0" borderId="408" xfId="0" applyFont="1" applyFill="1" applyBorder="1" applyAlignment="1">
      <alignment horizontal="left" vertical="center" wrapText="1"/>
    </xf>
    <xf numFmtId="0" fontId="17" fillId="5" borderId="384" xfId="6" quotePrefix="1" applyFont="1" applyFill="1" applyBorder="1" applyAlignment="1">
      <alignment horizontal="center" vertical="center" wrapText="1"/>
    </xf>
    <xf numFmtId="0" fontId="16" fillId="5" borderId="406" xfId="6" quotePrefix="1" applyFont="1" applyFill="1" applyBorder="1" applyAlignment="1">
      <alignment horizontal="center" vertical="center" wrapText="1"/>
    </xf>
    <xf numFmtId="0" fontId="16" fillId="5" borderId="385" xfId="6" quotePrefix="1" applyFont="1" applyFill="1" applyBorder="1" applyAlignment="1">
      <alignment horizontal="center" vertical="center" wrapText="1"/>
    </xf>
    <xf numFmtId="0" fontId="17" fillId="5" borderId="288" xfId="6" quotePrefix="1" applyFont="1" applyFill="1" applyBorder="1" applyAlignment="1">
      <alignment horizontal="center" vertical="center" wrapText="1"/>
    </xf>
    <xf numFmtId="0" fontId="16" fillId="5" borderId="277" xfId="6" quotePrefix="1" applyFont="1" applyFill="1" applyBorder="1" applyAlignment="1">
      <alignment horizontal="center" vertical="center" wrapText="1"/>
    </xf>
    <xf numFmtId="0" fontId="16" fillId="0" borderId="419" xfId="6" applyFont="1" applyFill="1" applyBorder="1" applyAlignment="1">
      <alignment horizontal="center" vertical="center" wrapText="1"/>
    </xf>
    <xf numFmtId="0" fontId="16" fillId="0" borderId="190" xfId="6" applyFont="1" applyFill="1" applyBorder="1" applyAlignment="1">
      <alignment horizontal="center" vertical="center" wrapText="1"/>
    </xf>
    <xf numFmtId="0" fontId="16" fillId="0" borderId="417" xfId="6" applyFont="1" applyFill="1" applyBorder="1" applyAlignment="1">
      <alignment horizontal="center" vertical="center" wrapText="1"/>
    </xf>
    <xf numFmtId="0" fontId="17" fillId="0" borderId="415" xfId="10" applyFont="1" applyFill="1" applyBorder="1" applyAlignment="1">
      <alignment vertical="center" wrapText="1"/>
    </xf>
    <xf numFmtId="0" fontId="16" fillId="0" borderId="405" xfId="10" quotePrefix="1" applyFont="1" applyFill="1" applyBorder="1" applyAlignment="1">
      <alignment horizontal="center" vertical="center" wrapText="1"/>
    </xf>
    <xf numFmtId="0" fontId="16" fillId="0" borderId="461" xfId="10" quotePrefix="1" applyFont="1" applyFill="1" applyBorder="1" applyAlignment="1">
      <alignment horizontal="center" vertical="center" wrapText="1"/>
    </xf>
    <xf numFmtId="0" fontId="19" fillId="0" borderId="403" xfId="10" applyFont="1" applyFill="1" applyBorder="1" applyAlignment="1">
      <alignment vertical="center" wrapText="1"/>
    </xf>
    <xf numFmtId="0" fontId="17" fillId="0" borderId="461" xfId="10" quotePrefix="1" applyFont="1" applyFill="1" applyBorder="1" applyAlignment="1">
      <alignment horizontal="center" vertical="center" wrapText="1"/>
    </xf>
    <xf numFmtId="0" fontId="17" fillId="0" borderId="462" xfId="10" quotePrefix="1" applyFont="1" applyFill="1" applyBorder="1" applyAlignment="1">
      <alignment horizontal="center" vertical="center" wrapText="1"/>
    </xf>
    <xf numFmtId="0" fontId="17" fillId="0" borderId="463" xfId="10" quotePrefix="1" applyFont="1" applyFill="1" applyBorder="1" applyAlignment="1">
      <alignment horizontal="center" vertical="center" wrapText="1"/>
    </xf>
    <xf numFmtId="0" fontId="17" fillId="0" borderId="413" xfId="10" quotePrefix="1" applyFont="1" applyFill="1" applyBorder="1" applyAlignment="1">
      <alignment horizontal="center" vertical="center" wrapText="1"/>
    </xf>
    <xf numFmtId="0" fontId="17" fillId="0" borderId="408" xfId="10" applyFont="1" applyFill="1" applyBorder="1" applyAlignment="1">
      <alignment vertical="center" wrapText="1"/>
    </xf>
    <xf numFmtId="0" fontId="17" fillId="0" borderId="405" xfId="10" quotePrefix="1" applyFont="1" applyFill="1" applyBorder="1" applyAlignment="1">
      <alignment horizontal="center" vertical="center" wrapText="1"/>
    </xf>
    <xf numFmtId="0" fontId="17" fillId="0" borderId="406" xfId="10" quotePrefix="1" applyFont="1" applyFill="1" applyBorder="1" applyAlignment="1">
      <alignment horizontal="center" vertical="center" wrapText="1"/>
    </xf>
    <xf numFmtId="0" fontId="17" fillId="0" borderId="416" xfId="10" quotePrefix="1" applyFont="1" applyFill="1" applyBorder="1" applyAlignment="1">
      <alignment horizontal="center" vertical="center" wrapText="1"/>
    </xf>
    <xf numFmtId="0" fontId="17" fillId="0" borderId="421" xfId="10" quotePrefix="1" applyFont="1" applyFill="1" applyBorder="1" applyAlignment="1">
      <alignment horizontal="center" vertical="center" wrapText="1"/>
    </xf>
    <xf numFmtId="0" fontId="17" fillId="0" borderId="417" xfId="10" quotePrefix="1" applyFont="1" applyFill="1" applyBorder="1" applyAlignment="1">
      <alignment horizontal="center" vertical="center" wrapText="1"/>
    </xf>
    <xf numFmtId="0" fontId="17" fillId="0" borderId="429" xfId="10" quotePrefix="1" applyFont="1" applyFill="1" applyBorder="1" applyAlignment="1">
      <alignment horizontal="center" vertical="center" wrapText="1"/>
    </xf>
    <xf numFmtId="0" fontId="17" fillId="0" borderId="421" xfId="10" applyFont="1" applyFill="1" applyBorder="1" applyAlignment="1">
      <alignment horizontal="center" vertical="center" wrapText="1"/>
    </xf>
    <xf numFmtId="0" fontId="17" fillId="0" borderId="11" xfId="10" quotePrefix="1" applyFont="1" applyFill="1" applyBorder="1" applyAlignment="1">
      <alignment horizontal="center" vertical="center" wrapText="1"/>
    </xf>
    <xf numFmtId="0" fontId="17" fillId="0" borderId="190" xfId="10" quotePrefix="1" applyFont="1" applyFill="1" applyBorder="1" applyAlignment="1">
      <alignment horizontal="center" vertical="center" wrapText="1"/>
    </xf>
    <xf numFmtId="0" fontId="17" fillId="0" borderId="191" xfId="10" quotePrefix="1" applyFont="1" applyFill="1" applyBorder="1" applyAlignment="1">
      <alignment horizontal="center" vertical="center" wrapText="1"/>
    </xf>
    <xf numFmtId="0" fontId="16" fillId="0" borderId="409" xfId="10" quotePrefix="1" applyFont="1" applyFill="1" applyBorder="1" applyAlignment="1">
      <alignment horizontal="center" vertical="center" wrapText="1"/>
    </xf>
    <xf numFmtId="0" fontId="16" fillId="0" borderId="461" xfId="6" applyFont="1" applyFill="1" applyBorder="1" applyAlignment="1">
      <alignment horizontal="center" vertical="center" wrapText="1"/>
    </xf>
    <xf numFmtId="0" fontId="16" fillId="0" borderId="403" xfId="6" quotePrefix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9" fillId="0" borderId="408" xfId="10" quotePrefix="1" applyFont="1" applyFill="1" applyBorder="1" applyAlignment="1">
      <alignment vertical="center" wrapText="1"/>
    </xf>
    <xf numFmtId="0" fontId="17" fillId="5" borderId="2" xfId="10" quotePrefix="1" applyFont="1" applyFill="1" applyBorder="1" applyAlignment="1">
      <alignment horizontal="center" vertical="center" wrapText="1"/>
    </xf>
    <xf numFmtId="0" fontId="18" fillId="0" borderId="408" xfId="0" applyFont="1" applyFill="1" applyBorder="1" applyAlignment="1">
      <alignment horizontal="left" vertical="center" wrapText="1"/>
    </xf>
    <xf numFmtId="0" fontId="23" fillId="0" borderId="403" xfId="0" applyFont="1" applyFill="1" applyBorder="1" applyAlignment="1">
      <alignment horizontal="left" vertical="center" wrapText="1"/>
    </xf>
    <xf numFmtId="0" fontId="21" fillId="0" borderId="440" xfId="0" applyFont="1" applyFill="1" applyBorder="1" applyAlignment="1">
      <alignment horizontal="left" vertical="center" wrapText="1"/>
    </xf>
    <xf numFmtId="0" fontId="24" fillId="0" borderId="403" xfId="0" applyFont="1" applyFill="1" applyBorder="1" applyAlignment="1">
      <alignment horizontal="center" vertical="center"/>
    </xf>
    <xf numFmtId="0" fontId="17" fillId="0" borderId="403" xfId="10" quotePrefix="1" applyFont="1" applyFill="1" applyBorder="1" applyAlignment="1">
      <alignment horizontal="center" vertical="center" wrapText="1"/>
    </xf>
    <xf numFmtId="0" fontId="15" fillId="0" borderId="403" xfId="0" applyFont="1" applyFill="1" applyBorder="1" applyAlignment="1">
      <alignment horizontal="center" vertical="center"/>
    </xf>
    <xf numFmtId="0" fontId="16" fillId="0" borderId="403" xfId="6" applyFont="1" applyFill="1" applyBorder="1" applyAlignment="1">
      <alignment horizontal="center" vertical="center" wrapText="1"/>
    </xf>
    <xf numFmtId="0" fontId="17" fillId="0" borderId="404" xfId="10" applyFont="1" applyFill="1" applyBorder="1" applyAlignment="1">
      <alignment vertical="center" wrapText="1"/>
    </xf>
    <xf numFmtId="0" fontId="17" fillId="5" borderId="407" xfId="10" quotePrefix="1" applyFont="1" applyFill="1" applyBorder="1" applyAlignment="1">
      <alignment horizontal="center" vertical="center" wrapText="1"/>
    </xf>
    <xf numFmtId="0" fontId="16" fillId="0" borderId="407" xfId="6" applyFont="1" applyFill="1" applyBorder="1" applyAlignment="1">
      <alignment horizontal="center" vertical="center" wrapText="1"/>
    </xf>
    <xf numFmtId="0" fontId="17" fillId="0" borderId="420" xfId="10" applyFont="1" applyFill="1" applyBorder="1" applyAlignment="1">
      <alignment vertical="center" wrapText="1"/>
    </xf>
    <xf numFmtId="0" fontId="16" fillId="0" borderId="415" xfId="6" applyFont="1" applyFill="1" applyBorder="1" applyAlignment="1">
      <alignment horizontal="center" vertical="center" wrapText="1"/>
    </xf>
    <xf numFmtId="0" fontId="17" fillId="5" borderId="206" xfId="10" quotePrefix="1" applyFont="1" applyFill="1" applyBorder="1" applyAlignment="1">
      <alignment horizontal="center" vertical="center" wrapText="1"/>
    </xf>
    <xf numFmtId="0" fontId="17" fillId="5" borderId="403" xfId="10" quotePrefix="1" applyFont="1" applyFill="1" applyBorder="1" applyAlignment="1">
      <alignment horizontal="center" vertical="center" wrapText="1"/>
    </xf>
    <xf numFmtId="0" fontId="17" fillId="5" borderId="403" xfId="6" quotePrefix="1" applyFont="1" applyFill="1" applyBorder="1" applyAlignment="1">
      <alignment horizontal="center" vertical="center" wrapText="1"/>
    </xf>
    <xf numFmtId="0" fontId="16" fillId="5" borderId="403" xfId="6" quotePrefix="1" applyFont="1" applyFill="1" applyBorder="1" applyAlignment="1">
      <alignment horizontal="center" vertical="center" wrapText="1"/>
    </xf>
    <xf numFmtId="0" fontId="17" fillId="0" borderId="403" xfId="6" quotePrefix="1" applyFont="1" applyFill="1" applyBorder="1" applyAlignment="1">
      <alignment horizontal="center" vertical="center" wrapText="1"/>
    </xf>
    <xf numFmtId="0" fontId="17" fillId="0" borderId="407" xfId="10" quotePrefix="1" applyFont="1" applyFill="1" applyBorder="1" applyAlignment="1">
      <alignment horizontal="center" vertical="center" wrapText="1"/>
    </xf>
    <xf numFmtId="0" fontId="17" fillId="0" borderId="407" xfId="6" quotePrefix="1" applyFont="1" applyFill="1" applyBorder="1" applyAlignment="1">
      <alignment horizontal="center" vertical="center" wrapText="1"/>
    </xf>
    <xf numFmtId="0" fontId="17" fillId="0" borderId="415" xfId="10" quotePrefix="1" applyFont="1" applyFill="1" applyBorder="1" applyAlignment="1">
      <alignment horizontal="center" vertical="center" wrapText="1"/>
    </xf>
    <xf numFmtId="0" fontId="17" fillId="0" borderId="415" xfId="6" quotePrefix="1" applyFont="1" applyFill="1" applyBorder="1" applyAlignment="1">
      <alignment horizontal="center" vertical="center" wrapText="1"/>
    </xf>
    <xf numFmtId="0" fontId="17" fillId="3" borderId="321" xfId="10" applyFont="1" applyFill="1" applyBorder="1" applyAlignment="1">
      <alignment horizontal="center" vertical="center" wrapText="1"/>
    </xf>
    <xf numFmtId="0" fontId="17" fillId="3" borderId="466" xfId="10" applyFont="1" applyFill="1" applyBorder="1" applyAlignment="1">
      <alignment horizontal="center" vertical="center" wrapText="1"/>
    </xf>
    <xf numFmtId="0" fontId="17" fillId="3" borderId="467" xfId="10" applyFont="1" applyFill="1" applyBorder="1" applyAlignment="1">
      <alignment horizontal="center" vertical="center" wrapText="1"/>
    </xf>
    <xf numFmtId="0" fontId="18" fillId="3" borderId="465" xfId="0" applyFont="1" applyFill="1" applyBorder="1" applyAlignment="1">
      <alignment horizontal="left" vertical="center" wrapText="1"/>
    </xf>
    <xf numFmtId="0" fontId="16" fillId="3" borderId="468" xfId="7" applyFont="1" applyFill="1" applyBorder="1" applyAlignment="1">
      <alignment horizontal="center" vertical="center" wrapText="1"/>
    </xf>
    <xf numFmtId="0" fontId="19" fillId="3" borderId="469" xfId="10" applyFont="1" applyFill="1" applyBorder="1" applyAlignment="1">
      <alignment vertical="center" wrapText="1"/>
    </xf>
    <xf numFmtId="0" fontId="19" fillId="3" borderId="475" xfId="10" applyFont="1" applyFill="1" applyBorder="1" applyAlignment="1">
      <alignment vertical="center" wrapText="1"/>
    </xf>
    <xf numFmtId="0" fontId="16" fillId="3" borderId="475" xfId="10" applyFont="1" applyFill="1" applyBorder="1" applyAlignment="1">
      <alignment horizontal="center" vertical="center" wrapText="1"/>
    </xf>
    <xf numFmtId="0" fontId="16" fillId="3" borderId="476" xfId="10" applyFont="1" applyFill="1" applyBorder="1" applyAlignment="1">
      <alignment horizontal="center" vertical="center" wrapText="1"/>
    </xf>
    <xf numFmtId="0" fontId="21" fillId="3" borderId="475" xfId="0" applyFont="1" applyFill="1" applyBorder="1" applyAlignment="1">
      <alignment horizontal="left" vertical="center" wrapText="1"/>
    </xf>
    <xf numFmtId="0" fontId="16" fillId="3" borderId="473" xfId="7" applyFont="1" applyFill="1" applyBorder="1" applyAlignment="1">
      <alignment horizontal="center" vertical="center" wrapText="1"/>
    </xf>
    <xf numFmtId="0" fontId="16" fillId="3" borderId="475" xfId="7" applyFont="1" applyFill="1" applyBorder="1" applyAlignment="1">
      <alignment horizontal="center" vertical="center" wrapText="1"/>
    </xf>
    <xf numFmtId="0" fontId="18" fillId="3" borderId="475" xfId="0" applyFont="1" applyFill="1" applyBorder="1" applyAlignment="1">
      <alignment horizontal="left" vertical="center" wrapText="1"/>
    </xf>
    <xf numFmtId="0" fontId="17" fillId="3" borderId="479" xfId="10" applyFont="1" applyFill="1" applyBorder="1" applyAlignment="1">
      <alignment horizontal="center" vertical="center" wrapText="1"/>
    </xf>
    <xf numFmtId="0" fontId="16" fillId="3" borderId="438" xfId="4" applyFont="1" applyFill="1" applyBorder="1" applyAlignment="1">
      <alignment horizontal="center" vertical="center" textRotation="255" wrapText="1"/>
    </xf>
    <xf numFmtId="0" fontId="16" fillId="3" borderId="477" xfId="7" applyFont="1" applyFill="1" applyBorder="1" applyAlignment="1">
      <alignment horizontal="center" vertical="center" wrapText="1"/>
    </xf>
    <xf numFmtId="0" fontId="16" fillId="3" borderId="438" xfId="7" applyFont="1" applyFill="1" applyBorder="1" applyAlignment="1">
      <alignment horizontal="center" vertical="center" wrapText="1"/>
    </xf>
    <xf numFmtId="0" fontId="17" fillId="3" borderId="471" xfId="7" applyFont="1" applyFill="1" applyBorder="1" applyAlignment="1">
      <alignment horizontal="center" vertical="center" wrapText="1"/>
    </xf>
    <xf numFmtId="0" fontId="16" fillId="3" borderId="473" xfId="10" applyFont="1" applyFill="1" applyBorder="1" applyAlignment="1">
      <alignment horizontal="center" vertical="center" wrapText="1"/>
    </xf>
    <xf numFmtId="0" fontId="4" fillId="3" borderId="469" xfId="4" applyFont="1" applyFill="1" applyBorder="1" applyAlignment="1">
      <alignment horizontal="center" vertical="center" wrapText="1"/>
    </xf>
    <xf numFmtId="0" fontId="16" fillId="3" borderId="471" xfId="7" applyFont="1" applyFill="1" applyBorder="1" applyAlignment="1">
      <alignment horizontal="center" vertical="center" wrapText="1"/>
    </xf>
    <xf numFmtId="0" fontId="16" fillId="3" borderId="470" xfId="7" applyFont="1" applyFill="1" applyBorder="1" applyAlignment="1">
      <alignment horizontal="center" vertical="center" wrapText="1"/>
    </xf>
    <xf numFmtId="0" fontId="17" fillId="3" borderId="477" xfId="7" applyFont="1" applyFill="1" applyBorder="1" applyAlignment="1">
      <alignment horizontal="center" vertical="center" wrapText="1"/>
    </xf>
    <xf numFmtId="0" fontId="16" fillId="3" borderId="465" xfId="7" applyFont="1" applyFill="1" applyBorder="1" applyAlignment="1">
      <alignment horizontal="center" vertical="center" wrapText="1"/>
    </xf>
    <xf numFmtId="0" fontId="17" fillId="3" borderId="475" xfId="7" applyFont="1" applyFill="1" applyBorder="1" applyAlignment="1">
      <alignment horizontal="center" vertical="center" wrapText="1"/>
    </xf>
    <xf numFmtId="0" fontId="16" fillId="3" borderId="485" xfId="7" applyFont="1" applyFill="1" applyBorder="1" applyAlignment="1">
      <alignment horizontal="center" vertical="center" wrapText="1"/>
    </xf>
    <xf numFmtId="0" fontId="16" fillId="3" borderId="486" xfId="7" applyFont="1" applyFill="1" applyBorder="1" applyAlignment="1">
      <alignment horizontal="center" vertical="center" wrapText="1"/>
    </xf>
    <xf numFmtId="0" fontId="16" fillId="3" borderId="476" xfId="7" applyFont="1" applyFill="1" applyBorder="1" applyAlignment="1">
      <alignment horizontal="center" vertical="center" wrapText="1"/>
    </xf>
    <xf numFmtId="0" fontId="17" fillId="3" borderId="178" xfId="10" applyFont="1" applyFill="1" applyBorder="1" applyAlignment="1">
      <alignment horizontal="center" vertical="center" wrapText="1"/>
    </xf>
    <xf numFmtId="0" fontId="17" fillId="3" borderId="476" xfId="7" applyFont="1" applyFill="1" applyBorder="1" applyAlignment="1">
      <alignment horizontal="center" vertical="center" wrapText="1"/>
    </xf>
    <xf numFmtId="0" fontId="27" fillId="3" borderId="241" xfId="10" applyFont="1" applyFill="1" applyBorder="1" applyAlignment="1">
      <alignment vertical="center" wrapText="1"/>
    </xf>
    <xf numFmtId="0" fontId="17" fillId="3" borderId="478" xfId="10" applyFont="1" applyFill="1" applyBorder="1" applyAlignment="1">
      <alignment horizontal="center" vertical="center" wrapText="1"/>
    </xf>
    <xf numFmtId="0" fontId="17" fillId="3" borderId="472" xfId="10" applyFont="1" applyFill="1" applyBorder="1" applyAlignment="1">
      <alignment horizontal="center" vertical="center" wrapText="1"/>
    </xf>
    <xf numFmtId="0" fontId="17" fillId="3" borderId="480" xfId="10" applyFont="1" applyFill="1" applyBorder="1" applyAlignment="1">
      <alignment horizontal="center" vertical="center" wrapText="1"/>
    </xf>
    <xf numFmtId="0" fontId="17" fillId="3" borderId="481" xfId="10" applyFont="1" applyFill="1" applyBorder="1" applyAlignment="1">
      <alignment horizontal="center" vertical="center" wrapText="1"/>
    </xf>
    <xf numFmtId="0" fontId="17" fillId="3" borderId="470" xfId="7" applyFont="1" applyFill="1" applyBorder="1" applyAlignment="1">
      <alignment horizontal="center" vertical="center" wrapText="1"/>
    </xf>
    <xf numFmtId="0" fontId="17" fillId="3" borderId="490" xfId="10" applyFont="1" applyFill="1" applyBorder="1" applyAlignment="1">
      <alignment vertical="center" wrapText="1"/>
    </xf>
    <xf numFmtId="0" fontId="4" fillId="3" borderId="468" xfId="4" applyFont="1" applyFill="1" applyBorder="1" applyAlignment="1">
      <alignment horizontal="center" vertical="center" wrapText="1"/>
    </xf>
    <xf numFmtId="0" fontId="16" fillId="3" borderId="485" xfId="10" applyFont="1" applyFill="1" applyBorder="1" applyAlignment="1">
      <alignment horizontal="center" vertical="center" wrapText="1"/>
    </xf>
    <xf numFmtId="0" fontId="16" fillId="3" borderId="477" xfId="10" applyFont="1" applyFill="1" applyBorder="1" applyAlignment="1">
      <alignment horizontal="center" vertical="center" wrapText="1"/>
    </xf>
    <xf numFmtId="0" fontId="17" fillId="3" borderId="485" xfId="7" applyFont="1" applyFill="1" applyBorder="1" applyAlignment="1">
      <alignment horizontal="center" vertical="center" wrapText="1"/>
    </xf>
    <xf numFmtId="0" fontId="17" fillId="3" borderId="177" xfId="10" applyFont="1" applyFill="1" applyBorder="1" applyAlignment="1">
      <alignment horizontal="center" vertical="center" wrapText="1"/>
    </xf>
    <xf numFmtId="0" fontId="16" fillId="3" borderId="478" xfId="10" applyFont="1" applyFill="1" applyBorder="1" applyAlignment="1">
      <alignment horizontal="center" vertical="center" wrapText="1"/>
    </xf>
    <xf numFmtId="0" fontId="17" fillId="3" borderId="241" xfId="10" applyFont="1" applyFill="1" applyBorder="1" applyAlignment="1">
      <alignment horizontal="center" vertical="center" wrapText="1"/>
    </xf>
    <xf numFmtId="0" fontId="16" fillId="3" borderId="482" xfId="10" applyFont="1" applyFill="1" applyBorder="1" applyAlignment="1">
      <alignment horizontal="center" vertical="center" wrapText="1"/>
    </xf>
    <xf numFmtId="0" fontId="16" fillId="3" borderId="488" xfId="10" applyFont="1" applyFill="1" applyBorder="1" applyAlignment="1">
      <alignment horizontal="center" vertical="center" wrapText="1"/>
    </xf>
    <xf numFmtId="0" fontId="16" fillId="3" borderId="472" xfId="10" applyFont="1" applyFill="1" applyBorder="1" applyAlignment="1">
      <alignment horizontal="center" vertical="center" wrapText="1"/>
    </xf>
    <xf numFmtId="0" fontId="16" fillId="3" borderId="314" xfId="10" applyFont="1" applyFill="1" applyBorder="1" applyAlignment="1">
      <alignment horizontal="center" vertical="center" wrapText="1"/>
    </xf>
    <xf numFmtId="0" fontId="17" fillId="3" borderId="484" xfId="8" applyFont="1" applyFill="1" applyBorder="1" applyAlignment="1">
      <alignment vertical="center" wrapText="1"/>
    </xf>
    <xf numFmtId="0" fontId="17" fillId="3" borderId="437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44" fillId="3" borderId="472" xfId="0" applyFont="1" applyFill="1" applyBorder="1" applyAlignment="1">
      <alignment horizontal="center" vertical="center" wrapText="1"/>
    </xf>
    <xf numFmtId="0" fontId="44" fillId="3" borderId="314" xfId="0" applyFont="1" applyFill="1" applyBorder="1" applyAlignment="1">
      <alignment horizontal="center" vertical="center" wrapText="1"/>
    </xf>
    <xf numFmtId="0" fontId="44" fillId="3" borderId="471" xfId="0" applyFont="1" applyFill="1" applyBorder="1" applyAlignment="1">
      <alignment horizontal="center" vertical="center" wrapText="1"/>
    </xf>
    <xf numFmtId="0" fontId="44" fillId="3" borderId="475" xfId="0" applyFont="1" applyFill="1" applyBorder="1" applyAlignment="1">
      <alignment horizontal="center" vertical="center"/>
    </xf>
    <xf numFmtId="0" fontId="28" fillId="0" borderId="423" xfId="24" applyFont="1" applyBorder="1" applyAlignment="1">
      <alignment horizontal="center" vertical="center" wrapText="1"/>
    </xf>
    <xf numFmtId="0" fontId="28" fillId="0" borderId="432" xfId="24" applyFont="1" applyBorder="1" applyAlignment="1">
      <alignment horizontal="center" vertical="center" wrapText="1"/>
    </xf>
    <xf numFmtId="0" fontId="30" fillId="0" borderId="491" xfId="24" applyFont="1" applyBorder="1" applyAlignment="1">
      <alignment horizontal="center" vertical="center" wrapText="1"/>
    </xf>
    <xf numFmtId="0" fontId="31" fillId="0" borderId="492" xfId="24" applyFont="1" applyBorder="1" applyAlignment="1">
      <alignment horizontal="center" wrapText="1"/>
    </xf>
    <xf numFmtId="0" fontId="32" fillId="0" borderId="422" xfId="24" applyFont="1" applyBorder="1" applyAlignment="1">
      <alignment horizontal="center" vertical="center"/>
    </xf>
    <xf numFmtId="0" fontId="32" fillId="0" borderId="432" xfId="24" applyFont="1" applyBorder="1" applyAlignment="1">
      <alignment horizontal="center" vertical="center"/>
    </xf>
    <xf numFmtId="0" fontId="77" fillId="0" borderId="491" xfId="24" applyFont="1" applyBorder="1" applyAlignment="1">
      <alignment horizontal="center" vertical="center" wrapText="1"/>
    </xf>
    <xf numFmtId="0" fontId="78" fillId="0" borderId="491" xfId="24" applyFont="1" applyBorder="1"/>
    <xf numFmtId="0" fontId="78" fillId="0" borderId="492" xfId="24" applyFont="1" applyBorder="1"/>
    <xf numFmtId="0" fontId="78" fillId="0" borderId="423" xfId="24" applyFont="1" applyBorder="1"/>
    <xf numFmtId="0" fontId="78" fillId="0" borderId="432" xfId="24" applyFont="1" applyBorder="1"/>
    <xf numFmtId="0" fontId="78" fillId="0" borderId="493" xfId="24" applyFont="1" applyBorder="1"/>
    <xf numFmtId="0" fontId="78" fillId="0" borderId="422" xfId="24" applyFont="1" applyBorder="1"/>
    <xf numFmtId="0" fontId="79" fillId="0" borderId="493" xfId="24" applyFont="1" applyBorder="1"/>
    <xf numFmtId="0" fontId="79" fillId="0" borderId="494" xfId="24" applyFont="1" applyBorder="1"/>
    <xf numFmtId="0" fontId="34" fillId="0" borderId="491" xfId="0" applyFont="1" applyFill="1" applyBorder="1" applyAlignment="1">
      <alignment horizontal="center"/>
    </xf>
    <xf numFmtId="0" fontId="34" fillId="0" borderId="492" xfId="0" applyFont="1" applyFill="1" applyBorder="1" applyAlignment="1">
      <alignment horizontal="center"/>
    </xf>
    <xf numFmtId="49" fontId="34" fillId="0" borderId="420" xfId="0" applyNumberFormat="1" applyFont="1" applyFill="1" applyBorder="1" applyAlignment="1">
      <alignment horizontal="left"/>
    </xf>
    <xf numFmtId="0" fontId="34" fillId="0" borderId="420" xfId="0" applyFont="1" applyFill="1" applyBorder="1" applyAlignment="1">
      <alignment horizontal="left"/>
    </xf>
    <xf numFmtId="17" fontId="34" fillId="0" borderId="420" xfId="0" applyNumberFormat="1" applyFont="1" applyFill="1" applyBorder="1" applyAlignment="1">
      <alignment horizontal="left"/>
    </xf>
    <xf numFmtId="49" fontId="34" fillId="0" borderId="414" xfId="0" applyNumberFormat="1" applyFont="1" applyFill="1" applyBorder="1" applyAlignment="1">
      <alignment horizontal="left"/>
    </xf>
    <xf numFmtId="0" fontId="34" fillId="0" borderId="414" xfId="0" applyFont="1" applyFill="1" applyBorder="1" applyAlignment="1">
      <alignment horizontal="left"/>
    </xf>
    <xf numFmtId="0" fontId="34" fillId="0" borderId="495" xfId="0" applyFont="1" applyFill="1" applyBorder="1" applyAlignment="1">
      <alignment horizontal="center"/>
    </xf>
    <xf numFmtId="0" fontId="34" fillId="0" borderId="496" xfId="0" applyFont="1" applyFill="1" applyBorder="1" applyAlignment="1">
      <alignment horizontal="center"/>
    </xf>
    <xf numFmtId="0" fontId="122" fillId="0" borderId="61" xfId="0" applyFont="1" applyFill="1" applyBorder="1" applyAlignment="1">
      <alignment horizontal="center"/>
    </xf>
    <xf numFmtId="0" fontId="122" fillId="0" borderId="62" xfId="0" applyFont="1" applyFill="1" applyBorder="1" applyAlignment="1">
      <alignment horizontal="center"/>
    </xf>
    <xf numFmtId="0" fontId="122" fillId="0" borderId="61" xfId="24" applyFont="1" applyFill="1" applyBorder="1" applyAlignment="1">
      <alignment horizontal="center"/>
    </xf>
    <xf numFmtId="0" fontId="122" fillId="0" borderId="62" xfId="24" applyFont="1" applyFill="1" applyBorder="1" applyAlignment="1">
      <alignment horizontal="center"/>
    </xf>
    <xf numFmtId="0" fontId="123" fillId="0" borderId="61" xfId="24" applyFont="1" applyFill="1" applyBorder="1" applyAlignment="1">
      <alignment horizontal="center" vertical="center" wrapText="1"/>
    </xf>
    <xf numFmtId="0" fontId="122" fillId="0" borderId="491" xfId="24" applyFont="1" applyFill="1" applyBorder="1" applyAlignment="1">
      <alignment horizontal="center"/>
    </xf>
    <xf numFmtId="0" fontId="122" fillId="0" borderId="492" xfId="24" applyFont="1" applyFill="1" applyBorder="1" applyAlignment="1">
      <alignment horizontal="center"/>
    </xf>
    <xf numFmtId="0" fontId="122" fillId="0" borderId="423" xfId="24" applyFont="1" applyFill="1" applyBorder="1" applyAlignment="1">
      <alignment horizontal="center"/>
    </xf>
    <xf numFmtId="0" fontId="122" fillId="0" borderId="432" xfId="24" applyFont="1" applyFill="1" applyBorder="1" applyAlignment="1">
      <alignment horizontal="center"/>
    </xf>
    <xf numFmtId="0" fontId="122" fillId="0" borderId="493" xfId="24" applyFont="1" applyFill="1" applyBorder="1" applyAlignment="1">
      <alignment horizontal="center"/>
    </xf>
    <xf numFmtId="0" fontId="34" fillId="0" borderId="491" xfId="24" applyFont="1" applyFill="1" applyBorder="1" applyAlignment="1">
      <alignment horizontal="center"/>
    </xf>
    <xf numFmtId="0" fontId="34" fillId="0" borderId="492" xfId="24" applyFont="1" applyFill="1" applyBorder="1" applyAlignment="1">
      <alignment horizontal="center"/>
    </xf>
    <xf numFmtId="0" fontId="34" fillId="0" borderId="423" xfId="24" applyFont="1" applyFill="1" applyBorder="1" applyAlignment="1">
      <alignment horizontal="center"/>
    </xf>
    <xf numFmtId="0" fontId="34" fillId="0" borderId="432" xfId="24" applyFont="1" applyFill="1" applyBorder="1" applyAlignment="1">
      <alignment horizontal="center"/>
    </xf>
    <xf numFmtId="0" fontId="34" fillId="0" borderId="493" xfId="24" applyFont="1" applyFill="1" applyBorder="1" applyAlignment="1">
      <alignment horizontal="center"/>
    </xf>
    <xf numFmtId="0" fontId="34" fillId="0" borderId="495" xfId="24" applyFont="1" applyFill="1" applyBorder="1" applyAlignment="1">
      <alignment horizontal="center"/>
    </xf>
    <xf numFmtId="0" fontId="34" fillId="0" borderId="496" xfId="24" applyFont="1" applyFill="1" applyBorder="1" applyAlignment="1">
      <alignment horizontal="center"/>
    </xf>
    <xf numFmtId="0" fontId="34" fillId="0" borderId="433" xfId="24" applyFont="1" applyFill="1" applyBorder="1" applyAlignment="1">
      <alignment horizontal="center"/>
    </xf>
    <xf numFmtId="0" fontId="34" fillId="0" borderId="424" xfId="24" applyFont="1" applyFill="1" applyBorder="1" applyAlignment="1">
      <alignment horizontal="center"/>
    </xf>
    <xf numFmtId="0" fontId="34" fillId="0" borderId="497" xfId="24" applyFont="1" applyFill="1" applyBorder="1" applyAlignment="1">
      <alignment horizontal="center"/>
    </xf>
    <xf numFmtId="0" fontId="34" fillId="0" borderId="495" xfId="24" applyFont="1" applyFill="1" applyBorder="1" applyAlignment="1">
      <alignment horizontal="center" vertical="center" wrapText="1"/>
    </xf>
    <xf numFmtId="0" fontId="34" fillId="0" borderId="496" xfId="24" applyFont="1" applyFill="1" applyBorder="1" applyAlignment="1">
      <alignment horizontal="center" vertical="center" wrapText="1"/>
    </xf>
    <xf numFmtId="0" fontId="36" fillId="0" borderId="424" xfId="24" applyFont="1" applyFill="1" applyBorder="1" applyAlignment="1">
      <alignment horizontal="center" vertical="center" wrapText="1"/>
    </xf>
    <xf numFmtId="0" fontId="35" fillId="0" borderId="498" xfId="0" applyFont="1" applyFill="1" applyBorder="1" applyAlignment="1">
      <alignment horizontal="center"/>
    </xf>
    <xf numFmtId="0" fontId="123" fillId="0" borderId="62" xfId="24" applyFont="1" applyFill="1" applyBorder="1" applyAlignment="1">
      <alignment horizontal="center" vertical="center" wrapText="1"/>
    </xf>
    <xf numFmtId="0" fontId="34" fillId="0" borderId="499" xfId="0" applyFont="1" applyFill="1" applyBorder="1" applyAlignment="1">
      <alignment horizontal="center"/>
    </xf>
    <xf numFmtId="0" fontId="34" fillId="0" borderId="497" xfId="0" applyFont="1" applyFill="1" applyBorder="1" applyAlignment="1">
      <alignment horizontal="center"/>
    </xf>
    <xf numFmtId="0" fontId="34" fillId="0" borderId="500" xfId="0" applyFont="1" applyFill="1" applyBorder="1" applyAlignment="1">
      <alignment horizontal="center"/>
    </xf>
    <xf numFmtId="0" fontId="34" fillId="0" borderId="501" xfId="0" applyFont="1" applyFill="1" applyBorder="1" applyAlignment="1">
      <alignment horizontal="center"/>
    </xf>
    <xf numFmtId="0" fontId="34" fillId="0" borderId="502" xfId="0" applyFont="1" applyFill="1" applyBorder="1" applyAlignment="1">
      <alignment horizontal="center"/>
    </xf>
    <xf numFmtId="0" fontId="34" fillId="0" borderId="503" xfId="0" applyFont="1" applyFill="1" applyBorder="1" applyAlignment="1">
      <alignment horizontal="center"/>
    </xf>
    <xf numFmtId="0" fontId="34" fillId="0" borderId="436" xfId="0" applyFont="1" applyFill="1" applyBorder="1" applyAlignment="1">
      <alignment horizontal="center"/>
    </xf>
    <xf numFmtId="0" fontId="120" fillId="0" borderId="2" xfId="24" applyFont="1" applyFill="1" applyBorder="1" applyAlignment="1">
      <alignment horizontal="left" vertical="center" wrapText="1"/>
    </xf>
    <xf numFmtId="0" fontId="30" fillId="0" borderId="493" xfId="24" applyFont="1" applyBorder="1" applyAlignment="1">
      <alignment horizontal="center" vertical="center" wrapText="1"/>
    </xf>
    <xf numFmtId="0" fontId="34" fillId="0" borderId="491" xfId="0" applyNumberFormat="1" applyFont="1" applyFill="1" applyBorder="1" applyAlignment="1">
      <alignment horizontal="center" vertical="center"/>
    </xf>
    <xf numFmtId="0" fontId="34" fillId="0" borderId="493" xfId="0" applyNumberFormat="1" applyFont="1" applyFill="1" applyBorder="1" applyAlignment="1">
      <alignment horizontal="center" vertical="center"/>
    </xf>
    <xf numFmtId="0" fontId="34" fillId="0" borderId="504" xfId="0" applyNumberFormat="1" applyFont="1" applyFill="1" applyBorder="1" applyAlignment="1">
      <alignment horizontal="center" vertical="center"/>
    </xf>
    <xf numFmtId="0" fontId="34" fillId="0" borderId="492" xfId="0" applyNumberFormat="1" applyFont="1" applyFill="1" applyBorder="1" applyAlignment="1">
      <alignment horizontal="center" vertical="center"/>
    </xf>
    <xf numFmtId="0" fontId="34" fillId="0" borderId="494" xfId="0" applyNumberFormat="1" applyFont="1" applyFill="1" applyBorder="1" applyAlignment="1">
      <alignment horizontal="center" vertical="center"/>
    </xf>
    <xf numFmtId="49" fontId="34" fillId="0" borderId="433" xfId="0" applyNumberFormat="1" applyFont="1" applyFill="1" applyBorder="1" applyAlignment="1">
      <alignment horizontal="left"/>
    </xf>
    <xf numFmtId="0" fontId="34" fillId="0" borderId="433" xfId="0" applyFont="1" applyFill="1" applyBorder="1" applyAlignment="1">
      <alignment horizontal="left"/>
    </xf>
    <xf numFmtId="0" fontId="34" fillId="0" borderId="495" xfId="0" applyNumberFormat="1" applyFont="1" applyFill="1" applyBorder="1" applyAlignment="1">
      <alignment horizontal="center" vertical="center"/>
    </xf>
    <xf numFmtId="0" fontId="34" fillId="0" borderId="497" xfId="0" applyNumberFormat="1" applyFont="1" applyFill="1" applyBorder="1" applyAlignment="1">
      <alignment horizontal="center" vertical="center"/>
    </xf>
    <xf numFmtId="0" fontId="34" fillId="0" borderId="506" xfId="0" applyNumberFormat="1" applyFont="1" applyFill="1" applyBorder="1" applyAlignment="1">
      <alignment horizontal="center" vertical="center"/>
    </xf>
    <xf numFmtId="0" fontId="34" fillId="0" borderId="496" xfId="0" applyNumberFormat="1" applyFont="1" applyFill="1" applyBorder="1" applyAlignment="1">
      <alignment horizontal="center" vertical="center"/>
    </xf>
    <xf numFmtId="0" fontId="34" fillId="0" borderId="500" xfId="0" applyNumberFormat="1" applyFont="1" applyFill="1" applyBorder="1" applyAlignment="1">
      <alignment horizontal="center" vertical="center"/>
    </xf>
    <xf numFmtId="0" fontId="36" fillId="0" borderId="498" xfId="0" applyNumberFormat="1" applyFont="1" applyFill="1" applyBorder="1" applyAlignment="1">
      <alignment horizontal="center" vertical="center"/>
    </xf>
    <xf numFmtId="0" fontId="37" fillId="0" borderId="498" xfId="0" applyNumberFormat="1" applyFont="1" applyFill="1" applyBorder="1" applyAlignment="1">
      <alignment horizontal="center" vertical="center" wrapText="1"/>
    </xf>
    <xf numFmtId="0" fontId="123" fillId="0" borderId="61" xfId="0" applyNumberFormat="1" applyFont="1" applyFill="1" applyBorder="1" applyAlignment="1">
      <alignment horizontal="left"/>
    </xf>
    <xf numFmtId="0" fontId="123" fillId="0" borderId="62" xfId="0" applyNumberFormat="1" applyFont="1" applyFill="1" applyBorder="1" applyAlignment="1">
      <alignment horizontal="left"/>
    </xf>
    <xf numFmtId="0" fontId="124" fillId="0" borderId="102" xfId="0" applyNumberFormat="1" applyFont="1" applyFill="1" applyBorder="1" applyAlignment="1">
      <alignment horizontal="center" vertical="center"/>
    </xf>
    <xf numFmtId="0" fontId="124" fillId="0" borderId="62" xfId="0" applyNumberFormat="1" applyFont="1" applyFill="1" applyBorder="1" applyAlignment="1">
      <alignment horizontal="center" vertical="center"/>
    </xf>
    <xf numFmtId="0" fontId="124" fillId="0" borderId="78" xfId="0" applyNumberFormat="1" applyFont="1" applyFill="1" applyBorder="1" applyAlignment="1">
      <alignment horizontal="center" vertical="center"/>
    </xf>
    <xf numFmtId="0" fontId="124" fillId="0" borderId="62" xfId="0" applyNumberFormat="1" applyFont="1" applyFill="1" applyBorder="1" applyAlignment="1">
      <alignment horizontal="center" vertical="center" wrapText="1"/>
    </xf>
    <xf numFmtId="0" fontId="125" fillId="0" borderId="61" xfId="0" applyNumberFormat="1" applyFont="1" applyFill="1" applyBorder="1" applyAlignment="1">
      <alignment horizontal="left"/>
    </xf>
    <xf numFmtId="0" fontId="125" fillId="0" borderId="62" xfId="0" applyNumberFormat="1" applyFont="1" applyFill="1" applyBorder="1" applyAlignment="1">
      <alignment horizontal="left"/>
    </xf>
    <xf numFmtId="0" fontId="124" fillId="0" borderId="493" xfId="0" applyNumberFormat="1" applyFont="1" applyFill="1" applyBorder="1" applyAlignment="1">
      <alignment horizontal="center" vertical="center"/>
    </xf>
    <xf numFmtId="0" fontId="124" fillId="0" borderId="504" xfId="0" applyNumberFormat="1" applyFont="1" applyFill="1" applyBorder="1" applyAlignment="1">
      <alignment horizontal="center" vertical="center"/>
    </xf>
    <xf numFmtId="0" fontId="124" fillId="0" borderId="492" xfId="0" applyNumberFormat="1" applyFont="1" applyFill="1" applyBorder="1" applyAlignment="1">
      <alignment horizontal="center" vertical="center"/>
    </xf>
    <xf numFmtId="0" fontId="124" fillId="0" borderId="494" xfId="0" applyNumberFormat="1" applyFont="1" applyFill="1" applyBorder="1" applyAlignment="1">
      <alignment horizontal="center" vertical="center"/>
    </xf>
    <xf numFmtId="0" fontId="42" fillId="0" borderId="491" xfId="0" applyNumberFormat="1" applyFont="1" applyFill="1" applyBorder="1" applyAlignment="1">
      <alignment horizontal="center" vertical="center"/>
    </xf>
    <xf numFmtId="0" fontId="42" fillId="0" borderId="492" xfId="0" applyNumberFormat="1" applyFont="1" applyFill="1" applyBorder="1" applyAlignment="1">
      <alignment horizontal="center" vertical="center"/>
    </xf>
    <xf numFmtId="0" fontId="42" fillId="0" borderId="422" xfId="0" applyNumberFormat="1" applyFont="1" applyFill="1" applyBorder="1" applyAlignment="1">
      <alignment horizontal="center" vertical="center"/>
    </xf>
    <xf numFmtId="0" fontId="42" fillId="0" borderId="493" xfId="0" applyNumberFormat="1" applyFont="1" applyFill="1" applyBorder="1" applyAlignment="1">
      <alignment horizontal="center" vertical="center"/>
    </xf>
    <xf numFmtId="0" fontId="42" fillId="0" borderId="504" xfId="0" applyNumberFormat="1" applyFont="1" applyFill="1" applyBorder="1" applyAlignment="1">
      <alignment horizontal="center" vertical="center"/>
    </xf>
    <xf numFmtId="0" fontId="42" fillId="0" borderId="494" xfId="0" applyNumberFormat="1" applyFont="1" applyFill="1" applyBorder="1" applyAlignment="1">
      <alignment horizontal="center" vertical="center"/>
    </xf>
    <xf numFmtId="0" fontId="34" fillId="0" borderId="423" xfId="0" applyFont="1" applyFill="1" applyBorder="1" applyAlignment="1">
      <alignment horizontal="left"/>
    </xf>
    <xf numFmtId="0" fontId="37" fillId="0" borderId="435" xfId="0" applyNumberFormat="1" applyFont="1" applyFill="1" applyBorder="1" applyAlignment="1">
      <alignment horizontal="center" vertical="center"/>
    </xf>
    <xf numFmtId="0" fontId="125" fillId="0" borderId="80" xfId="0" applyNumberFormat="1" applyFont="1" applyFill="1" applyBorder="1" applyAlignment="1">
      <alignment horizontal="left"/>
    </xf>
    <xf numFmtId="0" fontId="125" fillId="0" borderId="116" xfId="0" applyNumberFormat="1" applyFont="1" applyFill="1" applyBorder="1" applyAlignment="1">
      <alignment horizontal="left"/>
    </xf>
    <xf numFmtId="0" fontId="124" fillId="0" borderId="116" xfId="0" applyNumberFormat="1" applyFont="1" applyFill="1" applyBorder="1" applyAlignment="1">
      <alignment horizontal="center" vertical="center"/>
    </xf>
    <xf numFmtId="0" fontId="124" fillId="0" borderId="81" xfId="0" applyNumberFormat="1" applyFont="1" applyFill="1" applyBorder="1" applyAlignment="1">
      <alignment horizontal="center" vertical="center"/>
    </xf>
    <xf numFmtId="0" fontId="124" fillId="0" borderId="85" xfId="0" applyNumberFormat="1" applyFont="1" applyFill="1" applyBorder="1" applyAlignment="1">
      <alignment horizontal="center" vertical="center"/>
    </xf>
    <xf numFmtId="0" fontId="37" fillId="0" borderId="495" xfId="0" applyNumberFormat="1" applyFont="1" applyFill="1" applyBorder="1" applyAlignment="1">
      <alignment horizontal="center" vertical="center"/>
    </xf>
    <xf numFmtId="0" fontId="37" fillId="0" borderId="497" xfId="0" applyNumberFormat="1" applyFont="1" applyFill="1" applyBorder="1" applyAlignment="1">
      <alignment horizontal="center" vertical="center"/>
    </xf>
    <xf numFmtId="0" fontId="37" fillId="0" borderId="431" xfId="0" applyNumberFormat="1" applyFont="1" applyFill="1" applyBorder="1" applyAlignment="1">
      <alignment horizontal="center" vertical="center"/>
    </xf>
    <xf numFmtId="0" fontId="37" fillId="0" borderId="433" xfId="0" applyNumberFormat="1" applyFont="1" applyFill="1" applyBorder="1" applyAlignment="1">
      <alignment horizontal="center" vertical="center"/>
    </xf>
    <xf numFmtId="0" fontId="37" fillId="0" borderId="507" xfId="0" applyNumberFormat="1" applyFont="1" applyFill="1" applyBorder="1" applyAlignment="1">
      <alignment horizontal="center" vertical="center"/>
    </xf>
    <xf numFmtId="0" fontId="37" fillId="0" borderId="496" xfId="0" applyNumberFormat="1" applyFont="1" applyFill="1" applyBorder="1" applyAlignment="1">
      <alignment horizontal="center" vertical="center"/>
    </xf>
    <xf numFmtId="0" fontId="37" fillId="0" borderId="506" xfId="0" applyNumberFormat="1" applyFont="1" applyFill="1" applyBorder="1" applyAlignment="1">
      <alignment horizontal="center" vertical="center"/>
    </xf>
    <xf numFmtId="0" fontId="37" fillId="0" borderId="500" xfId="0" applyNumberFormat="1" applyFont="1" applyFill="1" applyBorder="1" applyAlignment="1">
      <alignment horizontal="center" vertical="center"/>
    </xf>
    <xf numFmtId="0" fontId="68" fillId="0" borderId="116" xfId="0" applyNumberFormat="1" applyFont="1" applyFill="1" applyBorder="1" applyAlignment="1">
      <alignment horizontal="center" vertical="center"/>
    </xf>
    <xf numFmtId="0" fontId="68" fillId="0" borderId="81" xfId="0" applyNumberFormat="1" applyFont="1" applyFill="1" applyBorder="1" applyAlignment="1">
      <alignment horizontal="center" vertical="center"/>
    </xf>
    <xf numFmtId="0" fontId="68" fillId="0" borderId="85" xfId="0" applyNumberFormat="1" applyFont="1" applyFill="1" applyBorder="1" applyAlignment="1">
      <alignment horizontal="center" vertical="center"/>
    </xf>
    <xf numFmtId="0" fontId="68" fillId="0" borderId="80" xfId="0" applyNumberFormat="1" applyFont="1" applyFill="1" applyBorder="1" applyAlignment="1">
      <alignment horizontal="center" vertical="center" wrapText="1"/>
    </xf>
    <xf numFmtId="0" fontId="68" fillId="0" borderId="81" xfId="0" applyNumberFormat="1" applyFont="1" applyFill="1" applyBorder="1" applyAlignment="1">
      <alignment horizontal="center" vertical="center" wrapText="1"/>
    </xf>
    <xf numFmtId="0" fontId="40" fillId="0" borderId="425" xfId="24" applyFont="1" applyFill="1" applyBorder="1" applyAlignment="1">
      <alignment horizontal="left" shrinkToFit="1"/>
    </xf>
    <xf numFmtId="0" fontId="68" fillId="0" borderId="181" xfId="24" applyFont="1" applyBorder="1" applyAlignment="1">
      <alignment horizontal="center" vertical="center" wrapText="1"/>
    </xf>
    <xf numFmtId="0" fontId="81" fillId="0" borderId="491" xfId="24" applyFont="1" applyBorder="1" applyAlignment="1">
      <alignment horizontal="center" vertical="center" wrapText="1"/>
    </xf>
    <xf numFmtId="0" fontId="81" fillId="0" borderId="62" xfId="24" applyFont="1" applyBorder="1" applyAlignment="1">
      <alignment horizontal="center" vertical="center" wrapText="1"/>
    </xf>
    <xf numFmtId="0" fontId="82" fillId="0" borderId="493" xfId="24" applyFont="1" applyBorder="1"/>
    <xf numFmtId="0" fontId="82" fillId="0" borderId="492" xfId="24" applyFont="1" applyBorder="1"/>
    <xf numFmtId="0" fontId="82" fillId="0" borderId="423" xfId="24" applyFont="1" applyBorder="1"/>
    <xf numFmtId="0" fontId="81" fillId="0" borderId="494" xfId="24" applyFont="1" applyBorder="1"/>
    <xf numFmtId="0" fontId="67" fillId="0" borderId="415" xfId="0" applyFont="1" applyFill="1" applyBorder="1" applyAlignment="1">
      <alignment horizontal="left"/>
    </xf>
    <xf numFmtId="0" fontId="67" fillId="0" borderId="493" xfId="24" applyNumberFormat="1" applyFont="1" applyFill="1" applyBorder="1" applyAlignment="1">
      <alignment horizontal="center" vertical="center"/>
    </xf>
    <xf numFmtId="0" fontId="67" fillId="0" borderId="492" xfId="24" applyNumberFormat="1" applyFont="1" applyFill="1" applyBorder="1" applyAlignment="1">
      <alignment horizontal="center" vertical="center"/>
    </xf>
    <xf numFmtId="0" fontId="67" fillId="0" borderId="423" xfId="24" applyNumberFormat="1" applyFont="1" applyFill="1" applyBorder="1" applyAlignment="1">
      <alignment horizontal="center" vertical="center"/>
    </xf>
    <xf numFmtId="0" fontId="68" fillId="0" borderId="494" xfId="24" applyNumberFormat="1" applyFont="1" applyFill="1" applyBorder="1" applyAlignment="1">
      <alignment horizontal="center" vertical="center"/>
    </xf>
    <xf numFmtId="49" fontId="67" fillId="0" borderId="415" xfId="0" applyNumberFormat="1" applyFont="1" applyFill="1" applyBorder="1" applyAlignment="1">
      <alignment horizontal="left"/>
    </xf>
    <xf numFmtId="17" fontId="67" fillId="0" borderId="415" xfId="0" applyNumberFormat="1" applyFont="1" applyFill="1" applyBorder="1" applyAlignment="1">
      <alignment horizontal="left"/>
    </xf>
    <xf numFmtId="0" fontId="67" fillId="0" borderId="497" xfId="24" applyNumberFormat="1" applyFont="1" applyFill="1" applyBorder="1" applyAlignment="1">
      <alignment horizontal="center" vertical="center"/>
    </xf>
    <xf numFmtId="0" fontId="67" fillId="0" borderId="496" xfId="24" applyNumberFormat="1" applyFont="1" applyFill="1" applyBorder="1" applyAlignment="1">
      <alignment horizontal="center" vertical="center"/>
    </xf>
    <xf numFmtId="0" fontId="67" fillId="0" borderId="433" xfId="24" applyNumberFormat="1" applyFont="1" applyFill="1" applyBorder="1" applyAlignment="1">
      <alignment horizontal="center" vertical="center"/>
    </xf>
    <xf numFmtId="0" fontId="68" fillId="0" borderId="500" xfId="24" applyNumberFormat="1" applyFont="1" applyFill="1" applyBorder="1" applyAlignment="1">
      <alignment horizontal="center" vertical="center"/>
    </xf>
    <xf numFmtId="0" fontId="68" fillId="0" borderId="498" xfId="24" applyNumberFormat="1" applyFont="1" applyFill="1" applyBorder="1" applyAlignment="1">
      <alignment horizontal="center" vertical="center"/>
    </xf>
    <xf numFmtId="0" fontId="81" fillId="0" borderId="61" xfId="0" applyNumberFormat="1" applyFont="1" applyFill="1" applyBorder="1" applyAlignment="1">
      <alignment horizontal="left"/>
    </xf>
    <xf numFmtId="0" fontId="81" fillId="0" borderId="62" xfId="0" applyNumberFormat="1" applyFont="1" applyFill="1" applyBorder="1" applyAlignment="1">
      <alignment horizontal="left"/>
    </xf>
    <xf numFmtId="0" fontId="81" fillId="0" borderId="78" xfId="24" applyNumberFormat="1" applyFont="1" applyBorder="1" applyAlignment="1">
      <alignment horizontal="center" vertical="center"/>
    </xf>
    <xf numFmtId="0" fontId="82" fillId="0" borderId="493" xfId="24" applyNumberFormat="1" applyFont="1" applyFill="1" applyBorder="1" applyAlignment="1">
      <alignment horizontal="center" vertical="center"/>
    </xf>
    <xf numFmtId="0" fontId="67" fillId="0" borderId="491" xfId="0" applyNumberFormat="1" applyFont="1" applyFill="1" applyBorder="1" applyAlignment="1">
      <alignment horizontal="center"/>
    </xf>
    <xf numFmtId="0" fontId="67" fillId="0" borderId="492" xfId="0" applyNumberFormat="1" applyFont="1" applyFill="1" applyBorder="1" applyAlignment="1">
      <alignment horizontal="center"/>
    </xf>
    <xf numFmtId="0" fontId="67" fillId="0" borderId="421" xfId="24" applyNumberFormat="1" applyFont="1" applyBorder="1" applyAlignment="1">
      <alignment horizontal="center" vertical="center"/>
    </xf>
    <xf numFmtId="0" fontId="67" fillId="0" borderId="495" xfId="0" applyNumberFormat="1" applyFont="1" applyFill="1" applyBorder="1" applyAlignment="1">
      <alignment horizontal="center"/>
    </xf>
    <xf numFmtId="0" fontId="67" fillId="0" borderId="496" xfId="0" applyNumberFormat="1" applyFont="1" applyFill="1" applyBorder="1" applyAlignment="1">
      <alignment horizontal="center"/>
    </xf>
    <xf numFmtId="0" fontId="67" fillId="0" borderId="427" xfId="24" applyNumberFormat="1" applyFont="1" applyBorder="1" applyAlignment="1">
      <alignment horizontal="center" vertical="center"/>
    </xf>
    <xf numFmtId="0" fontId="67" fillId="0" borderId="492" xfId="24" applyNumberFormat="1" applyFont="1" applyBorder="1" applyAlignment="1">
      <alignment horizontal="center" vertical="center"/>
    </xf>
    <xf numFmtId="0" fontId="67" fillId="0" borderId="427" xfId="0" applyNumberFormat="1" applyFont="1" applyFill="1" applyBorder="1" applyAlignment="1">
      <alignment horizontal="center"/>
    </xf>
    <xf numFmtId="0" fontId="82" fillId="0" borderId="491" xfId="24" applyFont="1" applyBorder="1"/>
    <xf numFmtId="0" fontId="67" fillId="0" borderId="491" xfId="24" applyNumberFormat="1" applyFont="1" applyFill="1" applyBorder="1" applyAlignment="1">
      <alignment horizontal="center" vertical="center"/>
    </xf>
    <xf numFmtId="0" fontId="67" fillId="0" borderId="495" xfId="24" applyNumberFormat="1" applyFont="1" applyFill="1" applyBorder="1" applyAlignment="1">
      <alignment horizontal="center" vertical="center"/>
    </xf>
    <xf numFmtId="0" fontId="68" fillId="0" borderId="417" xfId="24" applyNumberFormat="1" applyFont="1" applyBorder="1" applyAlignment="1">
      <alignment horizontal="center" vertical="center"/>
    </xf>
    <xf numFmtId="0" fontId="67" fillId="0" borderId="426" xfId="24" applyNumberFormat="1" applyFont="1" applyBorder="1" applyAlignment="1">
      <alignment horizontal="center" vertical="center"/>
    </xf>
    <xf numFmtId="0" fontId="68" fillId="0" borderId="428" xfId="24" applyNumberFormat="1" applyFont="1" applyBorder="1" applyAlignment="1">
      <alignment horizontal="center" vertical="center"/>
    </xf>
    <xf numFmtId="0" fontId="67" fillId="0" borderId="420" xfId="0" applyFont="1" applyFill="1" applyBorder="1" applyAlignment="1">
      <alignment horizontal="left"/>
    </xf>
    <xf numFmtId="49" fontId="67" fillId="0" borderId="420" xfId="0" applyNumberFormat="1" applyFont="1" applyFill="1" applyBorder="1" applyAlignment="1">
      <alignment horizontal="left"/>
    </xf>
    <xf numFmtId="17" fontId="67" fillId="0" borderId="420" xfId="0" applyNumberFormat="1" applyFont="1" applyFill="1" applyBorder="1" applyAlignment="1">
      <alignment horizontal="left"/>
    </xf>
    <xf numFmtId="49" fontId="67" fillId="0" borderId="433" xfId="0" applyNumberFormat="1" applyFont="1" applyFill="1" applyBorder="1" applyAlignment="1">
      <alignment horizontal="left"/>
    </xf>
    <xf numFmtId="49" fontId="67" fillId="0" borderId="414" xfId="0" applyNumberFormat="1" applyFont="1" applyFill="1" applyBorder="1" applyAlignment="1">
      <alignment horizontal="left"/>
    </xf>
    <xf numFmtId="0" fontId="67" fillId="0" borderId="433" xfId="0" applyFont="1" applyFill="1" applyBorder="1" applyAlignment="1">
      <alignment horizontal="left"/>
    </xf>
    <xf numFmtId="0" fontId="67" fillId="0" borderId="430" xfId="0" applyFont="1" applyFill="1" applyBorder="1" applyAlignment="1">
      <alignment horizontal="left"/>
    </xf>
    <xf numFmtId="0" fontId="67" fillId="0" borderId="431" xfId="24" applyNumberFormat="1" applyFont="1" applyBorder="1" applyAlignment="1">
      <alignment horizontal="center" vertical="center"/>
    </xf>
    <xf numFmtId="0" fontId="68" fillId="0" borderId="442" xfId="24" applyNumberFormat="1" applyFont="1" applyFill="1" applyBorder="1" applyAlignment="1">
      <alignment horizontal="center" vertical="center"/>
    </xf>
    <xf numFmtId="0" fontId="67" fillId="0" borderId="432" xfId="24" applyNumberFormat="1" applyFont="1" applyFill="1" applyBorder="1" applyAlignment="1">
      <alignment horizontal="center" vertical="center"/>
    </xf>
    <xf numFmtId="0" fontId="67" fillId="0" borderId="424" xfId="24" applyNumberFormat="1" applyFont="1" applyFill="1" applyBorder="1" applyAlignment="1">
      <alignment horizontal="center" vertical="center"/>
    </xf>
    <xf numFmtId="0" fontId="68" fillId="0" borderId="73" xfId="0" applyNumberFormat="1" applyFont="1" applyFill="1" applyBorder="1" applyAlignment="1">
      <alignment horizontal="center"/>
    </xf>
    <xf numFmtId="0" fontId="67" fillId="0" borderId="426" xfId="0" applyNumberFormat="1" applyFont="1" applyFill="1" applyBorder="1" applyAlignment="1">
      <alignment horizontal="center"/>
    </xf>
    <xf numFmtId="0" fontId="68" fillId="0" borderId="61" xfId="24" applyFont="1" applyBorder="1" applyAlignment="1">
      <alignment horizontal="center" vertical="center" wrapText="1"/>
    </xf>
    <xf numFmtId="0" fontId="67" fillId="0" borderId="505" xfId="24" applyNumberFormat="1" applyFont="1" applyFill="1" applyBorder="1" applyAlignment="1">
      <alignment horizontal="center" vertical="center"/>
    </xf>
    <xf numFmtId="0" fontId="67" fillId="0" borderId="498" xfId="24" applyNumberFormat="1" applyFont="1" applyFill="1" applyBorder="1" applyAlignment="1">
      <alignment horizontal="center" vertical="center"/>
    </xf>
    <xf numFmtId="0" fontId="82" fillId="0" borderId="491" xfId="24" applyNumberFormat="1" applyFont="1" applyFill="1" applyBorder="1" applyAlignment="1">
      <alignment horizontal="center" vertical="center"/>
    </xf>
    <xf numFmtId="0" fontId="82" fillId="0" borderId="494" xfId="24" applyNumberFormat="1" applyFont="1" applyFill="1" applyBorder="1" applyAlignment="1">
      <alignment horizontal="center" vertical="center"/>
    </xf>
    <xf numFmtId="0" fontId="82" fillId="0" borderId="505" xfId="24" applyNumberFormat="1" applyFont="1" applyFill="1" applyBorder="1" applyAlignment="1">
      <alignment horizontal="center" vertical="center"/>
    </xf>
    <xf numFmtId="0" fontId="81" fillId="0" borderId="494" xfId="24" applyNumberFormat="1" applyFont="1" applyFill="1" applyBorder="1" applyAlignment="1">
      <alignment horizontal="center" vertical="center"/>
    </xf>
    <xf numFmtId="0" fontId="67" fillId="0" borderId="491" xfId="0" applyNumberFormat="1" applyFont="1" applyFill="1" applyBorder="1" applyAlignment="1">
      <alignment horizontal="center" vertical="center"/>
    </xf>
    <xf numFmtId="0" fontId="67" fillId="0" borderId="493" xfId="0" applyNumberFormat="1" applyFont="1" applyFill="1" applyBorder="1" applyAlignment="1">
      <alignment horizontal="center" vertical="center"/>
    </xf>
    <xf numFmtId="0" fontId="67" fillId="0" borderId="505" xfId="0" applyNumberFormat="1" applyFont="1" applyFill="1" applyBorder="1" applyAlignment="1">
      <alignment horizontal="center" vertical="center"/>
    </xf>
    <xf numFmtId="0" fontId="67" fillId="0" borderId="494" xfId="0" applyNumberFormat="1" applyFont="1" applyFill="1" applyBorder="1" applyAlignment="1">
      <alignment horizontal="center" vertical="center"/>
    </xf>
    <xf numFmtId="0" fontId="67" fillId="0" borderId="516" xfId="0" applyNumberFormat="1" applyFont="1" applyFill="1" applyBorder="1" applyAlignment="1">
      <alignment horizontal="center" vertical="center"/>
    </xf>
    <xf numFmtId="0" fontId="67" fillId="0" borderId="420" xfId="0" applyNumberFormat="1" applyFont="1" applyFill="1" applyBorder="1" applyAlignment="1">
      <alignment horizontal="center" vertical="center"/>
    </xf>
    <xf numFmtId="0" fontId="67" fillId="0" borderId="492" xfId="0" applyNumberFormat="1" applyFont="1" applyFill="1" applyBorder="1" applyAlignment="1">
      <alignment horizontal="center" vertical="center"/>
    </xf>
    <xf numFmtId="0" fontId="81" fillId="0" borderId="62" xfId="0" applyNumberFormat="1" applyFont="1" applyFill="1" applyBorder="1" applyAlignment="1">
      <alignment horizontal="center"/>
    </xf>
    <xf numFmtId="0" fontId="82" fillId="0" borderId="78" xfId="24" applyNumberFormat="1" applyFont="1" applyBorder="1" applyAlignment="1">
      <alignment horizontal="center" vertical="center"/>
    </xf>
    <xf numFmtId="0" fontId="67" fillId="0" borderId="505" xfId="0" applyNumberFormat="1" applyFont="1" applyFill="1" applyBorder="1" applyAlignment="1">
      <alignment horizontal="center"/>
    </xf>
    <xf numFmtId="0" fontId="127" fillId="4" borderId="0" xfId="0" applyFont="1" applyFill="1" applyBorder="1" applyAlignment="1">
      <alignment horizontal="center" wrapText="1"/>
    </xf>
    <xf numFmtId="0" fontId="128" fillId="4" borderId="0" xfId="0" applyFont="1" applyFill="1"/>
    <xf numFmtId="0" fontId="127" fillId="4" borderId="0" xfId="0" applyFont="1" applyFill="1" applyBorder="1" applyAlignment="1">
      <alignment horizontal="center" vertical="center" wrapText="1"/>
    </xf>
    <xf numFmtId="0" fontId="116" fillId="3" borderId="0" xfId="0" applyFont="1" applyFill="1" applyBorder="1" applyAlignment="1">
      <alignment horizontal="center" vertical="center" wrapText="1"/>
    </xf>
    <xf numFmtId="0" fontId="44" fillId="3" borderId="478" xfId="0" applyFont="1" applyFill="1" applyBorder="1" applyAlignment="1">
      <alignment horizontal="center" vertical="center" wrapText="1"/>
    </xf>
    <xf numFmtId="0" fontId="44" fillId="3" borderId="482" xfId="0" applyFont="1" applyFill="1" applyBorder="1" applyAlignment="1">
      <alignment horizontal="center" vertical="center" wrapText="1"/>
    </xf>
    <xf numFmtId="0" fontId="44" fillId="3" borderId="241" xfId="0" applyFont="1" applyFill="1" applyBorder="1" applyAlignment="1">
      <alignment horizontal="center" vertical="center" wrapText="1"/>
    </xf>
    <xf numFmtId="0" fontId="44" fillId="3" borderId="489" xfId="0" applyFont="1" applyFill="1" applyBorder="1" applyAlignment="1">
      <alignment horizontal="center" vertical="center" wrapText="1"/>
    </xf>
    <xf numFmtId="0" fontId="44" fillId="3" borderId="465" xfId="0" applyFont="1" applyFill="1" applyBorder="1" applyAlignment="1">
      <alignment horizontal="center" vertical="center" wrapText="1"/>
    </xf>
    <xf numFmtId="0" fontId="44" fillId="3" borderId="470" xfId="0" applyFont="1" applyFill="1" applyBorder="1" applyAlignment="1">
      <alignment horizontal="center" vertical="center" wrapText="1"/>
    </xf>
    <xf numFmtId="0" fontId="44" fillId="3" borderId="466" xfId="0" applyFont="1" applyFill="1" applyBorder="1" applyAlignment="1">
      <alignment horizontal="center" vertical="center" wrapText="1"/>
    </xf>
    <xf numFmtId="0" fontId="44" fillId="3" borderId="467" xfId="0" applyFont="1" applyFill="1" applyBorder="1" applyAlignment="1">
      <alignment horizontal="center" vertical="center" wrapText="1"/>
    </xf>
    <xf numFmtId="0" fontId="44" fillId="3" borderId="487" xfId="0" applyFont="1" applyFill="1" applyBorder="1" applyAlignment="1">
      <alignment horizontal="center" vertical="center" wrapText="1"/>
    </xf>
    <xf numFmtId="0" fontId="44" fillId="3" borderId="249" xfId="0" applyFont="1" applyFill="1" applyBorder="1" applyAlignment="1">
      <alignment horizontal="center" vertical="center" wrapText="1"/>
    </xf>
    <xf numFmtId="0" fontId="44" fillId="3" borderId="474" xfId="0" applyFont="1" applyFill="1" applyBorder="1" applyAlignment="1">
      <alignment horizontal="center" vertical="center" wrapText="1"/>
    </xf>
    <xf numFmtId="0" fontId="44" fillId="3" borderId="483" xfId="0" applyFont="1" applyFill="1" applyBorder="1" applyAlignment="1">
      <alignment horizontal="center" vertical="center" wrapText="1"/>
    </xf>
    <xf numFmtId="0" fontId="44" fillId="3" borderId="477" xfId="0" applyFont="1" applyFill="1" applyBorder="1" applyAlignment="1">
      <alignment horizontal="center" vertical="center"/>
    </xf>
    <xf numFmtId="0" fontId="44" fillId="3" borderId="473" xfId="0" applyFont="1" applyFill="1" applyBorder="1" applyAlignment="1">
      <alignment horizontal="center" vertical="center"/>
    </xf>
    <xf numFmtId="0" fontId="44" fillId="3" borderId="476" xfId="0" applyFont="1" applyFill="1" applyBorder="1" applyAlignment="1">
      <alignment horizontal="center" vertical="center"/>
    </xf>
    <xf numFmtId="0" fontId="44" fillId="3" borderId="485" xfId="0" applyFont="1" applyFill="1" applyBorder="1" applyAlignment="1">
      <alignment horizontal="center" vertical="center"/>
    </xf>
    <xf numFmtId="0" fontId="27" fillId="3" borderId="100" xfId="10" applyFont="1" applyFill="1" applyBorder="1" applyAlignment="1">
      <alignment vertical="center" wrapText="1"/>
    </xf>
    <xf numFmtId="0" fontId="27" fillId="3" borderId="517" xfId="10" applyFont="1" applyFill="1" applyBorder="1" applyAlignment="1">
      <alignment vertical="center" wrapText="1"/>
    </xf>
    <xf numFmtId="0" fontId="27" fillId="3" borderId="101" xfId="10" applyFont="1" applyFill="1" applyBorder="1" applyAlignment="1">
      <alignment vertical="center" wrapText="1"/>
    </xf>
    <xf numFmtId="0" fontId="23" fillId="3" borderId="469" xfId="0" applyFont="1" applyFill="1" applyBorder="1" applyAlignment="1">
      <alignment horizontal="left" vertical="center" wrapText="1"/>
    </xf>
    <xf numFmtId="0" fontId="17" fillId="4" borderId="518" xfId="10" quotePrefix="1" applyFont="1" applyFill="1" applyBorder="1" applyAlignment="1">
      <alignment vertical="center" wrapText="1"/>
    </xf>
    <xf numFmtId="0" fontId="17" fillId="4" borderId="518" xfId="10" quotePrefix="1" applyFont="1" applyFill="1" applyBorder="1" applyAlignment="1">
      <alignment horizontal="center" vertical="center" wrapText="1"/>
    </xf>
    <xf numFmtId="0" fontId="17" fillId="4" borderId="519" xfId="10" quotePrefix="1" applyFont="1" applyFill="1" applyBorder="1" applyAlignment="1">
      <alignment horizontal="center" vertical="center" wrapText="1"/>
    </xf>
    <xf numFmtId="0" fontId="16" fillId="4" borderId="518" xfId="6" applyFont="1" applyFill="1" applyBorder="1" applyAlignment="1">
      <alignment horizontal="center" vertical="center" wrapText="1"/>
    </xf>
    <xf numFmtId="0" fontId="16" fillId="4" borderId="520" xfId="6" applyFont="1" applyFill="1" applyBorder="1" applyAlignment="1">
      <alignment horizontal="center" vertical="center" wrapText="1"/>
    </xf>
    <xf numFmtId="0" fontId="16" fillId="4" borderId="524" xfId="6" applyFont="1" applyFill="1" applyBorder="1" applyAlignment="1">
      <alignment horizontal="center" vertical="center" wrapText="1"/>
    </xf>
    <xf numFmtId="0" fontId="16" fillId="4" borderId="181" xfId="6" applyFont="1" applyFill="1" applyBorder="1" applyAlignment="1">
      <alignment horizontal="center" vertical="center" wrapText="1"/>
    </xf>
    <xf numFmtId="0" fontId="17" fillId="4" borderId="319" xfId="10" quotePrefix="1" applyFont="1" applyFill="1" applyBorder="1" applyAlignment="1">
      <alignment horizontal="center" vertical="center" wrapText="1"/>
    </xf>
    <xf numFmtId="0" fontId="24" fillId="7" borderId="442" xfId="0" applyFont="1" applyFill="1" applyBorder="1" applyAlignment="1">
      <alignment horizontal="center" vertical="center"/>
    </xf>
    <xf numFmtId="0" fontId="17" fillId="4" borderId="524" xfId="10" applyFont="1" applyFill="1" applyBorder="1" applyAlignment="1">
      <alignment vertical="center" wrapText="1"/>
    </xf>
    <xf numFmtId="0" fontId="17" fillId="7" borderId="526" xfId="10" quotePrefix="1" applyFont="1" applyFill="1" applyBorder="1" applyAlignment="1">
      <alignment horizontal="center" vertical="center" wrapText="1"/>
    </xf>
    <xf numFmtId="0" fontId="16" fillId="7" borderId="526" xfId="10" quotePrefix="1" applyFont="1" applyFill="1" applyBorder="1" applyAlignment="1">
      <alignment horizontal="center" vertical="center" wrapText="1"/>
    </xf>
    <xf numFmtId="0" fontId="16" fillId="4" borderId="529" xfId="10" quotePrefix="1" applyFont="1" applyFill="1" applyBorder="1" applyAlignment="1">
      <alignment horizontal="center" vertical="center" wrapText="1"/>
    </xf>
    <xf numFmtId="0" fontId="56" fillId="5" borderId="69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2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28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88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17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31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427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428" xfId="10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426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427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431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31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427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25" xfId="10" quotePrefix="1" applyNumberFormat="1" applyFont="1" applyFill="1" applyBorder="1" applyAlignment="1" applyProtection="1">
      <alignment horizontal="center" vertical="center" wrapText="1"/>
      <protection locked="0"/>
    </xf>
    <xf numFmtId="0" fontId="110" fillId="5" borderId="417" xfId="10" quotePrefix="1" applyFont="1" applyFill="1" applyBorder="1" applyAlignment="1" applyProtection="1">
      <alignment horizontal="center" vertical="center" wrapText="1"/>
      <protection locked="0"/>
    </xf>
    <xf numFmtId="0" fontId="111" fillId="5" borderId="416" xfId="6" applyFont="1" applyFill="1" applyBorder="1" applyAlignment="1" applyProtection="1">
      <alignment horizontal="center" vertical="center" wrapText="1"/>
      <protection locked="0"/>
    </xf>
    <xf numFmtId="0" fontId="111" fillId="5" borderId="288" xfId="6" quotePrefix="1" applyFont="1" applyFill="1" applyBorder="1" applyAlignment="1" applyProtection="1">
      <alignment horizontal="center" vertical="center" wrapText="1"/>
      <protection locked="0"/>
    </xf>
    <xf numFmtId="0" fontId="110" fillId="5" borderId="277" xfId="10" quotePrefix="1" applyFont="1" applyFill="1" applyBorder="1" applyAlignment="1" applyProtection="1">
      <alignment horizontal="center" vertical="center" wrapText="1"/>
      <protection locked="0"/>
    </xf>
    <xf numFmtId="0" fontId="111" fillId="5" borderId="442" xfId="6" quotePrefix="1" applyFont="1" applyFill="1" applyBorder="1" applyAlignment="1" applyProtection="1">
      <alignment horizontal="center" vertical="center" wrapText="1"/>
      <protection locked="0"/>
    </xf>
    <xf numFmtId="0" fontId="111" fillId="5" borderId="277" xfId="6" quotePrefix="1" applyFont="1" applyFill="1" applyBorder="1" applyAlignment="1" applyProtection="1">
      <alignment horizontal="center" vertical="center" wrapText="1"/>
      <protection locked="0"/>
    </xf>
    <xf numFmtId="0" fontId="111" fillId="5" borderId="442" xfId="6" applyFont="1" applyFill="1" applyBorder="1" applyAlignment="1" applyProtection="1">
      <alignment horizontal="center" vertical="center" wrapText="1"/>
      <protection locked="0"/>
    </xf>
    <xf numFmtId="0" fontId="111" fillId="5" borderId="288" xfId="6" applyFont="1" applyFill="1" applyBorder="1" applyAlignment="1" applyProtection="1">
      <alignment horizontal="center" vertical="center" wrapText="1"/>
      <protection locked="0"/>
    </xf>
    <xf numFmtId="0" fontId="111" fillId="5" borderId="277" xfId="6" applyFont="1" applyFill="1" applyBorder="1" applyAlignment="1" applyProtection="1">
      <alignment horizontal="center" vertical="center" wrapText="1"/>
      <protection locked="0"/>
    </xf>
    <xf numFmtId="0" fontId="110" fillId="5" borderId="288" xfId="6" quotePrefix="1" applyFont="1" applyFill="1" applyBorder="1" applyAlignment="1" applyProtection="1">
      <alignment horizontal="center" vertical="center" wrapText="1"/>
      <protection locked="0"/>
    </xf>
    <xf numFmtId="0" fontId="110" fillId="5" borderId="277" xfId="6" quotePrefix="1" applyFont="1" applyFill="1" applyBorder="1" applyAlignment="1" applyProtection="1">
      <alignment horizontal="center" vertical="center" wrapText="1"/>
      <protection locked="0"/>
    </xf>
    <xf numFmtId="0" fontId="110" fillId="5" borderId="416" xfId="10" quotePrefix="1" applyFont="1" applyFill="1" applyBorder="1" applyAlignment="1">
      <alignment horizontal="center" vertical="center" wrapText="1"/>
    </xf>
    <xf numFmtId="0" fontId="110" fillId="5" borderId="421" xfId="10" quotePrefix="1" applyFont="1" applyFill="1" applyBorder="1" applyAlignment="1">
      <alignment horizontal="center" vertical="center" wrapText="1"/>
    </xf>
    <xf numFmtId="0" fontId="110" fillId="5" borderId="422" xfId="10" quotePrefix="1" applyFont="1" applyFill="1" applyBorder="1" applyAlignment="1">
      <alignment horizontal="center" vertical="center" wrapText="1"/>
    </xf>
    <xf numFmtId="0" fontId="129" fillId="5" borderId="416" xfId="28" quotePrefix="1" applyFont="1" applyFill="1" applyBorder="1" applyAlignment="1">
      <alignment horizontal="center" vertical="center" wrapText="1"/>
    </xf>
    <xf numFmtId="0" fontId="129" fillId="5" borderId="421" xfId="28" quotePrefix="1" applyFont="1" applyFill="1" applyBorder="1" applyAlignment="1">
      <alignment horizontal="center" vertical="center" wrapText="1"/>
    </xf>
    <xf numFmtId="0" fontId="129" fillId="5" borderId="429" xfId="28" quotePrefix="1" applyFont="1" applyFill="1" applyBorder="1" applyAlignment="1">
      <alignment horizontal="center" vertical="center" wrapText="1"/>
    </xf>
    <xf numFmtId="0" fontId="129" fillId="5" borderId="417" xfId="28" quotePrefix="1" applyFont="1" applyFill="1" applyBorder="1" applyAlignment="1">
      <alignment horizontal="center" vertical="center" wrapText="1"/>
    </xf>
    <xf numFmtId="0" fontId="129" fillId="5" borderId="422" xfId="28" quotePrefix="1" applyFont="1" applyFill="1" applyBorder="1" applyAlignment="1">
      <alignment horizontal="center" vertical="center" wrapText="1"/>
    </xf>
    <xf numFmtId="0" fontId="56" fillId="5" borderId="288" xfId="10" quotePrefix="1" applyFont="1" applyFill="1" applyBorder="1" applyAlignment="1" applyProtection="1">
      <alignment vertical="center" wrapText="1"/>
      <protection locked="0"/>
    </xf>
    <xf numFmtId="0" fontId="58" fillId="5" borderId="277" xfId="10" quotePrefix="1" applyFont="1" applyFill="1" applyBorder="1" applyAlignment="1" applyProtection="1">
      <alignment vertical="center" wrapText="1"/>
      <protection locked="0"/>
    </xf>
    <xf numFmtId="0" fontId="58" fillId="5" borderId="412" xfId="10" quotePrefix="1" applyFont="1" applyFill="1" applyBorder="1" applyAlignment="1" applyProtection="1">
      <alignment vertical="center" wrapText="1"/>
      <protection locked="0"/>
    </xf>
    <xf numFmtId="0" fontId="59" fillId="5" borderId="288" xfId="0" applyFont="1" applyFill="1" applyBorder="1" applyAlignment="1" applyProtection="1">
      <alignment horizontal="left" vertical="center" wrapText="1"/>
      <protection locked="0"/>
    </xf>
    <xf numFmtId="0" fontId="59" fillId="5" borderId="277" xfId="0" applyFont="1" applyFill="1" applyBorder="1" applyAlignment="1" applyProtection="1">
      <alignment horizontal="left" vertical="center" wrapText="1"/>
      <protection locked="0"/>
    </xf>
    <xf numFmtId="0" fontId="58" fillId="5" borderId="288" xfId="6" quotePrefix="1" applyFont="1" applyFill="1" applyBorder="1" applyAlignment="1" applyProtection="1">
      <alignment horizontal="center" vertical="center" wrapText="1"/>
      <protection locked="0"/>
    </xf>
    <xf numFmtId="0" fontId="56" fillId="5" borderId="422" xfId="0" applyFont="1" applyFill="1" applyBorder="1" applyAlignment="1" applyProtection="1">
      <alignment horizontal="center" vertical="center" wrapText="1"/>
      <protection locked="0"/>
    </xf>
    <xf numFmtId="0" fontId="56" fillId="5" borderId="421" xfId="0" applyFont="1" applyFill="1" applyBorder="1" applyAlignment="1" applyProtection="1">
      <alignment horizontal="center" vertical="center" wrapText="1"/>
      <protection locked="0"/>
    </xf>
    <xf numFmtId="0" fontId="56" fillId="5" borderId="417" xfId="0" applyFont="1" applyFill="1" applyBorder="1" applyAlignment="1" applyProtection="1">
      <alignment horizontal="center" vertical="center" wrapText="1"/>
      <protection locked="0"/>
    </xf>
    <xf numFmtId="0" fontId="56" fillId="5" borderId="431" xfId="0" applyFont="1" applyFill="1" applyBorder="1" applyAlignment="1" applyProtection="1">
      <alignment horizontal="center" vertical="center" wrapText="1"/>
      <protection locked="0"/>
    </xf>
    <xf numFmtId="0" fontId="56" fillId="5" borderId="427" xfId="0" applyFont="1" applyFill="1" applyBorder="1" applyAlignment="1" applyProtection="1">
      <alignment horizontal="center" vertical="center" wrapText="1"/>
      <protection locked="0"/>
    </xf>
    <xf numFmtId="0" fontId="56" fillId="5" borderId="428" xfId="0" applyFont="1" applyFill="1" applyBorder="1" applyAlignment="1" applyProtection="1">
      <alignment horizontal="center" vertical="center" wrapText="1"/>
      <protection locked="0"/>
    </xf>
    <xf numFmtId="0" fontId="58" fillId="5" borderId="525" xfId="6" quotePrefix="1" applyFont="1" applyFill="1" applyBorder="1" applyAlignment="1" applyProtection="1">
      <alignment vertical="center" wrapText="1"/>
      <protection locked="0"/>
    </xf>
    <xf numFmtId="0" fontId="59" fillId="5" borderId="422" xfId="0" applyFont="1" applyFill="1" applyBorder="1" applyAlignment="1" applyProtection="1">
      <alignment horizontal="center" vertical="center" wrapText="1"/>
      <protection locked="0"/>
    </xf>
    <xf numFmtId="0" fontId="59" fillId="5" borderId="434" xfId="0" applyFont="1" applyFill="1" applyBorder="1" applyAlignment="1" applyProtection="1">
      <alignment horizontal="center" vertical="center" wrapText="1"/>
      <protection locked="0"/>
    </xf>
    <xf numFmtId="0" fontId="56" fillId="5" borderId="525" xfId="6" quotePrefix="1" applyFont="1" applyFill="1" applyBorder="1" applyAlignment="1" applyProtection="1">
      <alignment horizontal="center" vertical="center" wrapText="1"/>
      <protection locked="0"/>
    </xf>
    <xf numFmtId="0" fontId="58" fillId="5" borderId="525" xfId="6" quotePrefix="1" applyFont="1" applyFill="1" applyBorder="1" applyAlignment="1" applyProtection="1">
      <alignment horizontal="center" vertical="center" wrapText="1"/>
      <protection locked="0"/>
    </xf>
    <xf numFmtId="0" fontId="12" fillId="0" borderId="416" xfId="0" applyFont="1" applyFill="1" applyBorder="1" applyAlignment="1">
      <alignment horizontal="left" vertical="center" wrapText="1"/>
    </xf>
    <xf numFmtId="0" fontId="12" fillId="0" borderId="429" xfId="0" applyFont="1" applyFill="1" applyBorder="1" applyAlignment="1">
      <alignment horizontal="left" vertical="center" wrapText="1"/>
    </xf>
    <xf numFmtId="0" fontId="12" fillId="0" borderId="416" xfId="0" applyFont="1" applyFill="1" applyBorder="1" applyAlignment="1">
      <alignment horizontal="center" vertical="center" wrapText="1"/>
    </xf>
    <xf numFmtId="0" fontId="12" fillId="0" borderId="429" xfId="0" applyFont="1" applyFill="1" applyBorder="1" applyAlignment="1">
      <alignment horizontal="center" vertical="center" wrapText="1"/>
    </xf>
    <xf numFmtId="0" fontId="5" fillId="0" borderId="415" xfId="0" applyFont="1" applyFill="1" applyBorder="1" applyAlignment="1">
      <alignment horizontal="center" vertical="center" wrapText="1"/>
    </xf>
    <xf numFmtId="0" fontId="12" fillId="0" borderId="422" xfId="0" applyFont="1" applyFill="1" applyBorder="1" applyAlignment="1">
      <alignment horizontal="center" vertical="center" wrapText="1"/>
    </xf>
    <xf numFmtId="0" fontId="12" fillId="0" borderId="214" xfId="0" applyFont="1" applyFill="1" applyBorder="1" applyAlignment="1">
      <alignment horizontal="left" vertical="center" wrapText="1"/>
    </xf>
    <xf numFmtId="0" fontId="12" fillId="0" borderId="334" xfId="0" applyFont="1" applyFill="1" applyBorder="1" applyAlignment="1">
      <alignment horizontal="left" vertical="center" wrapText="1"/>
    </xf>
    <xf numFmtId="0" fontId="12" fillId="0" borderId="214" xfId="0" applyFont="1" applyFill="1" applyBorder="1" applyAlignment="1">
      <alignment horizontal="center" vertical="center" wrapText="1"/>
    </xf>
    <xf numFmtId="0" fontId="12" fillId="0" borderId="334" xfId="0" applyFont="1" applyFill="1" applyBorder="1" applyAlignment="1">
      <alignment horizontal="center" vertical="center" wrapText="1"/>
    </xf>
    <xf numFmtId="0" fontId="5" fillId="0" borderId="206" xfId="0" applyFont="1" applyFill="1" applyBorder="1" applyAlignment="1">
      <alignment horizontal="center" vertical="center" wrapText="1"/>
    </xf>
    <xf numFmtId="0" fontId="12" fillId="0" borderId="434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 wrapText="1"/>
    </xf>
    <xf numFmtId="0" fontId="51" fillId="0" borderId="532" xfId="4" applyFont="1" applyFill="1" applyBorder="1" applyAlignment="1">
      <alignment horizontal="left" vertical="center" textRotation="255" wrapText="1"/>
    </xf>
    <xf numFmtId="0" fontId="51" fillId="0" borderId="532" xfId="10" applyFont="1" applyFill="1" applyBorder="1" applyAlignment="1">
      <alignment horizontal="left" vertical="center" wrapText="1"/>
    </xf>
    <xf numFmtId="0" fontId="5" fillId="0" borderId="533" xfId="0" applyFont="1" applyFill="1" applyBorder="1" applyAlignment="1">
      <alignment horizontal="center" vertical="center" wrapText="1"/>
    </xf>
    <xf numFmtId="0" fontId="5" fillId="0" borderId="156" xfId="0" applyFont="1" applyFill="1" applyBorder="1" applyAlignment="1">
      <alignment horizontal="center" vertical="center" wrapText="1"/>
    </xf>
    <xf numFmtId="0" fontId="5" fillId="0" borderId="69" xfId="7" applyFont="1" applyFill="1" applyBorder="1" applyAlignment="1">
      <alignment horizontal="center" vertical="center" wrapText="1"/>
    </xf>
    <xf numFmtId="0" fontId="5" fillId="0" borderId="395" xfId="0" applyFont="1" applyFill="1" applyBorder="1" applyAlignment="1">
      <alignment horizontal="center" vertical="center" wrapText="1"/>
    </xf>
    <xf numFmtId="0" fontId="5" fillId="0" borderId="539" xfId="0" applyFont="1" applyFill="1" applyBorder="1" applyAlignment="1">
      <alignment horizontal="center" vertical="center" wrapText="1"/>
    </xf>
    <xf numFmtId="0" fontId="5" fillId="0" borderId="540" xfId="0" applyFont="1" applyFill="1" applyBorder="1" applyAlignment="1">
      <alignment horizontal="center" vertical="center" wrapText="1"/>
    </xf>
    <xf numFmtId="0" fontId="5" fillId="0" borderId="411" xfId="0" applyFont="1" applyFill="1" applyBorder="1" applyAlignment="1">
      <alignment horizontal="center" vertical="center" wrapText="1"/>
    </xf>
    <xf numFmtId="0" fontId="5" fillId="0" borderId="437" xfId="0" applyFont="1" applyFill="1" applyBorder="1" applyAlignment="1">
      <alignment horizontal="center" vertical="center" wrapText="1"/>
    </xf>
    <xf numFmtId="0" fontId="92" fillId="0" borderId="27" xfId="0" applyFont="1" applyFill="1" applyBorder="1" applyAlignment="1">
      <alignment horizontal="center" vertical="center" wrapText="1"/>
    </xf>
    <xf numFmtId="0" fontId="9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6" fillId="5" borderId="530" xfId="10" quotePrefix="1" applyNumberFormat="1" applyFont="1" applyFill="1" applyBorder="1" applyAlignment="1" applyProtection="1">
      <alignment vertical="center" wrapText="1"/>
      <protection locked="0"/>
    </xf>
    <xf numFmtId="0" fontId="58" fillId="5" borderId="518" xfId="10" quotePrefix="1" applyFont="1" applyFill="1" applyBorder="1" applyAlignment="1">
      <alignment horizontal="left" vertical="center" wrapText="1"/>
    </xf>
    <xf numFmtId="0" fontId="58" fillId="5" borderId="52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1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2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27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29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33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288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277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76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3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41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41" xfId="6" applyNumberFormat="1" applyFont="1" applyFill="1" applyBorder="1" applyAlignment="1" applyProtection="1">
      <alignment vertical="center" wrapText="1"/>
      <protection locked="0"/>
    </xf>
    <xf numFmtId="0" fontId="56" fillId="5" borderId="543" xfId="6" quotePrefix="1" applyNumberFormat="1" applyFont="1" applyFill="1" applyBorder="1" applyAlignment="1" applyProtection="1">
      <alignment vertical="center" wrapText="1"/>
      <protection locked="0"/>
    </xf>
    <xf numFmtId="0" fontId="56" fillId="5" borderId="542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26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19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29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27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28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33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33" xfId="6" applyFont="1" applyFill="1" applyBorder="1" applyAlignment="1" applyProtection="1">
      <alignment horizontal="center" vertical="center" wrapText="1"/>
      <protection locked="0"/>
    </xf>
    <xf numFmtId="0" fontId="56" fillId="5" borderId="288" xfId="6" applyFont="1" applyFill="1" applyBorder="1" applyAlignment="1" applyProtection="1">
      <alignment horizontal="center" vertical="center" wrapText="1"/>
      <protection locked="0"/>
    </xf>
    <xf numFmtId="0" fontId="56" fillId="5" borderId="277" xfId="6" applyFont="1" applyFill="1" applyBorder="1" applyAlignment="1" applyProtection="1">
      <alignment horizontal="center" vertical="center" wrapText="1"/>
      <protection locked="0"/>
    </xf>
    <xf numFmtId="0" fontId="56" fillId="5" borderId="533" xfId="10" quotePrefix="1" applyFont="1" applyFill="1" applyBorder="1" applyAlignment="1" applyProtection="1">
      <alignment vertical="center" wrapText="1"/>
      <protection locked="0"/>
    </xf>
    <xf numFmtId="0" fontId="59" fillId="5" borderId="533" xfId="0" applyFont="1" applyFill="1" applyBorder="1" applyAlignment="1" applyProtection="1">
      <alignment horizontal="left" vertical="center" wrapText="1"/>
      <protection locked="0"/>
    </xf>
    <xf numFmtId="0" fontId="58" fillId="5" borderId="526" xfId="10" quotePrefix="1" applyFont="1" applyFill="1" applyBorder="1" applyAlignment="1" applyProtection="1">
      <alignment horizontal="center" vertical="center" wrapText="1"/>
      <protection locked="0"/>
    </xf>
    <xf numFmtId="0" fontId="58" fillId="5" borderId="519" xfId="10" quotePrefix="1" applyFont="1" applyFill="1" applyBorder="1" applyAlignment="1" applyProtection="1">
      <alignment horizontal="center" vertical="center" wrapText="1"/>
      <protection locked="0"/>
    </xf>
    <xf numFmtId="0" fontId="58" fillId="5" borderId="529" xfId="10" quotePrefix="1" applyFont="1" applyFill="1" applyBorder="1" applyAlignment="1" applyProtection="1">
      <alignment horizontal="center" vertical="center" wrapText="1"/>
      <protection locked="0"/>
    </xf>
    <xf numFmtId="0" fontId="58" fillId="5" borderId="527" xfId="10" quotePrefix="1" applyFont="1" applyFill="1" applyBorder="1" applyAlignment="1" applyProtection="1">
      <alignment horizontal="center" vertical="center" wrapText="1"/>
      <protection locked="0"/>
    </xf>
    <xf numFmtId="0" fontId="58" fillId="5" borderId="528" xfId="10" quotePrefix="1" applyFont="1" applyFill="1" applyBorder="1" applyAlignment="1" applyProtection="1">
      <alignment horizontal="center" vertical="center" wrapText="1"/>
      <protection locked="0"/>
    </xf>
    <xf numFmtId="0" fontId="58" fillId="5" borderId="542" xfId="10" quotePrefix="1" applyFont="1" applyFill="1" applyBorder="1" applyAlignment="1" applyProtection="1">
      <alignment horizontal="center" vertical="center" wrapText="1"/>
      <protection locked="0"/>
    </xf>
    <xf numFmtId="0" fontId="56" fillId="5" borderId="537" xfId="6" quotePrefix="1" applyFont="1" applyFill="1" applyBorder="1" applyAlignment="1" applyProtection="1">
      <alignment horizontal="center" vertical="center" wrapText="1"/>
      <protection locked="0"/>
    </xf>
    <xf numFmtId="0" fontId="56" fillId="5" borderId="530" xfId="6" quotePrefix="1" applyFont="1" applyFill="1" applyBorder="1" applyAlignment="1" applyProtection="1">
      <alignment horizontal="center" vertical="center" wrapText="1"/>
      <protection locked="0"/>
    </xf>
    <xf numFmtId="0" fontId="56" fillId="5" borderId="536" xfId="6" quotePrefix="1" applyFont="1" applyFill="1" applyBorder="1" applyAlignment="1" applyProtection="1">
      <alignment vertical="center" wrapText="1"/>
      <protection locked="0"/>
    </xf>
    <xf numFmtId="0" fontId="56" fillId="5" borderId="416" xfId="0" applyFont="1" applyFill="1" applyBorder="1" applyAlignment="1" applyProtection="1">
      <alignment horizontal="center" vertical="center" wrapText="1"/>
      <protection locked="0"/>
    </xf>
    <xf numFmtId="0" fontId="56" fillId="5" borderId="526" xfId="0" applyFont="1" applyFill="1" applyBorder="1" applyAlignment="1" applyProtection="1">
      <alignment horizontal="center" vertical="center" wrapText="1"/>
      <protection locked="0"/>
    </xf>
    <xf numFmtId="0" fontId="56" fillId="5" borderId="519" xfId="0" applyFont="1" applyFill="1" applyBorder="1" applyAlignment="1" applyProtection="1">
      <alignment horizontal="center" vertical="center" wrapText="1"/>
      <protection locked="0"/>
    </xf>
    <xf numFmtId="0" fontId="56" fillId="5" borderId="527" xfId="0" applyFont="1" applyFill="1" applyBorder="1" applyAlignment="1" applyProtection="1">
      <alignment horizontal="center" vertical="center" wrapText="1"/>
      <protection locked="0"/>
    </xf>
    <xf numFmtId="0" fontId="56" fillId="5" borderId="11" xfId="0" applyFont="1" applyFill="1" applyBorder="1" applyAlignment="1" applyProtection="1">
      <alignment horizontal="center" vertical="center" wrapText="1"/>
      <protection locked="0"/>
    </xf>
    <xf numFmtId="0" fontId="59" fillId="5" borderId="526" xfId="0" applyFont="1" applyFill="1" applyBorder="1" applyAlignment="1" applyProtection="1">
      <alignment horizontal="center" vertical="center" wrapText="1"/>
      <protection locked="0"/>
    </xf>
    <xf numFmtId="0" fontId="59" fillId="5" borderId="519" xfId="0" applyFont="1" applyFill="1" applyBorder="1" applyAlignment="1" applyProtection="1">
      <alignment horizontal="center" vertical="center" wrapText="1"/>
      <protection locked="0"/>
    </xf>
    <xf numFmtId="0" fontId="59" fillId="5" borderId="527" xfId="0" applyFont="1" applyFill="1" applyBorder="1" applyAlignment="1" applyProtection="1">
      <alignment horizontal="center" vertical="center" wrapText="1"/>
      <protection locked="0"/>
    </xf>
    <xf numFmtId="0" fontId="58" fillId="5" borderId="536" xfId="10" quotePrefix="1" applyFont="1" applyFill="1" applyBorder="1" applyAlignment="1" applyProtection="1">
      <alignment horizontal="center" vertical="center" wrapText="1"/>
      <protection locked="0"/>
    </xf>
    <xf numFmtId="0" fontId="58" fillId="5" borderId="537" xfId="0" applyFont="1" applyFill="1" applyBorder="1" applyAlignment="1" applyProtection="1">
      <alignment horizontal="center" vertical="center"/>
      <protection locked="0"/>
    </xf>
    <xf numFmtId="0" fontId="58" fillId="5" borderId="530" xfId="10" quotePrefix="1" applyFont="1" applyFill="1" applyBorder="1" applyAlignment="1" applyProtection="1">
      <alignment horizontal="center" vertical="center" wrapText="1"/>
      <protection locked="0"/>
    </xf>
    <xf numFmtId="0" fontId="56" fillId="5" borderId="537" xfId="6" applyFont="1" applyFill="1" applyBorder="1" applyAlignment="1" applyProtection="1">
      <alignment horizontal="center" vertical="center" wrapText="1"/>
      <protection locked="0"/>
    </xf>
    <xf numFmtId="0" fontId="110" fillId="5" borderId="526" xfId="10" quotePrefix="1" applyFont="1" applyFill="1" applyBorder="1" applyAlignment="1" applyProtection="1">
      <alignment horizontal="center" vertical="center" wrapText="1"/>
      <protection locked="0"/>
    </xf>
    <xf numFmtId="0" fontId="110" fillId="5" borderId="519" xfId="10" quotePrefix="1" applyFont="1" applyFill="1" applyBorder="1" applyAlignment="1" applyProtection="1">
      <alignment horizontal="center" vertical="center" wrapText="1"/>
      <protection locked="0"/>
    </xf>
    <xf numFmtId="0" fontId="110" fillId="5" borderId="527" xfId="10" quotePrefix="1" applyFont="1" applyFill="1" applyBorder="1" applyAlignment="1" applyProtection="1">
      <alignment horizontal="center" vertical="center" wrapText="1"/>
      <protection locked="0"/>
    </xf>
    <xf numFmtId="0" fontId="110" fillId="5" borderId="528" xfId="10" quotePrefix="1" applyFont="1" applyFill="1" applyBorder="1" applyAlignment="1" applyProtection="1">
      <alignment horizontal="center" vertical="center" wrapText="1"/>
      <protection locked="0"/>
    </xf>
    <xf numFmtId="0" fontId="110" fillId="5" borderId="529" xfId="10" quotePrefix="1" applyFont="1" applyFill="1" applyBorder="1" applyAlignment="1" applyProtection="1">
      <alignment horizontal="center" vertical="center" wrapText="1"/>
      <protection locked="0"/>
    </xf>
    <xf numFmtId="0" fontId="111" fillId="5" borderId="533" xfId="6" applyFont="1" applyFill="1" applyBorder="1" applyAlignment="1" applyProtection="1">
      <alignment horizontal="center" vertical="center" wrapText="1"/>
      <protection locked="0"/>
    </xf>
    <xf numFmtId="0" fontId="87" fillId="5" borderId="518" xfId="10" quotePrefix="1" applyFont="1" applyFill="1" applyBorder="1" applyAlignment="1">
      <alignment horizontal="left" vertical="center" wrapText="1"/>
    </xf>
    <xf numFmtId="0" fontId="110" fillId="5" borderId="542" xfId="10" quotePrefix="1" applyFont="1" applyFill="1" applyBorder="1" applyAlignment="1" applyProtection="1">
      <alignment horizontal="center" vertical="center" wrapText="1"/>
      <protection locked="0"/>
    </xf>
    <xf numFmtId="0" fontId="111" fillId="5" borderId="542" xfId="6" quotePrefix="1" applyFont="1" applyFill="1" applyBorder="1" applyAlignment="1" applyProtection="1">
      <alignment horizontal="center" vertical="center" wrapText="1"/>
      <protection locked="0"/>
    </xf>
    <xf numFmtId="0" fontId="110" fillId="5" borderId="526" xfId="6" quotePrefix="1" applyFont="1" applyFill="1" applyBorder="1" applyAlignment="1" applyProtection="1">
      <alignment horizontal="center" vertical="center" wrapText="1"/>
      <protection locked="0"/>
    </xf>
    <xf numFmtId="0" fontId="110" fillId="5" borderId="519" xfId="6" quotePrefix="1" applyFont="1" applyFill="1" applyBorder="1" applyAlignment="1" applyProtection="1">
      <alignment horizontal="center" vertical="center" wrapText="1"/>
      <protection locked="0"/>
    </xf>
    <xf numFmtId="0" fontId="110" fillId="5" borderId="529" xfId="6" quotePrefix="1" applyFont="1" applyFill="1" applyBorder="1" applyAlignment="1" applyProtection="1">
      <alignment horizontal="center" vertical="center" wrapText="1"/>
      <protection locked="0"/>
    </xf>
    <xf numFmtId="0" fontId="110" fillId="5" borderId="527" xfId="6" quotePrefix="1" applyFont="1" applyFill="1" applyBorder="1" applyAlignment="1" applyProtection="1">
      <alignment horizontal="center" vertical="center" wrapText="1"/>
      <protection locked="0"/>
    </xf>
    <xf numFmtId="0" fontId="110" fillId="5" borderId="528" xfId="6" quotePrefix="1" applyFont="1" applyFill="1" applyBorder="1" applyAlignment="1" applyProtection="1">
      <alignment horizontal="center" vertical="center" wrapText="1"/>
      <protection locked="0"/>
    </xf>
    <xf numFmtId="0" fontId="111" fillId="5" borderId="542" xfId="6" applyFont="1" applyFill="1" applyBorder="1" applyAlignment="1" applyProtection="1">
      <alignment horizontal="center" vertical="center" wrapText="1"/>
      <protection locked="0"/>
    </xf>
    <xf numFmtId="0" fontId="111" fillId="5" borderId="533" xfId="0" applyFont="1" applyFill="1" applyBorder="1" applyAlignment="1" applyProtection="1">
      <alignment horizontal="center" vertical="center"/>
      <protection locked="0"/>
    </xf>
    <xf numFmtId="0" fontId="111" fillId="5" borderId="288" xfId="0" applyFont="1" applyFill="1" applyBorder="1" applyAlignment="1" applyProtection="1">
      <alignment horizontal="center" vertical="center"/>
      <protection locked="0"/>
    </xf>
    <xf numFmtId="0" fontId="111" fillId="5" borderId="412" xfId="0" applyFont="1" applyFill="1" applyBorder="1" applyAlignment="1" applyProtection="1">
      <alignment horizontal="center" vertical="center"/>
      <protection locked="0"/>
    </xf>
    <xf numFmtId="0" fontId="111" fillId="5" borderId="277" xfId="0" applyFont="1" applyFill="1" applyBorder="1" applyAlignment="1" applyProtection="1">
      <alignment horizontal="center" vertical="center"/>
      <protection locked="0"/>
    </xf>
    <xf numFmtId="0" fontId="111" fillId="5" borderId="442" xfId="0" applyFont="1" applyFill="1" applyBorder="1" applyAlignment="1" applyProtection="1">
      <alignment horizontal="center" vertical="center"/>
      <protection locked="0"/>
    </xf>
    <xf numFmtId="0" fontId="110" fillId="5" borderId="526" xfId="0" applyFont="1" applyFill="1" applyBorder="1" applyAlignment="1" applyProtection="1">
      <alignment horizontal="center" vertical="center"/>
      <protection locked="0"/>
    </xf>
    <xf numFmtId="0" fontId="110" fillId="5" borderId="519" xfId="0" applyFont="1" applyFill="1" applyBorder="1" applyAlignment="1" applyProtection="1">
      <alignment horizontal="center" vertical="center"/>
      <protection locked="0"/>
    </xf>
    <xf numFmtId="0" fontId="110" fillId="5" borderId="529" xfId="0" applyFont="1" applyFill="1" applyBorder="1" applyAlignment="1" applyProtection="1">
      <alignment horizontal="center" vertical="center"/>
      <protection locked="0"/>
    </xf>
    <xf numFmtId="0" fontId="110" fillId="5" borderId="527" xfId="0" applyFont="1" applyFill="1" applyBorder="1" applyAlignment="1" applyProtection="1">
      <alignment horizontal="center" vertical="center"/>
      <protection locked="0"/>
    </xf>
    <xf numFmtId="0" fontId="110" fillId="5" borderId="528" xfId="0" applyFont="1" applyFill="1" applyBorder="1" applyAlignment="1" applyProtection="1">
      <alignment horizontal="center" vertical="center"/>
      <protection locked="0"/>
    </xf>
    <xf numFmtId="0" fontId="56" fillId="5" borderId="533" xfId="6" quotePrefix="1" applyFont="1" applyFill="1" applyBorder="1" applyAlignment="1" applyProtection="1">
      <alignment horizontal="center" vertical="center" wrapText="1"/>
      <protection locked="0"/>
    </xf>
    <xf numFmtId="0" fontId="58" fillId="5" borderId="533" xfId="6" quotePrefix="1" applyFont="1" applyFill="1" applyBorder="1" applyAlignment="1" applyProtection="1">
      <alignment horizontal="center" vertical="center" wrapText="1"/>
      <protection locked="0"/>
    </xf>
    <xf numFmtId="0" fontId="56" fillId="5" borderId="277" xfId="6" quotePrefix="1" applyFont="1" applyFill="1" applyBorder="1" applyAlignment="1" applyProtection="1">
      <alignment horizontal="center" vertical="center" wrapText="1"/>
      <protection locked="0"/>
    </xf>
    <xf numFmtId="0" fontId="56" fillId="5" borderId="288" xfId="6" quotePrefix="1" applyFont="1" applyFill="1" applyBorder="1" applyAlignment="1" applyProtection="1">
      <alignment horizontal="center" vertical="center" wrapText="1"/>
      <protection locked="0"/>
    </xf>
    <xf numFmtId="0" fontId="58" fillId="5" borderId="528" xfId="6" quotePrefix="1" applyFont="1" applyFill="1" applyBorder="1" applyAlignment="1" applyProtection="1">
      <alignment horizontal="center" vertical="center" wrapText="1"/>
      <protection locked="0"/>
    </xf>
    <xf numFmtId="0" fontId="58" fillId="5" borderId="519" xfId="6" quotePrefix="1" applyFont="1" applyFill="1" applyBorder="1" applyAlignment="1" applyProtection="1">
      <alignment horizontal="center" vertical="center" wrapText="1"/>
      <protection locked="0"/>
    </xf>
    <xf numFmtId="0" fontId="58" fillId="5" borderId="526" xfId="6" quotePrefix="1" applyFont="1" applyFill="1" applyBorder="1" applyAlignment="1" applyProtection="1">
      <alignment horizontal="center" vertical="center" wrapText="1"/>
      <protection locked="0"/>
    </xf>
    <xf numFmtId="0" fontId="58" fillId="5" borderId="526" xfId="0" applyFont="1" applyFill="1" applyBorder="1" applyAlignment="1" applyProtection="1">
      <alignment horizontal="center" vertical="center"/>
      <protection locked="0"/>
    </xf>
    <xf numFmtId="0" fontId="58" fillId="5" borderId="519" xfId="0" applyFont="1" applyFill="1" applyBorder="1" applyAlignment="1" applyProtection="1">
      <alignment horizontal="center" vertical="center"/>
      <protection locked="0"/>
    </xf>
    <xf numFmtId="0" fontId="58" fillId="5" borderId="536" xfId="10" quotePrefix="1" applyFont="1" applyFill="1" applyBorder="1" applyAlignment="1" applyProtection="1">
      <alignment vertical="center" wrapText="1"/>
      <protection locked="0"/>
    </xf>
    <xf numFmtId="0" fontId="58" fillId="5" borderId="542" xfId="10" quotePrefix="1" applyFont="1" applyFill="1" applyBorder="1" applyAlignment="1" applyProtection="1">
      <alignment vertical="center" wrapText="1"/>
      <protection locked="0"/>
    </xf>
    <xf numFmtId="0" fontId="56" fillId="5" borderId="537" xfId="10" quotePrefix="1" applyFont="1" applyFill="1" applyBorder="1" applyAlignment="1" applyProtection="1">
      <alignment vertical="center" wrapText="1"/>
      <protection locked="0"/>
    </xf>
    <xf numFmtId="0" fontId="59" fillId="5" borderId="542" xfId="0" applyFont="1" applyFill="1" applyBorder="1" applyAlignment="1" applyProtection="1">
      <alignment horizontal="left" vertical="center" wrapText="1"/>
      <protection locked="0"/>
    </xf>
    <xf numFmtId="0" fontId="56" fillId="5" borderId="533" xfId="10" quotePrefix="1" applyFont="1" applyFill="1" applyBorder="1" applyAlignment="1" applyProtection="1">
      <alignment horizontal="center" vertical="center" wrapText="1"/>
      <protection locked="0"/>
    </xf>
    <xf numFmtId="0" fontId="56" fillId="5" borderId="288" xfId="10" quotePrefix="1" applyFont="1" applyFill="1" applyBorder="1" applyAlignment="1" applyProtection="1">
      <alignment horizontal="center" vertical="center" wrapText="1"/>
      <protection locked="0"/>
    </xf>
    <xf numFmtId="0" fontId="59" fillId="5" borderId="533" xfId="0" applyFont="1" applyFill="1" applyBorder="1" applyAlignment="1" applyProtection="1">
      <alignment horizontal="center" vertical="center" wrapText="1"/>
      <protection locked="0"/>
    </xf>
    <xf numFmtId="0" fontId="56" fillId="5" borderId="543" xfId="6" quotePrefix="1" applyFont="1" applyFill="1" applyBorder="1" applyAlignment="1" applyProtection="1">
      <alignment vertical="center" wrapText="1"/>
      <protection locked="0"/>
    </xf>
    <xf numFmtId="0" fontId="58" fillId="5" borderId="518" xfId="10" quotePrefix="1" applyFont="1" applyFill="1" applyBorder="1" applyAlignment="1" applyProtection="1">
      <alignment horizontal="center" vertical="center" wrapText="1"/>
      <protection locked="0"/>
    </xf>
    <xf numFmtId="0" fontId="56" fillId="5" borderId="543" xfId="10" quotePrefix="1" applyFont="1" applyFill="1" applyBorder="1" applyAlignment="1" applyProtection="1">
      <alignment horizontal="center" vertical="center" wrapText="1"/>
      <protection locked="0"/>
    </xf>
    <xf numFmtId="0" fontId="58" fillId="5" borderId="544" xfId="10" quotePrefix="1" applyFont="1" applyFill="1" applyBorder="1" applyAlignment="1" applyProtection="1">
      <alignment horizontal="center" vertical="center" wrapText="1"/>
      <protection locked="0"/>
    </xf>
    <xf numFmtId="0" fontId="56" fillId="5" borderId="412" xfId="10" quotePrefix="1" applyFont="1" applyFill="1" applyBorder="1" applyAlignment="1" applyProtection="1">
      <alignment horizontal="center" vertical="center" wrapText="1"/>
      <protection locked="0"/>
    </xf>
    <xf numFmtId="0" fontId="87" fillId="5" borderId="334" xfId="10" quotePrefix="1" applyFont="1" applyFill="1" applyBorder="1" applyAlignment="1" applyProtection="1">
      <alignment horizontal="center" vertical="center" wrapText="1"/>
      <protection locked="0"/>
    </xf>
    <xf numFmtId="0" fontId="56" fillId="5" borderId="442" xfId="10" quotePrefix="1" applyFont="1" applyFill="1" applyBorder="1" applyAlignment="1" applyProtection="1">
      <alignment horizontal="center" vertical="center" wrapText="1"/>
      <protection locked="0"/>
    </xf>
    <xf numFmtId="0" fontId="43" fillId="5" borderId="0" xfId="0" applyFont="1" applyFill="1" applyAlignment="1">
      <alignment horizontal="center"/>
    </xf>
    <xf numFmtId="0" fontId="58" fillId="5" borderId="54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47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42" xfId="10" quotePrefix="1" applyNumberFormat="1" applyFont="1" applyFill="1" applyBorder="1" applyAlignment="1" applyProtection="1">
      <alignment horizontal="center" vertical="center" wrapText="1"/>
      <protection locked="0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1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5" borderId="68" xfId="1" quotePrefix="1" applyFont="1" applyFill="1" applyBorder="1" applyAlignment="1">
      <alignment horizontal="center" vertical="center" wrapText="1"/>
    </xf>
    <xf numFmtId="0" fontId="10" fillId="5" borderId="342" xfId="3" quotePrefix="1" applyFont="1" applyFill="1" applyBorder="1" applyAlignment="1">
      <alignment horizontal="center" vertical="center" wrapText="1"/>
    </xf>
    <xf numFmtId="0" fontId="11" fillId="5" borderId="342" xfId="3" quotePrefix="1" applyFont="1" applyFill="1" applyBorder="1" applyAlignment="1">
      <alignment horizontal="center" vertical="center" wrapText="1"/>
    </xf>
    <xf numFmtId="0" fontId="4" fillId="5" borderId="344" xfId="3" quotePrefix="1" applyFont="1" applyFill="1" applyBorder="1" applyAlignment="1">
      <alignment horizontal="center" vertical="center" wrapText="1"/>
    </xf>
    <xf numFmtId="0" fontId="16" fillId="5" borderId="342" xfId="6" quotePrefix="1" applyFont="1" applyFill="1" applyBorder="1" applyAlignment="1">
      <alignment horizontal="center" vertical="center" wrapText="1"/>
    </xf>
    <xf numFmtId="0" fontId="16" fillId="5" borderId="442" xfId="3" quotePrefix="1" applyFont="1" applyFill="1" applyBorder="1" applyAlignment="1">
      <alignment horizontal="center" vertical="center" textRotation="255" wrapText="1"/>
    </xf>
    <xf numFmtId="0" fontId="16" fillId="5" borderId="532" xfId="6" applyFont="1" applyFill="1" applyBorder="1" applyAlignment="1">
      <alignment vertical="center" wrapText="1"/>
    </xf>
    <xf numFmtId="0" fontId="16" fillId="5" borderId="288" xfId="6" applyFont="1" applyFill="1" applyBorder="1" applyAlignment="1">
      <alignment vertical="center" wrapText="1"/>
    </xf>
    <xf numFmtId="0" fontId="16" fillId="5" borderId="165" xfId="6" applyFont="1" applyFill="1" applyBorder="1" applyAlignment="1">
      <alignment vertical="center" wrapText="1"/>
    </xf>
    <xf numFmtId="0" fontId="17" fillId="5" borderId="342" xfId="6" quotePrefix="1" applyFont="1" applyFill="1" applyBorder="1" applyAlignment="1">
      <alignment horizontal="center" vertical="center" wrapText="1"/>
    </xf>
    <xf numFmtId="0" fontId="24" fillId="5" borderId="533" xfId="0" applyFont="1" applyFill="1" applyBorder="1" applyAlignment="1">
      <alignment horizontal="center" vertical="center"/>
    </xf>
    <xf numFmtId="0" fontId="44" fillId="5" borderId="342" xfId="0" applyFont="1" applyFill="1" applyBorder="1" applyAlignment="1">
      <alignment horizontal="center" vertical="center"/>
    </xf>
    <xf numFmtId="0" fontId="18" fillId="5" borderId="342" xfId="0" applyFont="1" applyFill="1" applyBorder="1" applyAlignment="1">
      <alignment horizontal="center" vertical="center" wrapText="1"/>
    </xf>
    <xf numFmtId="0" fontId="16" fillId="5" borderId="533" xfId="6" quotePrefix="1" applyFont="1" applyFill="1" applyBorder="1" applyAlignment="1">
      <alignment vertical="center" wrapText="1"/>
    </xf>
    <xf numFmtId="0" fontId="16" fillId="5" borderId="532" xfId="6" quotePrefix="1" applyFont="1" applyFill="1" applyBorder="1" applyAlignment="1">
      <alignment vertical="center" wrapText="1"/>
    </xf>
    <xf numFmtId="0" fontId="18" fillId="5" borderId="342" xfId="0" applyFont="1" applyFill="1" applyBorder="1" applyAlignment="1">
      <alignment horizontal="center" vertical="center"/>
    </xf>
    <xf numFmtId="0" fontId="107" fillId="5" borderId="60" xfId="26" applyFont="1" applyFill="1" applyBorder="1" applyAlignment="1">
      <alignment horizontal="center"/>
    </xf>
    <xf numFmtId="0" fontId="90" fillId="5" borderId="10" xfId="0" applyFont="1" applyFill="1" applyBorder="1" applyAlignment="1">
      <alignment horizontal="left" vertical="center" wrapText="1"/>
    </xf>
    <xf numFmtId="0" fontId="107" fillId="5" borderId="1" xfId="26" applyFont="1" applyFill="1" applyBorder="1" applyAlignment="1">
      <alignment horizontal="center"/>
    </xf>
    <xf numFmtId="0" fontId="107" fillId="5" borderId="63" xfId="26" applyFont="1" applyFill="1" applyBorder="1" applyAlignment="1">
      <alignment horizontal="center"/>
    </xf>
    <xf numFmtId="0" fontId="107" fillId="5" borderId="50" xfId="26" applyFont="1" applyFill="1" applyBorder="1" applyAlignment="1">
      <alignment horizontal="center"/>
    </xf>
    <xf numFmtId="0" fontId="107" fillId="5" borderId="33" xfId="26" applyFont="1" applyFill="1" applyBorder="1" applyAlignment="1">
      <alignment horizontal="center"/>
    </xf>
    <xf numFmtId="0" fontId="107" fillId="5" borderId="34" xfId="26" applyFont="1" applyFill="1" applyBorder="1" applyAlignment="1">
      <alignment horizontal="center"/>
    </xf>
    <xf numFmtId="0" fontId="107" fillId="5" borderId="29" xfId="26" applyFont="1" applyFill="1" applyBorder="1" applyAlignment="1">
      <alignment horizontal="center"/>
    </xf>
    <xf numFmtId="0" fontId="50" fillId="5" borderId="342" xfId="26" applyFont="1" applyFill="1" applyBorder="1" applyAlignment="1">
      <alignment horizontal="center"/>
    </xf>
    <xf numFmtId="0" fontId="92" fillId="6" borderId="548" xfId="16" applyFont="1" applyFill="1" applyBorder="1" applyAlignment="1">
      <alignment vertical="center" wrapText="1"/>
    </xf>
    <xf numFmtId="0" fontId="98" fillId="5" borderId="558" xfId="26" applyFont="1" applyFill="1" applyBorder="1" applyAlignment="1">
      <alignment horizontal="center"/>
    </xf>
    <xf numFmtId="0" fontId="50" fillId="5" borderId="558" xfId="26" applyFont="1" applyFill="1" applyBorder="1" applyAlignment="1">
      <alignment horizontal="center"/>
    </xf>
    <xf numFmtId="0" fontId="56" fillId="5" borderId="548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42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58" xfId="6" quotePrefix="1" applyNumberFormat="1" applyFont="1" applyFill="1" applyBorder="1" applyAlignment="1" applyProtection="1">
      <alignment horizontal="center" vertical="center" wrapText="1"/>
      <protection locked="0"/>
    </xf>
    <xf numFmtId="0" fontId="16" fillId="5" borderId="533" xfId="3" quotePrefix="1" applyFont="1" applyFill="1" applyBorder="1" applyAlignment="1">
      <alignment horizontal="center" vertical="center" textRotation="255" wrapText="1"/>
    </xf>
    <xf numFmtId="0" fontId="18" fillId="5" borderId="11" xfId="0" applyFont="1" applyFill="1" applyBorder="1" applyAlignment="1">
      <alignment horizontal="center" vertical="center"/>
    </xf>
    <xf numFmtId="0" fontId="19" fillId="4" borderId="532" xfId="10" quotePrefix="1" applyFont="1" applyFill="1" applyBorder="1" applyAlignment="1">
      <alignment vertical="center" wrapText="1"/>
    </xf>
    <xf numFmtId="0" fontId="16" fillId="5" borderId="288" xfId="6" quotePrefix="1" applyFont="1" applyFill="1" applyBorder="1" applyAlignment="1">
      <alignment vertical="center" wrapText="1"/>
    </xf>
    <xf numFmtId="0" fontId="17" fillId="5" borderId="532" xfId="10" applyFont="1" applyFill="1" applyBorder="1" applyAlignment="1">
      <alignment vertical="center" wrapText="1"/>
    </xf>
    <xf numFmtId="0" fontId="105" fillId="4" borderId="558" xfId="6" quotePrefix="1" applyFont="1" applyFill="1" applyBorder="1" applyAlignment="1">
      <alignment horizontal="center" vertical="center" wrapText="1"/>
    </xf>
    <xf numFmtId="0" fontId="5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86" fillId="5" borderId="342" xfId="3" quotePrefix="1" applyNumberFormat="1" applyFont="1" applyFill="1" applyBorder="1" applyAlignment="1" applyProtection="1">
      <alignment horizontal="center" textRotation="90" wrapText="1"/>
      <protection locked="0"/>
    </xf>
    <xf numFmtId="0" fontId="86" fillId="5" borderId="558" xfId="3" quotePrefix="1" applyNumberFormat="1" applyFont="1" applyFill="1" applyBorder="1" applyAlignment="1" applyProtection="1">
      <alignment horizontal="center" textRotation="90" wrapText="1"/>
      <protection locked="0"/>
    </xf>
    <xf numFmtId="0" fontId="59" fillId="5" borderId="558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50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31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48" xfId="10" quotePrefix="1" applyFont="1" applyFill="1" applyBorder="1" applyAlignment="1">
      <alignment horizontal="left" vertical="center" wrapText="1"/>
    </xf>
    <xf numFmtId="0" fontId="58" fillId="5" borderId="54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49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52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55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42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58" xfId="6" applyNumberFormat="1" applyFont="1" applyFill="1" applyBorder="1" applyAlignment="1" applyProtection="1">
      <alignment horizontal="center" vertical="center" wrapText="1"/>
      <protection locked="0"/>
    </xf>
    <xf numFmtId="0" fontId="59" fillId="5" borderId="532" xfId="0" applyNumberFormat="1" applyFont="1" applyFill="1" applyBorder="1" applyAlignment="1" applyProtection="1">
      <alignment horizontal="left" vertical="center" wrapText="1"/>
      <protection locked="0"/>
    </xf>
    <xf numFmtId="0" fontId="56" fillId="5" borderId="51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0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558" xfId="0" applyNumberFormat="1" applyFont="1" applyFill="1" applyBorder="1" applyAlignment="1" applyProtection="1">
      <alignment horizontal="left" vertical="center" wrapText="1"/>
      <protection locked="0"/>
    </xf>
    <xf numFmtId="0" fontId="56" fillId="5" borderId="53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3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34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5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48" xfId="6" applyNumberFormat="1" applyFont="1" applyFill="1" applyBorder="1" applyAlignment="1" applyProtection="1">
      <alignment vertical="center" wrapText="1"/>
      <protection locked="0"/>
    </xf>
    <xf numFmtId="0" fontId="56" fillId="5" borderId="555" xfId="6" applyNumberFormat="1" applyFont="1" applyFill="1" applyBorder="1" applyAlignment="1" applyProtection="1">
      <alignment vertical="center" wrapText="1"/>
      <protection locked="0"/>
    </xf>
    <xf numFmtId="0" fontId="56" fillId="5" borderId="51" xfId="10" quotePrefix="1" applyFont="1" applyFill="1" applyBorder="1" applyAlignment="1">
      <alignment horizontal="left" vertical="center" wrapText="1"/>
    </xf>
    <xf numFmtId="0" fontId="56" fillId="5" borderId="53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49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55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32" xfId="10" quotePrefix="1" applyFont="1" applyFill="1" applyBorder="1" applyAlignment="1">
      <alignment horizontal="left" vertical="center" wrapText="1"/>
    </xf>
    <xf numFmtId="0" fontId="56" fillId="5" borderId="552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548" xfId="10" quotePrefix="1" applyNumberFormat="1" applyFont="1" applyFill="1" applyBorder="1" applyAlignment="1" applyProtection="1">
      <alignment vertical="center" wrapText="1"/>
      <protection locked="0"/>
    </xf>
    <xf numFmtId="0" fontId="59" fillId="5" borderId="548" xfId="0" applyNumberFormat="1" applyFont="1" applyFill="1" applyBorder="1" applyAlignment="1" applyProtection="1">
      <alignment horizontal="left" vertical="center" wrapText="1"/>
      <protection locked="0"/>
    </xf>
    <xf numFmtId="0" fontId="58" fillId="5" borderId="342" xfId="6" quotePrefix="1" applyNumberFormat="1" applyFont="1" applyFill="1" applyBorder="1" applyAlignment="1" applyProtection="1">
      <alignment vertical="center" wrapText="1"/>
      <protection locked="0"/>
    </xf>
    <xf numFmtId="0" fontId="58" fillId="5" borderId="555" xfId="6" quotePrefix="1" applyNumberFormat="1" applyFont="1" applyFill="1" applyBorder="1" applyAlignment="1" applyProtection="1">
      <alignment vertical="center" wrapText="1"/>
      <protection locked="0"/>
    </xf>
    <xf numFmtId="0" fontId="56" fillId="5" borderId="549" xfId="6" quotePrefix="1" applyNumberFormat="1" applyFont="1" applyFill="1" applyBorder="1" applyAlignment="1" applyProtection="1">
      <alignment vertical="center" wrapText="1"/>
      <protection locked="0"/>
    </xf>
    <xf numFmtId="0" fontId="58" fillId="5" borderId="552" xfId="6" quotePrefix="1" applyNumberFormat="1" applyFont="1" applyFill="1" applyBorder="1" applyAlignment="1" applyProtection="1">
      <alignment vertical="center" wrapText="1"/>
      <protection locked="0"/>
    </xf>
    <xf numFmtId="0" fontId="56" fillId="5" borderId="342" xfId="6" quotePrefix="1" applyNumberFormat="1" applyFont="1" applyFill="1" applyBorder="1" applyAlignment="1" applyProtection="1">
      <alignment vertical="center" wrapText="1"/>
      <protection locked="0"/>
    </xf>
    <xf numFmtId="0" fontId="56" fillId="5" borderId="555" xfId="6" quotePrefix="1" applyNumberFormat="1" applyFont="1" applyFill="1" applyBorder="1" applyAlignment="1" applyProtection="1">
      <alignment vertical="center" wrapText="1"/>
      <protection locked="0"/>
    </xf>
    <xf numFmtId="0" fontId="59" fillId="5" borderId="558" xfId="10" applyNumberFormat="1" applyFont="1" applyFill="1" applyBorder="1" applyAlignment="1" applyProtection="1">
      <alignment vertical="center" wrapText="1"/>
      <protection locked="0"/>
    </xf>
    <xf numFmtId="0" fontId="58" fillId="5" borderId="549" xfId="6" quotePrefix="1" applyNumberFormat="1" applyFont="1" applyFill="1" applyBorder="1" applyAlignment="1" applyProtection="1">
      <alignment vertical="center" wrapText="1"/>
      <protection locked="0"/>
    </xf>
    <xf numFmtId="0" fontId="58" fillId="5" borderId="543" xfId="6" quotePrefix="1" applyNumberFormat="1" applyFont="1" applyFill="1" applyBorder="1" applyAlignment="1" applyProtection="1">
      <alignment vertical="center" wrapText="1"/>
      <protection locked="0"/>
    </xf>
    <xf numFmtId="0" fontId="56" fillId="5" borderId="342" xfId="6" applyNumberFormat="1" applyFont="1" applyFill="1" applyBorder="1" applyAlignment="1" applyProtection="1">
      <alignment vertical="center" wrapText="1"/>
      <protection locked="0"/>
    </xf>
    <xf numFmtId="0" fontId="56" fillId="5" borderId="549" xfId="6" applyNumberFormat="1" applyFont="1" applyFill="1" applyBorder="1" applyAlignment="1" applyProtection="1">
      <alignment vertical="center" wrapText="1"/>
      <protection locked="0"/>
    </xf>
    <xf numFmtId="0" fontId="59" fillId="5" borderId="342" xfId="0" applyNumberFormat="1" applyFont="1" applyFill="1" applyBorder="1" applyAlignment="1" applyProtection="1">
      <alignment horizontal="center" vertical="center"/>
      <protection locked="0"/>
    </xf>
    <xf numFmtId="0" fontId="87" fillId="5" borderId="187" xfId="10" quotePrefix="1" applyFont="1" applyFill="1" applyBorder="1" applyAlignment="1">
      <alignment horizontal="left" vertical="center" wrapText="1"/>
    </xf>
    <xf numFmtId="0" fontId="87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190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195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191" xfId="10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551" xfId="10" quotePrefix="1" applyFont="1" applyFill="1" applyBorder="1" applyAlignment="1">
      <alignment horizontal="left" vertical="center" wrapText="1"/>
    </xf>
    <xf numFmtId="0" fontId="58" fillId="5" borderId="557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54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57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47" xfId="10" quotePrefix="1" applyNumberFormat="1" applyFont="1" applyFill="1" applyBorder="1" applyAlignment="1" applyProtection="1">
      <alignment horizontal="center" vertical="center" wrapText="1"/>
      <protection locked="0"/>
    </xf>
    <xf numFmtId="0" fontId="86" fillId="5" borderId="535" xfId="3" quotePrefix="1" applyFont="1" applyFill="1" applyBorder="1" applyAlignment="1" applyProtection="1">
      <alignment horizontal="left" textRotation="90" wrapText="1"/>
      <protection locked="0"/>
    </xf>
    <xf numFmtId="0" fontId="86" fillId="5" borderId="531" xfId="3" quotePrefix="1" applyFont="1" applyFill="1" applyBorder="1" applyAlignment="1" applyProtection="1">
      <alignment horizontal="left" textRotation="90" wrapText="1"/>
      <protection locked="0"/>
    </xf>
    <xf numFmtId="0" fontId="59" fillId="5" borderId="548" xfId="10" quotePrefix="1" applyFont="1" applyFill="1" applyBorder="1" applyAlignment="1" applyProtection="1">
      <alignment vertical="center" wrapText="1"/>
      <protection locked="0"/>
    </xf>
    <xf numFmtId="0" fontId="58" fillId="5" borderId="535" xfId="0" applyFont="1" applyFill="1" applyBorder="1" applyAlignment="1" applyProtection="1">
      <alignment horizontal="center" vertical="center"/>
      <protection locked="0"/>
    </xf>
    <xf numFmtId="0" fontId="58" fillId="5" borderId="556" xfId="0" applyFont="1" applyFill="1" applyBorder="1" applyAlignment="1" applyProtection="1">
      <alignment horizontal="center" vertical="center"/>
      <protection locked="0"/>
    </xf>
    <xf numFmtId="0" fontId="58" fillId="5" borderId="553" xfId="10" quotePrefix="1" applyFont="1" applyFill="1" applyBorder="1" applyAlignment="1" applyProtection="1">
      <alignment horizontal="center" vertical="center" wrapText="1"/>
      <protection locked="0"/>
    </xf>
    <xf numFmtId="0" fontId="56" fillId="5" borderId="553" xfId="6" applyFont="1" applyFill="1" applyBorder="1" applyAlignment="1" applyProtection="1">
      <alignment horizontal="center" vertical="center" wrapText="1"/>
      <protection locked="0"/>
    </xf>
    <xf numFmtId="0" fontId="111" fillId="5" borderId="535" xfId="10" quotePrefix="1" applyFont="1" applyFill="1" applyBorder="1" applyAlignment="1" applyProtection="1">
      <alignment horizontal="center" vertical="center" wrapText="1"/>
      <protection locked="0"/>
    </xf>
    <xf numFmtId="0" fontId="111" fillId="5" borderId="556" xfId="10" quotePrefix="1" applyFont="1" applyFill="1" applyBorder="1" applyAlignment="1" applyProtection="1">
      <alignment horizontal="center" vertical="center" wrapText="1"/>
      <protection locked="0"/>
    </xf>
    <xf numFmtId="0" fontId="110" fillId="5" borderId="549" xfId="10" quotePrefix="1" applyFont="1" applyFill="1" applyBorder="1" applyAlignment="1" applyProtection="1">
      <alignment horizontal="center" vertical="center" wrapText="1"/>
      <protection locked="0"/>
    </xf>
    <xf numFmtId="0" fontId="111" fillId="5" borderId="342" xfId="10" quotePrefix="1" applyFont="1" applyFill="1" applyBorder="1" applyAlignment="1" applyProtection="1">
      <alignment horizontal="center" vertical="center" wrapText="1"/>
      <protection locked="0"/>
    </xf>
    <xf numFmtId="0" fontId="111" fillId="5" borderId="555" xfId="10" quotePrefix="1" applyFont="1" applyFill="1" applyBorder="1" applyAlignment="1" applyProtection="1">
      <alignment horizontal="center" vertical="center" wrapText="1"/>
      <protection locked="0"/>
    </xf>
    <xf numFmtId="0" fontId="111" fillId="5" borderId="552" xfId="10" quotePrefix="1" applyFont="1" applyFill="1" applyBorder="1" applyAlignment="1" applyProtection="1">
      <alignment horizontal="center" vertical="center" wrapText="1"/>
      <protection locked="0"/>
    </xf>
    <xf numFmtId="0" fontId="111" fillId="5" borderId="342" xfId="6" applyFont="1" applyFill="1" applyBorder="1" applyAlignment="1" applyProtection="1">
      <alignment horizontal="center" vertical="center" wrapText="1"/>
      <protection locked="0"/>
    </xf>
    <xf numFmtId="0" fontId="110" fillId="5" borderId="547" xfId="10" quotePrefix="1" applyFont="1" applyFill="1" applyBorder="1" applyAlignment="1" applyProtection="1">
      <alignment horizontal="center" vertical="center" wrapText="1"/>
      <protection locked="0"/>
    </xf>
    <xf numFmtId="0" fontId="111" fillId="5" borderId="535" xfId="6" applyFont="1" applyFill="1" applyBorder="1" applyAlignment="1" applyProtection="1">
      <alignment horizontal="center" vertical="center" wrapText="1"/>
      <protection locked="0"/>
    </xf>
    <xf numFmtId="0" fontId="111" fillId="5" borderId="342" xfId="6" quotePrefix="1" applyFont="1" applyFill="1" applyBorder="1" applyAlignment="1" applyProtection="1">
      <alignment horizontal="center" vertical="center" wrapText="1"/>
      <protection locked="0"/>
    </xf>
    <xf numFmtId="0" fontId="111" fillId="5" borderId="549" xfId="10" quotePrefix="1" applyFont="1" applyFill="1" applyBorder="1" applyAlignment="1" applyProtection="1">
      <alignment horizontal="center" vertical="center" wrapText="1"/>
      <protection locked="0"/>
    </xf>
    <xf numFmtId="0" fontId="59" fillId="5" borderId="532" xfId="0" applyFont="1" applyFill="1" applyBorder="1" applyAlignment="1" applyProtection="1">
      <alignment horizontal="left" vertical="center" wrapText="1"/>
      <protection locked="0"/>
    </xf>
    <xf numFmtId="0" fontId="111" fillId="5" borderId="533" xfId="6" quotePrefix="1" applyFont="1" applyFill="1" applyBorder="1" applyAlignment="1" applyProtection="1">
      <alignment horizontal="center" vertical="center" wrapText="1"/>
      <protection locked="0"/>
    </xf>
    <xf numFmtId="0" fontId="59" fillId="5" borderId="548" xfId="0" applyFont="1" applyFill="1" applyBorder="1" applyAlignment="1" applyProtection="1">
      <alignment horizontal="left" vertical="center" wrapText="1"/>
      <protection locked="0"/>
    </xf>
    <xf numFmtId="0" fontId="110" fillId="5" borderId="535" xfId="6" quotePrefix="1" applyFont="1" applyFill="1" applyBorder="1" applyAlignment="1" applyProtection="1">
      <alignment horizontal="center" vertical="center" wrapText="1"/>
      <protection locked="0"/>
    </xf>
    <xf numFmtId="0" fontId="110" fillId="5" borderId="556" xfId="6" quotePrefix="1" applyFont="1" applyFill="1" applyBorder="1" applyAlignment="1" applyProtection="1">
      <alignment horizontal="center" vertical="center" wrapText="1"/>
      <protection locked="0"/>
    </xf>
    <xf numFmtId="0" fontId="110" fillId="5" borderId="537" xfId="6" quotePrefix="1" applyFont="1" applyFill="1" applyBorder="1" applyAlignment="1" applyProtection="1">
      <alignment horizontal="center" vertical="center" wrapText="1"/>
      <protection locked="0"/>
    </xf>
    <xf numFmtId="0" fontId="111" fillId="5" borderId="535" xfId="6" quotePrefix="1" applyFont="1" applyFill="1" applyBorder="1" applyAlignment="1" applyProtection="1">
      <alignment horizontal="center" vertical="center" wrapText="1"/>
      <protection locked="0"/>
    </xf>
    <xf numFmtId="0" fontId="111" fillId="5" borderId="556" xfId="6" quotePrefix="1" applyFont="1" applyFill="1" applyBorder="1" applyAlignment="1" applyProtection="1">
      <alignment horizontal="center" vertical="center" wrapText="1"/>
      <protection locked="0"/>
    </xf>
    <xf numFmtId="0" fontId="111" fillId="5" borderId="556" xfId="6" applyFont="1" applyFill="1" applyBorder="1" applyAlignment="1" applyProtection="1">
      <alignment horizontal="center" vertical="center" wrapText="1"/>
      <protection locked="0"/>
    </xf>
    <xf numFmtId="0" fontId="111" fillId="5" borderId="549" xfId="6" applyFont="1" applyFill="1" applyBorder="1" applyAlignment="1" applyProtection="1">
      <alignment horizontal="center" vertical="center" wrapText="1"/>
      <protection locked="0"/>
    </xf>
    <xf numFmtId="0" fontId="56" fillId="5" borderId="550" xfId="10" quotePrefix="1" applyFont="1" applyFill="1" applyBorder="1" applyAlignment="1">
      <alignment horizontal="left" vertical="center" wrapText="1"/>
    </xf>
    <xf numFmtId="0" fontId="111" fillId="5" borderId="342" xfId="0" applyFont="1" applyFill="1" applyBorder="1" applyAlignment="1" applyProtection="1">
      <alignment horizontal="center" vertical="center"/>
      <protection locked="0"/>
    </xf>
    <xf numFmtId="0" fontId="111" fillId="5" borderId="555" xfId="0" applyFont="1" applyFill="1" applyBorder="1" applyAlignment="1" applyProtection="1">
      <alignment horizontal="center" vertical="center"/>
      <protection locked="0"/>
    </xf>
    <xf numFmtId="0" fontId="111" fillId="5" borderId="543" xfId="0" applyFont="1" applyFill="1" applyBorder="1" applyAlignment="1" applyProtection="1">
      <alignment horizontal="center" vertical="center"/>
      <protection locked="0"/>
    </xf>
    <xf numFmtId="0" fontId="111" fillId="5" borderId="549" xfId="0" applyFont="1" applyFill="1" applyBorder="1" applyAlignment="1" applyProtection="1">
      <alignment horizontal="center" vertical="center"/>
      <protection locked="0"/>
    </xf>
    <xf numFmtId="0" fontId="111" fillId="5" borderId="552" xfId="0" applyFont="1" applyFill="1" applyBorder="1" applyAlignment="1" applyProtection="1">
      <alignment horizontal="center" vertical="center"/>
      <protection locked="0"/>
    </xf>
    <xf numFmtId="0" fontId="111" fillId="5" borderId="555" xfId="6" applyFont="1" applyFill="1" applyBorder="1" applyAlignment="1" applyProtection="1">
      <alignment horizontal="center" vertical="center" wrapText="1"/>
      <protection locked="0"/>
    </xf>
    <xf numFmtId="0" fontId="111" fillId="5" borderId="558" xfId="6" quotePrefix="1" applyFont="1" applyFill="1" applyBorder="1" applyAlignment="1" applyProtection="1">
      <alignment horizontal="center" vertical="center" wrapText="1"/>
      <protection locked="0"/>
    </xf>
    <xf numFmtId="0" fontId="59" fillId="5" borderId="548" xfId="10" applyFont="1" applyFill="1" applyBorder="1" applyAlignment="1" applyProtection="1">
      <alignment vertical="center" wrapText="1"/>
      <protection locked="0"/>
    </xf>
    <xf numFmtId="0" fontId="110" fillId="5" borderId="533" xfId="6" quotePrefix="1" applyFont="1" applyFill="1" applyBorder="1" applyAlignment="1" applyProtection="1">
      <alignment horizontal="center" vertical="center" wrapText="1"/>
      <protection locked="0"/>
    </xf>
    <xf numFmtId="0" fontId="111" fillId="5" borderId="535" xfId="0" applyFont="1" applyFill="1" applyBorder="1" applyAlignment="1" applyProtection="1">
      <alignment horizontal="center" vertical="center"/>
      <protection locked="0"/>
    </xf>
    <xf numFmtId="0" fontId="111" fillId="5" borderId="531" xfId="0" applyFont="1" applyFill="1" applyBorder="1" applyAlignment="1" applyProtection="1">
      <alignment horizontal="center" vertical="center"/>
      <protection locked="0"/>
    </xf>
    <xf numFmtId="0" fontId="111" fillId="5" borderId="558" xfId="0" applyFont="1" applyFill="1" applyBorder="1" applyAlignment="1" applyProtection="1">
      <alignment horizontal="center" vertical="center"/>
      <protection locked="0"/>
    </xf>
    <xf numFmtId="0" fontId="110" fillId="5" borderId="546" xfId="10" quotePrefix="1" applyFont="1" applyFill="1" applyBorder="1" applyAlignment="1">
      <alignment horizontal="center" vertical="center" wrapText="1"/>
    </xf>
    <xf numFmtId="0" fontId="110" fillId="5" borderId="557" xfId="10" quotePrefix="1" applyFont="1" applyFill="1" applyBorder="1" applyAlignment="1">
      <alignment horizontal="center" vertical="center" wrapText="1"/>
    </xf>
    <xf numFmtId="0" fontId="110" fillId="5" borderId="554" xfId="10" quotePrefix="1" applyFont="1" applyFill="1" applyBorder="1" applyAlignment="1">
      <alignment horizontal="center" vertical="center" wrapText="1"/>
    </xf>
    <xf numFmtId="0" fontId="86" fillId="5" borderId="342" xfId="3" quotePrefix="1" applyFont="1" applyFill="1" applyBorder="1" applyAlignment="1" applyProtection="1">
      <alignment horizontal="center" textRotation="90" wrapText="1"/>
      <protection locked="0"/>
    </xf>
    <xf numFmtId="0" fontId="86" fillId="5" borderId="558" xfId="3" quotePrefix="1" applyFont="1" applyFill="1" applyBorder="1" applyAlignment="1" applyProtection="1">
      <alignment horizontal="center" textRotation="90" wrapText="1"/>
      <protection locked="0"/>
    </xf>
    <xf numFmtId="0" fontId="59" fillId="5" borderId="558" xfId="10" quotePrefix="1" applyFont="1" applyFill="1" applyBorder="1" applyAlignment="1" applyProtection="1">
      <alignment vertical="center" wrapText="1"/>
      <protection locked="0"/>
    </xf>
    <xf numFmtId="0" fontId="56" fillId="5" borderId="535" xfId="10" quotePrefix="1" applyFont="1" applyFill="1" applyBorder="1" applyAlignment="1" applyProtection="1">
      <alignment horizontal="center" vertical="center" wrapText="1"/>
      <protection locked="0"/>
    </xf>
    <xf numFmtId="0" fontId="58" fillId="5" borderId="545" xfId="10" quotePrefix="1" applyFont="1" applyFill="1" applyBorder="1" applyAlignment="1" applyProtection="1">
      <alignment horizontal="center" vertical="center" wrapText="1"/>
      <protection locked="0"/>
    </xf>
    <xf numFmtId="0" fontId="56" fillId="5" borderId="531" xfId="10" quotePrefix="1" applyFont="1" applyFill="1" applyBorder="1" applyAlignment="1" applyProtection="1">
      <alignment horizontal="center" vertical="center" wrapText="1"/>
      <protection locked="0"/>
    </xf>
    <xf numFmtId="0" fontId="56" fillId="5" borderId="546" xfId="10" quotePrefix="1" applyFont="1" applyFill="1" applyBorder="1" applyAlignment="1" applyProtection="1">
      <alignment horizontal="center" vertical="center" wrapText="1"/>
      <protection locked="0"/>
    </xf>
    <xf numFmtId="0" fontId="56" fillId="5" borderId="557" xfId="10" quotePrefix="1" applyFont="1" applyFill="1" applyBorder="1" applyAlignment="1" applyProtection="1">
      <alignment horizontal="center" vertical="center" wrapText="1"/>
      <protection locked="0"/>
    </xf>
    <xf numFmtId="0" fontId="56" fillId="5" borderId="547" xfId="10" quotePrefix="1" applyFont="1" applyFill="1" applyBorder="1" applyAlignment="1" applyProtection="1">
      <alignment horizontal="center" vertical="center" wrapText="1"/>
      <protection locked="0"/>
    </xf>
    <xf numFmtId="0" fontId="59" fillId="5" borderId="550" xfId="0" applyFont="1" applyFill="1" applyBorder="1" applyAlignment="1" applyProtection="1">
      <alignment horizontal="left" vertical="center" wrapText="1"/>
      <protection locked="0"/>
    </xf>
    <xf numFmtId="0" fontId="56" fillId="5" borderId="535" xfId="6" quotePrefix="1" applyFont="1" applyFill="1" applyBorder="1" applyAlignment="1" applyProtection="1">
      <alignment horizontal="center" vertical="center" wrapText="1"/>
      <protection locked="0"/>
    </xf>
    <xf numFmtId="0" fontId="56" fillId="5" borderId="342" xfId="6" quotePrefix="1" applyFont="1" applyFill="1" applyBorder="1" applyAlignment="1" applyProtection="1">
      <alignment horizontal="center" vertical="center" wrapText="1"/>
      <protection locked="0"/>
    </xf>
    <xf numFmtId="0" fontId="56" fillId="5" borderId="555" xfId="6" quotePrefix="1" applyFont="1" applyFill="1" applyBorder="1" applyAlignment="1" applyProtection="1">
      <alignment horizontal="center" vertical="center" wrapText="1"/>
      <protection locked="0"/>
    </xf>
    <xf numFmtId="0" fontId="56" fillId="5" borderId="549" xfId="6" quotePrefix="1" applyFont="1" applyFill="1" applyBorder="1" applyAlignment="1" applyProtection="1">
      <alignment horizontal="center" vertical="center" wrapText="1"/>
      <protection locked="0"/>
    </xf>
    <xf numFmtId="0" fontId="59" fillId="5" borderId="558" xfId="0" applyFont="1" applyFill="1" applyBorder="1" applyAlignment="1" applyProtection="1">
      <alignment horizontal="left" vertical="center" wrapText="1"/>
      <protection locked="0"/>
    </xf>
    <xf numFmtId="0" fontId="56" fillId="5" borderId="535" xfId="6" quotePrefix="1" applyFont="1" applyFill="1" applyBorder="1" applyAlignment="1" applyProtection="1">
      <alignment vertical="center" wrapText="1"/>
      <protection locked="0"/>
    </xf>
    <xf numFmtId="0" fontId="56" fillId="5" borderId="556" xfId="6" quotePrefix="1" applyFont="1" applyFill="1" applyBorder="1" applyAlignment="1" applyProtection="1">
      <alignment vertical="center" wrapText="1"/>
      <protection locked="0"/>
    </xf>
    <xf numFmtId="0" fontId="56" fillId="5" borderId="532" xfId="6" quotePrefix="1" applyFont="1" applyFill="1" applyBorder="1" applyAlignment="1" applyProtection="1">
      <alignment horizontal="center" vertical="center" wrapText="1"/>
      <protection locked="0"/>
    </xf>
    <xf numFmtId="0" fontId="56" fillId="5" borderId="558" xfId="10" quotePrefix="1" applyFont="1" applyFill="1" applyBorder="1" applyAlignment="1" applyProtection="1">
      <alignment horizontal="center" vertical="center" wrapText="1"/>
      <protection locked="0"/>
    </xf>
    <xf numFmtId="0" fontId="58" fillId="5" borderId="546" xfId="10" quotePrefix="1" applyFont="1" applyFill="1" applyBorder="1" applyAlignment="1" applyProtection="1">
      <alignment horizontal="center" vertical="center" wrapText="1"/>
      <protection locked="0"/>
    </xf>
    <xf numFmtId="0" fontId="58" fillId="5" borderId="557" xfId="10" quotePrefix="1" applyFont="1" applyFill="1" applyBorder="1" applyAlignment="1" applyProtection="1">
      <alignment horizontal="center" vertical="center" wrapText="1"/>
      <protection locked="0"/>
    </xf>
    <xf numFmtId="0" fontId="58" fillId="5" borderId="547" xfId="10" quotePrefix="1" applyFont="1" applyFill="1" applyBorder="1" applyAlignment="1" applyProtection="1">
      <alignment horizontal="center" vertical="center" wrapText="1"/>
      <protection locked="0"/>
    </xf>
    <xf numFmtId="0" fontId="58" fillId="5" borderId="554" xfId="10" quotePrefix="1" applyFont="1" applyFill="1" applyBorder="1" applyAlignment="1" applyProtection="1">
      <alignment horizontal="center" vertical="center" wrapText="1"/>
      <protection locked="0"/>
    </xf>
    <xf numFmtId="0" fontId="56" fillId="5" borderId="554" xfId="0" applyFont="1" applyFill="1" applyBorder="1" applyAlignment="1" applyProtection="1">
      <alignment horizontal="center" vertical="center" wrapText="1"/>
      <protection locked="0"/>
    </xf>
    <xf numFmtId="0" fontId="56" fillId="5" borderId="557" xfId="0" applyFont="1" applyFill="1" applyBorder="1" applyAlignment="1" applyProtection="1">
      <alignment horizontal="center" vertical="center" wrapText="1"/>
      <protection locked="0"/>
    </xf>
    <xf numFmtId="0" fontId="56" fillId="5" borderId="547" xfId="0" applyFont="1" applyFill="1" applyBorder="1" applyAlignment="1" applyProtection="1">
      <alignment horizontal="center" vertical="center" wrapText="1"/>
      <protection locked="0"/>
    </xf>
    <xf numFmtId="0" fontId="56" fillId="5" borderId="342" xfId="10" quotePrefix="1" applyFont="1" applyFill="1" applyBorder="1" applyAlignment="1" applyProtection="1">
      <alignment horizontal="center" vertical="center" wrapText="1"/>
      <protection locked="0"/>
    </xf>
    <xf numFmtId="0" fontId="59" fillId="5" borderId="558" xfId="10" applyFont="1" applyFill="1" applyBorder="1" applyAlignment="1" applyProtection="1">
      <alignment vertical="center" wrapText="1"/>
      <protection locked="0"/>
    </xf>
    <xf numFmtId="0" fontId="58" fillId="5" borderId="342" xfId="6" quotePrefix="1" applyFont="1" applyFill="1" applyBorder="1" applyAlignment="1" applyProtection="1">
      <alignment vertical="center" wrapText="1"/>
      <protection locked="0"/>
    </xf>
    <xf numFmtId="0" fontId="58" fillId="5" borderId="552" xfId="6" quotePrefix="1" applyFont="1" applyFill="1" applyBorder="1" applyAlignment="1" applyProtection="1">
      <alignment vertical="center" wrapText="1"/>
      <protection locked="0"/>
    </xf>
    <xf numFmtId="0" fontId="58" fillId="5" borderId="541" xfId="6" quotePrefix="1" applyFont="1" applyFill="1" applyBorder="1" applyAlignment="1" applyProtection="1">
      <alignment vertical="center" wrapText="1"/>
      <protection locked="0"/>
    </xf>
    <xf numFmtId="0" fontId="59" fillId="5" borderId="342" xfId="0" applyFont="1" applyFill="1" applyBorder="1" applyAlignment="1" applyProtection="1">
      <alignment horizontal="center" vertical="center" wrapText="1"/>
      <protection locked="0"/>
    </xf>
    <xf numFmtId="0" fontId="59" fillId="5" borderId="555" xfId="0" applyFont="1" applyFill="1" applyBorder="1" applyAlignment="1" applyProtection="1">
      <alignment horizontal="center" vertical="center" wrapText="1"/>
      <protection locked="0"/>
    </xf>
    <xf numFmtId="0" fontId="59" fillId="5" borderId="549" xfId="0" applyFont="1" applyFill="1" applyBorder="1" applyAlignment="1" applyProtection="1">
      <alignment horizontal="center" vertical="center" wrapText="1"/>
      <protection locked="0"/>
    </xf>
    <xf numFmtId="0" fontId="56" fillId="5" borderId="532" xfId="10" quotePrefix="1" applyFont="1" applyFill="1" applyBorder="1" applyAlignment="1" applyProtection="1">
      <alignment horizontal="center" vertical="center" wrapText="1"/>
      <protection locked="0"/>
    </xf>
    <xf numFmtId="0" fontId="59" fillId="5" borderId="554" xfId="0" applyFont="1" applyFill="1" applyBorder="1" applyAlignment="1" applyProtection="1">
      <alignment horizontal="center" vertical="center" wrapText="1"/>
      <protection locked="0"/>
    </xf>
    <xf numFmtId="0" fontId="59" fillId="5" borderId="557" xfId="0" applyFont="1" applyFill="1" applyBorder="1" applyAlignment="1" applyProtection="1">
      <alignment horizontal="center" vertical="center" wrapText="1"/>
      <protection locked="0"/>
    </xf>
    <xf numFmtId="0" fontId="59" fillId="5" borderId="547" xfId="0" applyFont="1" applyFill="1" applyBorder="1" applyAlignment="1" applyProtection="1">
      <alignment horizontal="center" vertical="center" wrapText="1"/>
      <protection locked="0"/>
    </xf>
    <xf numFmtId="0" fontId="56" fillId="5" borderId="548" xfId="10" quotePrefix="1" applyFont="1" applyFill="1" applyBorder="1" applyAlignment="1" applyProtection="1">
      <alignment horizontal="center" vertical="center" wrapText="1"/>
      <protection locked="0"/>
    </xf>
    <xf numFmtId="0" fontId="59" fillId="5" borderId="342" xfId="0" applyFont="1" applyFill="1" applyBorder="1" applyAlignment="1" applyProtection="1">
      <alignment horizontal="center" vertical="center"/>
      <protection locked="0"/>
    </xf>
    <xf numFmtId="0" fontId="56" fillId="5" borderId="342" xfId="3" quotePrefix="1" applyFont="1" applyFill="1" applyBorder="1" applyAlignment="1" applyProtection="1">
      <alignment horizontal="center" textRotation="90" wrapText="1"/>
      <protection locked="0"/>
    </xf>
    <xf numFmtId="0" fontId="56" fillId="5" borderId="558" xfId="3" quotePrefix="1" applyFont="1" applyFill="1" applyBorder="1" applyAlignment="1" applyProtection="1">
      <alignment horizontal="center" textRotation="90" wrapText="1"/>
      <protection locked="0"/>
    </xf>
    <xf numFmtId="0" fontId="56" fillId="5" borderId="535" xfId="10" quotePrefix="1" applyFont="1" applyFill="1" applyBorder="1" applyAlignment="1" applyProtection="1">
      <alignment vertical="center" wrapText="1"/>
      <protection locked="0"/>
    </xf>
    <xf numFmtId="0" fontId="56" fillId="5" borderId="556" xfId="10" quotePrefix="1" applyFont="1" applyFill="1" applyBorder="1" applyAlignment="1" applyProtection="1">
      <alignment vertical="center" wrapText="1"/>
      <protection locked="0"/>
    </xf>
    <xf numFmtId="0" fontId="59" fillId="5" borderId="535" xfId="0" applyFont="1" applyFill="1" applyBorder="1" applyAlignment="1" applyProtection="1">
      <alignment horizontal="left" vertical="center" wrapText="1"/>
      <protection locked="0"/>
    </xf>
    <xf numFmtId="0" fontId="59" fillId="5" borderId="556" xfId="0" applyFont="1" applyFill="1" applyBorder="1" applyAlignment="1" applyProtection="1">
      <alignment horizontal="left" vertical="center" wrapText="1"/>
      <protection locked="0"/>
    </xf>
    <xf numFmtId="0" fontId="56" fillId="5" borderId="556" xfId="10" quotePrefix="1" applyFont="1" applyFill="1" applyBorder="1" applyAlignment="1" applyProtection="1">
      <alignment horizontal="center" vertical="center" wrapText="1"/>
      <protection locked="0"/>
    </xf>
    <xf numFmtId="0" fontId="59" fillId="5" borderId="535" xfId="0" applyFont="1" applyFill="1" applyBorder="1" applyAlignment="1" applyProtection="1">
      <alignment horizontal="center" vertical="center" wrapText="1"/>
      <protection locked="0"/>
    </xf>
    <xf numFmtId="0" fontId="59" fillId="5" borderId="556" xfId="0" applyFont="1" applyFill="1" applyBorder="1" applyAlignment="1" applyProtection="1">
      <alignment horizontal="center" vertical="center" wrapText="1"/>
      <protection locked="0"/>
    </xf>
    <xf numFmtId="0" fontId="58" fillId="5" borderId="559" xfId="10" quotePrefix="1" applyFont="1" applyFill="1" applyBorder="1" applyAlignment="1" applyProtection="1">
      <alignment horizontal="center" vertical="center" wrapText="1"/>
      <protection locked="0"/>
    </xf>
    <xf numFmtId="0" fontId="56" fillId="5" borderId="558" xfId="6" quotePrefix="1" applyFont="1" applyFill="1" applyBorder="1" applyAlignment="1" applyProtection="1">
      <alignment horizontal="center" vertical="center" wrapText="1"/>
      <protection locked="0"/>
    </xf>
    <xf numFmtId="0" fontId="56" fillId="5" borderId="552" xfId="6" quotePrefix="1" applyFont="1" applyFill="1" applyBorder="1" applyAlignment="1" applyProtection="1">
      <alignment horizontal="center" vertical="center" wrapText="1"/>
      <protection locked="0"/>
    </xf>
    <xf numFmtId="0" fontId="56" fillId="5" borderId="342" xfId="6" quotePrefix="1" applyFont="1" applyFill="1" applyBorder="1" applyAlignment="1" applyProtection="1">
      <alignment vertical="center" wrapText="1"/>
      <protection locked="0"/>
    </xf>
    <xf numFmtId="0" fontId="56" fillId="5" borderId="555" xfId="6" quotePrefix="1" applyFont="1" applyFill="1" applyBorder="1" applyAlignment="1" applyProtection="1">
      <alignment vertical="center" wrapText="1"/>
      <protection locked="0"/>
    </xf>
    <xf numFmtId="0" fontId="58" fillId="5" borderId="551" xfId="10" quotePrefix="1" applyFont="1" applyFill="1" applyBorder="1" applyAlignment="1" applyProtection="1">
      <alignment horizontal="center" vertical="center" wrapText="1"/>
      <protection locked="0"/>
    </xf>
    <xf numFmtId="0" fontId="58" fillId="5" borderId="342" xfId="6" quotePrefix="1" applyFont="1" applyFill="1" applyBorder="1" applyAlignment="1" applyProtection="1">
      <alignment horizontal="center" vertical="center" wrapText="1"/>
      <protection locked="0"/>
    </xf>
    <xf numFmtId="0" fontId="58" fillId="5" borderId="552" xfId="6" quotePrefix="1" applyFont="1" applyFill="1" applyBorder="1" applyAlignment="1" applyProtection="1">
      <alignment horizontal="center" vertical="center" wrapText="1"/>
      <protection locked="0"/>
    </xf>
    <xf numFmtId="0" fontId="58" fillId="5" borderId="555" xfId="6" quotePrefix="1" applyFont="1" applyFill="1" applyBorder="1" applyAlignment="1" applyProtection="1">
      <alignment horizontal="center" vertical="center" wrapText="1"/>
      <protection locked="0"/>
    </xf>
    <xf numFmtId="0" fontId="58" fillId="5" borderId="549" xfId="6" quotePrefix="1" applyFont="1" applyFill="1" applyBorder="1" applyAlignment="1" applyProtection="1">
      <alignment horizontal="center" vertical="center" wrapText="1"/>
      <protection locked="0"/>
    </xf>
    <xf numFmtId="0" fontId="56" fillId="5" borderId="555" xfId="10" quotePrefix="1" applyFont="1" applyFill="1" applyBorder="1" applyAlignment="1" applyProtection="1">
      <alignment horizontal="center" vertical="center" wrapText="1"/>
      <protection locked="0"/>
    </xf>
    <xf numFmtId="0" fontId="56" fillId="5" borderId="549" xfId="10" quotePrefix="1" applyFont="1" applyFill="1" applyBorder="1" applyAlignment="1" applyProtection="1">
      <alignment horizontal="center" vertical="center" wrapText="1"/>
      <protection locked="0"/>
    </xf>
    <xf numFmtId="0" fontId="56" fillId="5" borderId="552" xfId="10" quotePrefix="1" applyFont="1" applyFill="1" applyBorder="1" applyAlignment="1" applyProtection="1">
      <alignment horizontal="center" vertical="center" wrapText="1"/>
      <protection locked="0"/>
    </xf>
    <xf numFmtId="0" fontId="58" fillId="5" borderId="559" xfId="10" quotePrefix="1" applyFont="1" applyFill="1" applyBorder="1" applyAlignment="1">
      <alignment horizontal="left" vertical="center" wrapText="1"/>
    </xf>
    <xf numFmtId="0" fontId="58" fillId="5" borderId="559" xfId="0" applyFont="1" applyFill="1" applyBorder="1" applyAlignment="1" applyProtection="1">
      <alignment horizontal="center" vertical="center" wrapText="1"/>
      <protection locked="0"/>
    </xf>
    <xf numFmtId="0" fontId="58" fillId="5" borderId="415" xfId="0" applyFont="1" applyFill="1" applyBorder="1" applyAlignment="1" applyProtection="1">
      <alignment horizontal="center" vertical="center" wrapText="1"/>
      <protection locked="0"/>
    </xf>
    <xf numFmtId="0" fontId="56" fillId="5" borderId="550" xfId="0" applyFont="1" applyFill="1" applyBorder="1" applyAlignment="1" applyProtection="1">
      <alignment horizontal="left" vertical="center" wrapText="1"/>
      <protection locked="0"/>
    </xf>
    <xf numFmtId="0" fontId="56" fillId="5" borderId="548" xfId="0" applyFont="1" applyFill="1" applyBorder="1" applyAlignment="1" applyProtection="1">
      <alignment horizontal="left" vertical="center" wrapText="1"/>
      <protection locked="0"/>
    </xf>
    <xf numFmtId="0" fontId="56" fillId="5" borderId="558" xfId="0" applyFont="1" applyFill="1" applyBorder="1" applyAlignment="1" applyProtection="1">
      <alignment horizontal="left" vertical="center" wrapText="1"/>
      <protection locked="0"/>
    </xf>
    <xf numFmtId="0" fontId="56" fillId="5" borderId="533" xfId="0" applyFont="1" applyFill="1" applyBorder="1" applyAlignment="1" applyProtection="1">
      <alignment horizontal="center" vertical="center" wrapText="1"/>
      <protection locked="0"/>
    </xf>
    <xf numFmtId="0" fontId="56" fillId="5" borderId="288" xfId="0" applyFont="1" applyFill="1" applyBorder="1" applyAlignment="1" applyProtection="1">
      <alignment horizontal="center" vertical="center" wrapText="1"/>
      <protection locked="0"/>
    </xf>
    <xf numFmtId="0" fontId="56" fillId="5" borderId="277" xfId="0" applyFont="1" applyFill="1" applyBorder="1" applyAlignment="1" applyProtection="1">
      <alignment horizontal="center" vertical="center" wrapText="1"/>
      <protection locked="0"/>
    </xf>
    <xf numFmtId="0" fontId="56" fillId="5" borderId="546" xfId="0" applyFont="1" applyFill="1" applyBorder="1" applyAlignment="1" applyProtection="1">
      <alignment horizontal="center" vertical="center" wrapText="1"/>
      <protection locked="0"/>
    </xf>
    <xf numFmtId="0" fontId="56" fillId="5" borderId="548" xfId="10" quotePrefix="1" applyFont="1" applyFill="1" applyBorder="1" applyAlignment="1" applyProtection="1">
      <alignment vertical="center" wrapText="1"/>
      <protection locked="0"/>
    </xf>
    <xf numFmtId="0" fontId="56" fillId="5" borderId="558" xfId="10" applyFont="1" applyFill="1" applyBorder="1" applyAlignment="1" applyProtection="1">
      <alignment vertical="center" wrapText="1"/>
      <protection locked="0"/>
    </xf>
    <xf numFmtId="0" fontId="58" fillId="5" borderId="414" xfId="10" quotePrefix="1" applyFont="1" applyFill="1" applyBorder="1" applyAlignment="1">
      <alignment horizontal="left" vertical="center" wrapText="1"/>
    </xf>
    <xf numFmtId="0" fontId="56" fillId="5" borderId="548" xfId="0" applyNumberFormat="1" applyFont="1" applyFill="1" applyBorder="1" applyAlignment="1" applyProtection="1">
      <alignment horizontal="left" vertical="center" wrapText="1"/>
      <protection locked="0"/>
    </xf>
    <xf numFmtId="0" fontId="43" fillId="5" borderId="342" xfId="0" applyFont="1" applyFill="1" applyBorder="1" applyAlignment="1" applyProtection="1">
      <alignment horizontal="center" vertical="center"/>
      <protection locked="0"/>
    </xf>
    <xf numFmtId="0" fontId="43" fillId="5" borderId="55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43" fillId="4" borderId="0" xfId="0" applyFont="1" applyFill="1" applyAlignment="1">
      <alignment horizontal="center"/>
    </xf>
    <xf numFmtId="0" fontId="10" fillId="4" borderId="570" xfId="3" quotePrefix="1" applyFont="1" applyFill="1" applyBorder="1" applyAlignment="1">
      <alignment horizontal="center" vertical="center" wrapText="1"/>
    </xf>
    <xf numFmtId="0" fontId="11" fillId="4" borderId="570" xfId="3" quotePrefix="1" applyFont="1" applyFill="1" applyBorder="1" applyAlignment="1">
      <alignment horizontal="center" vertical="center" wrapText="1"/>
    </xf>
    <xf numFmtId="0" fontId="4" fillId="4" borderId="571" xfId="3" quotePrefix="1" applyFont="1" applyFill="1" applyBorder="1" applyAlignment="1">
      <alignment horizontal="center" vertical="center" wrapText="1"/>
    </xf>
    <xf numFmtId="0" fontId="4" fillId="4" borderId="572" xfId="3" quotePrefix="1" applyFont="1" applyFill="1" applyBorder="1" applyAlignment="1">
      <alignment horizontal="center" vertical="center" wrapText="1"/>
    </xf>
    <xf numFmtId="0" fontId="19" fillId="4" borderId="571" xfId="10" quotePrefix="1" applyFont="1" applyFill="1" applyBorder="1" applyAlignment="1">
      <alignment vertical="center" wrapText="1"/>
    </xf>
    <xf numFmtId="0" fontId="16" fillId="4" borderId="571" xfId="10" quotePrefix="1" applyFont="1" applyFill="1" applyBorder="1" applyAlignment="1">
      <alignment vertical="center" wrapText="1"/>
    </xf>
    <xf numFmtId="0" fontId="16" fillId="4" borderId="572" xfId="10" quotePrefix="1" applyFont="1" applyFill="1" applyBorder="1" applyAlignment="1">
      <alignment vertical="center" wrapText="1"/>
    </xf>
    <xf numFmtId="0" fontId="16" fillId="4" borderId="573" xfId="10" quotePrefix="1" applyFont="1" applyFill="1" applyBorder="1" applyAlignment="1">
      <alignment vertical="center" wrapText="1"/>
    </xf>
    <xf numFmtId="0" fontId="19" fillId="4" borderId="564" xfId="10" quotePrefix="1" applyFont="1" applyFill="1" applyBorder="1" applyAlignment="1">
      <alignment vertical="center" wrapText="1"/>
    </xf>
    <xf numFmtId="0" fontId="16" fillId="4" borderId="574" xfId="10" quotePrefix="1" applyFont="1" applyFill="1" applyBorder="1" applyAlignment="1">
      <alignment vertical="center" wrapText="1"/>
    </xf>
    <xf numFmtId="0" fontId="16" fillId="4" borderId="575" xfId="10" quotePrefix="1" applyFont="1" applyFill="1" applyBorder="1" applyAlignment="1">
      <alignment vertical="center" wrapText="1"/>
    </xf>
    <xf numFmtId="0" fontId="16" fillId="4" borderId="576" xfId="10" quotePrefix="1" applyFont="1" applyFill="1" applyBorder="1" applyAlignment="1">
      <alignment vertical="center" wrapText="1"/>
    </xf>
    <xf numFmtId="0" fontId="16" fillId="4" borderId="577" xfId="10" quotePrefix="1" applyFont="1" applyFill="1" applyBorder="1" applyAlignment="1">
      <alignment vertical="center" wrapText="1"/>
    </xf>
    <xf numFmtId="0" fontId="16" fillId="4" borderId="578" xfId="6" applyFont="1" applyFill="1" applyBorder="1" applyAlignment="1">
      <alignment vertical="center" wrapText="1"/>
    </xf>
    <xf numFmtId="0" fontId="16" fillId="4" borderId="568" xfId="6" applyFont="1" applyFill="1" applyBorder="1" applyAlignment="1">
      <alignment vertical="center" wrapText="1"/>
    </xf>
    <xf numFmtId="0" fontId="17" fillId="4" borderId="579" xfId="10" quotePrefix="1" applyFont="1" applyFill="1" applyBorder="1" applyAlignment="1">
      <alignment horizontal="center" vertical="center" wrapText="1"/>
    </xf>
    <xf numFmtId="0" fontId="17" fillId="4" borderId="580" xfId="10" quotePrefix="1" applyFont="1" applyFill="1" applyBorder="1" applyAlignment="1">
      <alignment horizontal="center" vertical="center" wrapText="1"/>
    </xf>
    <xf numFmtId="0" fontId="16" fillId="4" borderId="579" xfId="6" applyFont="1" applyFill="1" applyBorder="1" applyAlignment="1">
      <alignment horizontal="center" vertical="center" wrapText="1"/>
    </xf>
    <xf numFmtId="0" fontId="16" fillId="4" borderId="578" xfId="6" applyFont="1" applyFill="1" applyBorder="1" applyAlignment="1">
      <alignment horizontal="center" vertical="center" wrapText="1"/>
    </xf>
    <xf numFmtId="0" fontId="16" fillId="4" borderId="581" xfId="6" applyFont="1" applyFill="1" applyBorder="1" applyAlignment="1">
      <alignment horizontal="center" vertical="center" wrapText="1"/>
    </xf>
    <xf numFmtId="0" fontId="18" fillId="4" borderId="564" xfId="0" applyFont="1" applyFill="1" applyBorder="1" applyAlignment="1">
      <alignment horizontal="left" vertical="center" wrapText="1"/>
    </xf>
    <xf numFmtId="0" fontId="16" fillId="4" borderId="570" xfId="6" quotePrefix="1" applyFont="1" applyFill="1" applyBorder="1" applyAlignment="1">
      <alignment horizontal="center" vertical="center" wrapText="1"/>
    </xf>
    <xf numFmtId="0" fontId="16" fillId="4" borderId="572" xfId="6" applyFont="1" applyFill="1" applyBorder="1" applyAlignment="1">
      <alignment horizontal="center" vertical="center" wrapText="1"/>
    </xf>
    <xf numFmtId="0" fontId="16" fillId="4" borderId="572" xfId="6" quotePrefix="1" applyFont="1" applyFill="1" applyBorder="1" applyAlignment="1">
      <alignment horizontal="center" vertical="center" wrapText="1"/>
    </xf>
    <xf numFmtId="0" fontId="16" fillId="4" borderId="533" xfId="3" quotePrefix="1" applyFont="1" applyFill="1" applyBorder="1" applyAlignment="1">
      <alignment horizontal="center" vertical="center" textRotation="255" wrapText="1"/>
    </xf>
    <xf numFmtId="0" fontId="16" fillId="4" borderId="532" xfId="6" applyFont="1" applyFill="1" applyBorder="1" applyAlignment="1">
      <alignment horizontal="center" vertical="center" wrapText="1"/>
    </xf>
    <xf numFmtId="0" fontId="23" fillId="4" borderId="564" xfId="0" applyFont="1" applyFill="1" applyBorder="1" applyAlignment="1">
      <alignment horizontal="left" vertical="center" wrapText="1"/>
    </xf>
    <xf numFmtId="0" fontId="17" fillId="4" borderId="582" xfId="6" quotePrefix="1" applyFont="1" applyFill="1" applyBorder="1" applyAlignment="1">
      <alignment horizontal="center" vertical="center" wrapText="1"/>
    </xf>
    <xf numFmtId="0" fontId="17" fillId="4" borderId="583" xfId="6" quotePrefix="1" applyFont="1" applyFill="1" applyBorder="1" applyAlignment="1">
      <alignment horizontal="center" vertical="center" wrapText="1"/>
    </xf>
    <xf numFmtId="0" fontId="16" fillId="4" borderId="584" xfId="6" quotePrefix="1" applyFont="1" applyFill="1" applyBorder="1" applyAlignment="1">
      <alignment horizontal="center" vertical="center" wrapText="1"/>
    </xf>
    <xf numFmtId="0" fontId="17" fillId="4" borderId="585" xfId="6" quotePrefix="1" applyFont="1" applyFill="1" applyBorder="1" applyAlignment="1">
      <alignment horizontal="center" vertical="center" wrapText="1"/>
    </xf>
    <xf numFmtId="0" fontId="16" fillId="4" borderId="586" xfId="6" quotePrefix="1" applyFont="1" applyFill="1" applyBorder="1" applyAlignment="1">
      <alignment horizontal="center" vertical="center" wrapText="1"/>
    </xf>
    <xf numFmtId="0" fontId="16" fillId="4" borderId="587" xfId="6" quotePrefix="1" applyFont="1" applyFill="1" applyBorder="1" applyAlignment="1">
      <alignment horizontal="center" vertical="center" wrapText="1"/>
    </xf>
    <xf numFmtId="0" fontId="16" fillId="4" borderId="588" xfId="6" quotePrefix="1" applyFont="1" applyFill="1" applyBorder="1" applyAlignment="1">
      <alignment horizontal="center" vertical="center" wrapText="1"/>
    </xf>
    <xf numFmtId="0" fontId="16" fillId="4" borderId="589" xfId="6" quotePrefix="1" applyFont="1" applyFill="1" applyBorder="1" applyAlignment="1">
      <alignment horizontal="center" vertical="center" wrapText="1"/>
    </xf>
    <xf numFmtId="0" fontId="17" fillId="7" borderId="579" xfId="10" quotePrefix="1" applyFont="1" applyFill="1" applyBorder="1" applyAlignment="1">
      <alignment horizontal="center" vertical="center" wrapText="1"/>
    </xf>
    <xf numFmtId="0" fontId="17" fillId="7" borderId="580" xfId="10" quotePrefix="1" applyFont="1" applyFill="1" applyBorder="1" applyAlignment="1">
      <alignment horizontal="center" vertical="center" wrapText="1"/>
    </xf>
    <xf numFmtId="0" fontId="17" fillId="4" borderId="590" xfId="10" quotePrefix="1" applyFont="1" applyFill="1" applyBorder="1" applyAlignment="1">
      <alignment horizontal="center" vertical="center" wrapText="1"/>
    </xf>
    <xf numFmtId="0" fontId="19" fillId="4" borderId="572" xfId="10" quotePrefix="1" applyFont="1" applyFill="1" applyBorder="1" applyAlignment="1">
      <alignment vertical="center" wrapText="1"/>
    </xf>
    <xf numFmtId="0" fontId="16" fillId="4" borderId="570" xfId="10" quotePrefix="1" applyFont="1" applyFill="1" applyBorder="1" applyAlignment="1">
      <alignment horizontal="center" vertical="center" wrapText="1"/>
    </xf>
    <xf numFmtId="0" fontId="19" fillId="4" borderId="532" xfId="10" applyFont="1" applyFill="1" applyBorder="1" applyAlignment="1">
      <alignment vertical="center" wrapText="1"/>
    </xf>
    <xf numFmtId="0" fontId="17" fillId="4" borderId="574" xfId="6" quotePrefix="1" applyFont="1" applyFill="1" applyBorder="1" applyAlignment="1">
      <alignment horizontal="center" vertical="center" wrapText="1"/>
    </xf>
    <xf numFmtId="0" fontId="17" fillId="4" borderId="575" xfId="6" quotePrefix="1" applyFont="1" applyFill="1" applyBorder="1" applyAlignment="1">
      <alignment horizontal="center" vertical="center" wrapText="1"/>
    </xf>
    <xf numFmtId="0" fontId="17" fillId="4" borderId="576" xfId="6" quotePrefix="1" applyFont="1" applyFill="1" applyBorder="1" applyAlignment="1">
      <alignment horizontal="center" vertical="center" wrapText="1"/>
    </xf>
    <xf numFmtId="0" fontId="17" fillId="4" borderId="577" xfId="6" quotePrefix="1" applyFont="1" applyFill="1" applyBorder="1" applyAlignment="1">
      <alignment horizontal="center" vertical="center" wrapText="1"/>
    </xf>
    <xf numFmtId="0" fontId="17" fillId="4" borderId="591" xfId="6" quotePrefix="1" applyFont="1" applyFill="1" applyBorder="1" applyAlignment="1">
      <alignment horizontal="center" vertical="center" wrapText="1"/>
    </xf>
    <xf numFmtId="0" fontId="17" fillId="4" borderId="592" xfId="6" quotePrefix="1" applyFont="1" applyFill="1" applyBorder="1" applyAlignment="1">
      <alignment horizontal="center" vertical="center" wrapText="1"/>
    </xf>
    <xf numFmtId="0" fontId="17" fillId="4" borderId="593" xfId="6" quotePrefix="1" applyFont="1" applyFill="1" applyBorder="1" applyAlignment="1">
      <alignment horizontal="center" vertical="center" wrapText="1"/>
    </xf>
    <xf numFmtId="0" fontId="16" fillId="4" borderId="571" xfId="10" quotePrefix="1" applyFont="1" applyFill="1" applyBorder="1" applyAlignment="1">
      <alignment horizontal="center" vertical="center" wrapText="1"/>
    </xf>
    <xf numFmtId="0" fontId="16" fillId="4" borderId="563" xfId="6" applyFont="1" applyFill="1" applyBorder="1" applyAlignment="1">
      <alignment horizontal="center" vertical="center" wrapText="1"/>
    </xf>
    <xf numFmtId="0" fontId="16" fillId="4" borderId="572" xfId="10" quotePrefix="1" applyFont="1" applyFill="1" applyBorder="1" applyAlignment="1">
      <alignment horizontal="center" vertical="center" wrapText="1"/>
    </xf>
    <xf numFmtId="0" fontId="21" fillId="4" borderId="571" xfId="0" applyFont="1" applyFill="1" applyBorder="1" applyAlignment="1">
      <alignment horizontal="left" vertical="center" wrapText="1"/>
    </xf>
    <xf numFmtId="0" fontId="16" fillId="4" borderId="594" xfId="6" quotePrefix="1" applyFont="1" applyFill="1" applyBorder="1" applyAlignment="1">
      <alignment horizontal="center" vertical="center" wrapText="1"/>
    </xf>
    <xf numFmtId="0" fontId="16" fillId="4" borderId="359" xfId="6" applyFont="1" applyFill="1" applyBorder="1" applyAlignment="1">
      <alignment horizontal="center" vertical="center" wrapText="1"/>
    </xf>
    <xf numFmtId="0" fontId="18" fillId="4" borderId="571" xfId="0" applyFont="1" applyFill="1" applyBorder="1" applyAlignment="1">
      <alignment horizontal="left" vertical="center" wrapText="1"/>
    </xf>
    <xf numFmtId="0" fontId="18" fillId="4" borderId="570" xfId="0" applyFont="1" applyFill="1" applyBorder="1" applyAlignment="1">
      <alignment horizontal="center" vertical="center"/>
    </xf>
    <xf numFmtId="0" fontId="18" fillId="4" borderId="572" xfId="0" applyFont="1" applyFill="1" applyBorder="1" applyAlignment="1">
      <alignment horizontal="center" vertical="center"/>
    </xf>
    <xf numFmtId="0" fontId="18" fillId="4" borderId="594" xfId="0" applyFont="1" applyFill="1" applyBorder="1" applyAlignment="1">
      <alignment horizontal="center" vertical="center"/>
    </xf>
    <xf numFmtId="0" fontId="24" fillId="4" borderId="348" xfId="0" applyFont="1" applyFill="1" applyBorder="1" applyAlignment="1">
      <alignment horizontal="center" vertical="center"/>
    </xf>
    <xf numFmtId="0" fontId="17" fillId="4" borderId="348" xfId="10" quotePrefix="1" applyFont="1" applyFill="1" applyBorder="1" applyAlignment="1">
      <alignment horizontal="center" vertical="center" wrapText="1"/>
    </xf>
    <xf numFmtId="0" fontId="24" fillId="4" borderId="594" xfId="0" applyFont="1" applyFill="1" applyBorder="1" applyAlignment="1">
      <alignment horizontal="center" vertical="center"/>
    </xf>
    <xf numFmtId="0" fontId="17" fillId="4" borderId="573" xfId="10" quotePrefix="1" applyFont="1" applyFill="1" applyBorder="1" applyAlignment="1">
      <alignment horizontal="center" vertical="center" wrapText="1"/>
    </xf>
    <xf numFmtId="0" fontId="24" fillId="4" borderId="570" xfId="0" applyFont="1" applyFill="1" applyBorder="1" applyAlignment="1">
      <alignment horizontal="center" vertical="center"/>
    </xf>
    <xf numFmtId="0" fontId="17" fillId="4" borderId="598" xfId="10" quotePrefix="1" applyFont="1" applyFill="1" applyBorder="1" applyAlignment="1">
      <alignment horizontal="center" vertical="center" wrapText="1"/>
    </xf>
    <xf numFmtId="0" fontId="15" fillId="4" borderId="570" xfId="0" applyFont="1" applyFill="1" applyBorder="1" applyAlignment="1">
      <alignment horizontal="center" vertical="center"/>
    </xf>
    <xf numFmtId="0" fontId="15" fillId="4" borderId="594" xfId="0" applyFont="1" applyFill="1" applyBorder="1" applyAlignment="1">
      <alignment horizontal="center" vertical="center"/>
    </xf>
    <xf numFmtId="0" fontId="16" fillId="4" borderId="594" xfId="6" applyFont="1" applyFill="1" applyBorder="1" applyAlignment="1">
      <alignment horizontal="center" vertical="center" wrapText="1"/>
    </xf>
    <xf numFmtId="0" fontId="16" fillId="4" borderId="598" xfId="6" applyFont="1" applyFill="1" applyBorder="1" applyAlignment="1">
      <alignment horizontal="center" vertical="center" wrapText="1"/>
    </xf>
    <xf numFmtId="0" fontId="17" fillId="4" borderId="532" xfId="10" quotePrefix="1" applyFont="1" applyFill="1" applyBorder="1" applyAlignment="1">
      <alignment vertical="center" wrapText="1"/>
    </xf>
    <xf numFmtId="0" fontId="17" fillId="4" borderId="591" xfId="10" quotePrefix="1" applyFont="1" applyFill="1" applyBorder="1" applyAlignment="1">
      <alignment horizontal="center" vertical="center" wrapText="1"/>
    </xf>
    <xf numFmtId="0" fontId="17" fillId="4" borderId="599" xfId="10" quotePrefix="1" applyFont="1" applyFill="1" applyBorder="1" applyAlignment="1">
      <alignment horizontal="center" vertical="center" wrapText="1"/>
    </xf>
    <xf numFmtId="0" fontId="17" fillId="4" borderId="589" xfId="10" quotePrefix="1" applyFont="1" applyFill="1" applyBorder="1" applyAlignment="1">
      <alignment horizontal="center" vertical="center" wrapText="1"/>
    </xf>
    <xf numFmtId="0" fontId="17" fillId="4" borderId="569" xfId="10" quotePrefix="1" applyFont="1" applyFill="1" applyBorder="1" applyAlignment="1">
      <alignment horizontal="center" vertical="center" wrapText="1"/>
    </xf>
    <xf numFmtId="0" fontId="17" fillId="4" borderId="574" xfId="10" quotePrefix="1" applyFont="1" applyFill="1" applyBorder="1" applyAlignment="1">
      <alignment horizontal="center" vertical="center" wrapText="1"/>
    </xf>
    <xf numFmtId="0" fontId="17" fillId="4" borderId="576" xfId="10" quotePrefix="1" applyFont="1" applyFill="1" applyBorder="1" applyAlignment="1">
      <alignment horizontal="center" vertical="center" wrapText="1"/>
    </xf>
    <xf numFmtId="0" fontId="17" fillId="4" borderId="568" xfId="10" quotePrefix="1" applyFont="1" applyFill="1" applyBorder="1" applyAlignment="1">
      <alignment horizontal="center" vertical="center" wrapText="1"/>
    </xf>
    <xf numFmtId="0" fontId="16" fillId="4" borderId="574" xfId="6" applyFont="1" applyFill="1" applyBorder="1" applyAlignment="1">
      <alignment horizontal="center" vertical="center" wrapText="1"/>
    </xf>
    <xf numFmtId="0" fontId="16" fillId="4" borderId="575" xfId="6" applyFont="1" applyFill="1" applyBorder="1" applyAlignment="1">
      <alignment horizontal="center" vertical="center" wrapText="1"/>
    </xf>
    <xf numFmtId="0" fontId="17" fillId="4" borderId="600" xfId="10" quotePrefix="1" applyFont="1" applyFill="1" applyBorder="1" applyAlignment="1">
      <alignment horizontal="center" vertical="center" wrapText="1"/>
    </xf>
    <xf numFmtId="0" fontId="17" fillId="4" borderId="601" xfId="10" quotePrefix="1" applyFont="1" applyFill="1" applyBorder="1" applyAlignment="1">
      <alignment horizontal="center" vertical="center" wrapText="1"/>
    </xf>
    <xf numFmtId="0" fontId="17" fillId="4" borderId="602" xfId="10" quotePrefix="1" applyFont="1" applyFill="1" applyBorder="1" applyAlignment="1">
      <alignment horizontal="center" vertical="center" wrapText="1"/>
    </xf>
    <xf numFmtId="0" fontId="17" fillId="4" borderId="603" xfId="10" quotePrefix="1" applyFont="1" applyFill="1" applyBorder="1" applyAlignment="1">
      <alignment horizontal="center" vertical="center" wrapText="1"/>
    </xf>
    <xf numFmtId="0" fontId="16" fillId="4" borderId="604" xfId="6" applyFont="1" applyFill="1" applyBorder="1" applyAlignment="1">
      <alignment horizontal="center" vertical="center" wrapText="1"/>
    </xf>
    <xf numFmtId="0" fontId="16" fillId="4" borderId="601" xfId="6" applyFont="1" applyFill="1" applyBorder="1" applyAlignment="1">
      <alignment horizontal="center" vertical="center" wrapText="1"/>
    </xf>
    <xf numFmtId="0" fontId="16" fillId="4" borderId="605" xfId="6" applyFont="1" applyFill="1" applyBorder="1" applyAlignment="1">
      <alignment horizontal="center" vertical="center" wrapText="1"/>
    </xf>
    <xf numFmtId="0" fontId="16" fillId="4" borderId="606" xfId="6" quotePrefix="1" applyFont="1" applyFill="1" applyBorder="1" applyAlignment="1">
      <alignment horizontal="center" vertical="center" wrapText="1"/>
    </xf>
    <xf numFmtId="0" fontId="16" fillId="4" borderId="607" xfId="6" quotePrefix="1" applyFont="1" applyFill="1" applyBorder="1" applyAlignment="1">
      <alignment horizontal="center" vertical="center" wrapText="1"/>
    </xf>
    <xf numFmtId="0" fontId="16" fillId="4" borderId="608" xfId="6" quotePrefix="1" applyFont="1" applyFill="1" applyBorder="1" applyAlignment="1">
      <alignment horizontal="center" vertical="center" wrapText="1"/>
    </xf>
    <xf numFmtId="0" fontId="16" fillId="4" borderId="609" xfId="6" quotePrefix="1" applyFont="1" applyFill="1" applyBorder="1" applyAlignment="1">
      <alignment horizontal="center" vertical="center" wrapText="1"/>
    </xf>
    <xf numFmtId="0" fontId="16" fillId="4" borderId="610" xfId="6" quotePrefix="1" applyFont="1" applyFill="1" applyBorder="1" applyAlignment="1">
      <alignment horizontal="center" vertical="center" wrapText="1"/>
    </xf>
    <xf numFmtId="0" fontId="16" fillId="4" borderId="611" xfId="6" quotePrefix="1" applyFont="1" applyFill="1" applyBorder="1" applyAlignment="1">
      <alignment horizontal="center" vertical="center" wrapText="1"/>
    </xf>
    <xf numFmtId="0" fontId="16" fillId="4" borderId="612" xfId="6" quotePrefix="1" applyFont="1" applyFill="1" applyBorder="1" applyAlignment="1">
      <alignment horizontal="center" vertical="center" wrapText="1"/>
    </xf>
    <xf numFmtId="0" fontId="16" fillId="4" borderId="585" xfId="6" quotePrefix="1" applyFont="1" applyFill="1" applyBorder="1" applyAlignment="1">
      <alignment horizontal="center" vertical="center" wrapText="1"/>
    </xf>
    <xf numFmtId="0" fontId="16" fillId="4" borderId="583" xfId="6" quotePrefix="1" applyFont="1" applyFill="1" applyBorder="1" applyAlignment="1">
      <alignment horizontal="center" vertical="center" wrapText="1"/>
    </xf>
    <xf numFmtId="0" fontId="16" fillId="4" borderId="566" xfId="6" quotePrefix="1" applyFont="1" applyFill="1" applyBorder="1" applyAlignment="1">
      <alignment horizontal="center" vertical="center" wrapText="1"/>
    </xf>
    <xf numFmtId="0" fontId="23" fillId="4" borderId="571" xfId="0" applyFont="1" applyFill="1" applyBorder="1" applyAlignment="1">
      <alignment horizontal="left" vertical="center" wrapText="1"/>
    </xf>
    <xf numFmtId="0" fontId="17" fillId="4" borderId="570" xfId="6" quotePrefix="1" applyFont="1" applyFill="1" applyBorder="1" applyAlignment="1">
      <alignment horizontal="center" vertical="center" wrapText="1"/>
    </xf>
    <xf numFmtId="0" fontId="17" fillId="4" borderId="606" xfId="6" quotePrefix="1" applyFont="1" applyFill="1" applyBorder="1" applyAlignment="1">
      <alignment horizontal="center" vertical="center" wrapText="1"/>
    </xf>
    <xf numFmtId="0" fontId="16" fillId="4" borderId="613" xfId="6" quotePrefix="1" applyFont="1" applyFill="1" applyBorder="1" applyAlignment="1">
      <alignment horizontal="center" vertical="center" wrapText="1"/>
    </xf>
    <xf numFmtId="0" fontId="17" fillId="4" borderId="594" xfId="6" quotePrefix="1" applyFont="1" applyFill="1" applyBorder="1" applyAlignment="1">
      <alignment horizontal="center" vertical="center" wrapText="1"/>
    </xf>
    <xf numFmtId="0" fontId="16" fillId="4" borderId="570" xfId="6" applyFont="1" applyFill="1" applyBorder="1" applyAlignment="1">
      <alignment horizontal="center" vertical="center" wrapText="1"/>
    </xf>
    <xf numFmtId="0" fontId="24" fillId="7" borderId="533" xfId="0" applyFont="1" applyFill="1" applyBorder="1" applyAlignment="1">
      <alignment horizontal="center" vertical="center"/>
    </xf>
    <xf numFmtId="0" fontId="24" fillId="7" borderId="348" xfId="0" applyFont="1" applyFill="1" applyBorder="1" applyAlignment="1">
      <alignment horizontal="center" vertical="center"/>
    </xf>
    <xf numFmtId="0" fontId="17" fillId="4" borderId="370" xfId="10" quotePrefix="1" applyFont="1" applyFill="1" applyBorder="1" applyAlignment="1">
      <alignment horizontal="center" vertical="center" wrapText="1"/>
    </xf>
    <xf numFmtId="0" fontId="17" fillId="4" borderId="614" xfId="10" quotePrefix="1" applyFont="1" applyFill="1" applyBorder="1" applyAlignment="1">
      <alignment horizontal="center" vertical="center" wrapText="1"/>
    </xf>
    <xf numFmtId="0" fontId="16" fillId="4" borderId="320" xfId="6" applyFont="1" applyFill="1" applyBorder="1" applyAlignment="1">
      <alignment horizontal="center" vertical="center" wrapText="1"/>
    </xf>
    <xf numFmtId="0" fontId="16" fillId="4" borderId="580" xfId="6" applyFont="1" applyFill="1" applyBorder="1" applyAlignment="1">
      <alignment horizontal="center" vertical="center" wrapText="1"/>
    </xf>
    <xf numFmtId="0" fontId="16" fillId="4" borderId="614" xfId="6" applyFont="1" applyFill="1" applyBorder="1" applyAlignment="1">
      <alignment horizontal="center" vertical="center" wrapText="1"/>
    </xf>
    <xf numFmtId="0" fontId="24" fillId="7" borderId="320" xfId="0" applyFont="1" applyFill="1" applyBorder="1" applyAlignment="1">
      <alignment horizontal="center" vertical="center"/>
    </xf>
    <xf numFmtId="0" fontId="24" fillId="7" borderId="580" xfId="0" applyFont="1" applyFill="1" applyBorder="1" applyAlignment="1">
      <alignment horizontal="center" vertical="center"/>
    </xf>
    <xf numFmtId="0" fontId="17" fillId="4" borderId="615" xfId="10" quotePrefix="1" applyFont="1" applyFill="1" applyBorder="1" applyAlignment="1">
      <alignment horizontal="center" vertical="center" wrapText="1"/>
    </xf>
    <xf numFmtId="0" fontId="23" fillId="4" borderId="563" xfId="0" applyFont="1" applyFill="1" applyBorder="1" applyAlignment="1">
      <alignment horizontal="left" vertical="center" wrapText="1"/>
    </xf>
    <xf numFmtId="0" fontId="16" fillId="4" borderId="582" xfId="6" quotePrefix="1" applyFont="1" applyFill="1" applyBorder="1" applyAlignment="1">
      <alignment horizontal="center" vertical="center" wrapText="1"/>
    </xf>
    <xf numFmtId="0" fontId="19" fillId="4" borderId="588" xfId="10" applyFont="1" applyFill="1" applyBorder="1" applyAlignment="1">
      <alignment vertical="center" wrapText="1"/>
    </xf>
    <xf numFmtId="0" fontId="17" fillId="4" borderId="599" xfId="6" quotePrefix="1" applyFont="1" applyFill="1" applyBorder="1" applyAlignment="1">
      <alignment horizontal="center" vertical="center" wrapText="1"/>
    </xf>
    <xf numFmtId="0" fontId="17" fillId="4" borderId="616" xfId="6" quotePrefix="1" applyFont="1" applyFill="1" applyBorder="1" applyAlignment="1">
      <alignment horizontal="center" vertical="center" wrapText="1"/>
    </xf>
    <xf numFmtId="0" fontId="17" fillId="4" borderId="589" xfId="6" quotePrefix="1" applyFont="1" applyFill="1" applyBorder="1" applyAlignment="1">
      <alignment horizontal="center" vertical="center" wrapText="1"/>
    </xf>
    <xf numFmtId="0" fontId="17" fillId="4" borderId="568" xfId="6" quotePrefix="1" applyFont="1" applyFill="1" applyBorder="1" applyAlignment="1">
      <alignment horizontal="center" vertical="center" wrapText="1"/>
    </xf>
    <xf numFmtId="0" fontId="17" fillId="4" borderId="372" xfId="10" quotePrefix="1" applyFont="1" applyFill="1" applyBorder="1" applyAlignment="1">
      <alignment horizontal="center" vertical="center" wrapText="1"/>
    </xf>
    <xf numFmtId="0" fontId="15" fillId="7" borderId="442" xfId="0" applyFont="1" applyFill="1" applyBorder="1" applyAlignment="1">
      <alignment horizontal="center" vertical="center"/>
    </xf>
    <xf numFmtId="0" fontId="15" fillId="7" borderId="348" xfId="0" applyFont="1" applyFill="1" applyBorder="1" applyAlignment="1">
      <alignment horizontal="center" vertical="center"/>
    </xf>
    <xf numFmtId="0" fontId="16" fillId="4" borderId="533" xfId="6" applyFont="1" applyFill="1" applyBorder="1" applyAlignment="1">
      <alignment horizontal="center" vertical="center" wrapText="1"/>
    </xf>
    <xf numFmtId="0" fontId="16" fillId="4" borderId="372" xfId="6" applyFont="1" applyFill="1" applyBorder="1" applyAlignment="1">
      <alignment horizontal="center" vertical="center" wrapText="1"/>
    </xf>
    <xf numFmtId="0" fontId="24" fillId="7" borderId="590" xfId="0" applyFont="1" applyFill="1" applyBorder="1" applyAlignment="1">
      <alignment horizontal="center" vertical="center"/>
    </xf>
    <xf numFmtId="0" fontId="15" fillId="7" borderId="590" xfId="0" applyFont="1" applyFill="1" applyBorder="1" applyAlignment="1">
      <alignment horizontal="center" vertical="center"/>
    </xf>
    <xf numFmtId="0" fontId="15" fillId="7" borderId="580" xfId="0" applyFont="1" applyFill="1" applyBorder="1" applyAlignment="1">
      <alignment horizontal="center" vertical="center"/>
    </xf>
    <xf numFmtId="0" fontId="16" fillId="4" borderId="571" xfId="6" quotePrefix="1" applyFont="1" applyFill="1" applyBorder="1" applyAlignment="1">
      <alignment horizontal="center" vertical="center" wrapText="1"/>
    </xf>
    <xf numFmtId="0" fontId="21" fillId="4" borderId="597" xfId="0" applyFont="1" applyFill="1" applyBorder="1" applyAlignment="1">
      <alignment horizontal="left" vertical="center" wrapText="1"/>
    </xf>
    <xf numFmtId="0" fontId="20" fillId="4" borderId="533" xfId="0" applyFont="1" applyFill="1" applyBorder="1" applyAlignment="1">
      <alignment horizontal="center" vertical="center" wrapText="1"/>
    </xf>
    <xf numFmtId="0" fontId="20" fillId="4" borderId="348" xfId="0" applyFont="1" applyFill="1" applyBorder="1" applyAlignment="1">
      <alignment horizontal="center" vertical="center" wrapText="1"/>
    </xf>
    <xf numFmtId="0" fontId="20" fillId="4" borderId="372" xfId="0" applyFont="1" applyFill="1" applyBorder="1" applyAlignment="1">
      <alignment horizontal="center" vertical="center" wrapText="1"/>
    </xf>
    <xf numFmtId="0" fontId="20" fillId="4" borderId="442" xfId="0" applyFont="1" applyFill="1" applyBorder="1" applyAlignment="1">
      <alignment horizontal="center" vertical="center" wrapText="1"/>
    </xf>
    <xf numFmtId="0" fontId="20" fillId="4" borderId="370" xfId="0" applyFont="1" applyFill="1" applyBorder="1" applyAlignment="1">
      <alignment horizontal="center" vertical="center" wrapText="1"/>
    </xf>
    <xf numFmtId="0" fontId="18" fillId="4" borderId="611" xfId="0" applyFont="1" applyFill="1" applyBorder="1" applyAlignment="1">
      <alignment horizontal="center" vertical="center"/>
    </xf>
    <xf numFmtId="0" fontId="18" fillId="4" borderId="609" xfId="0" applyFont="1" applyFill="1" applyBorder="1" applyAlignment="1">
      <alignment horizontal="center" vertical="center"/>
    </xf>
    <xf numFmtId="0" fontId="18" fillId="4" borderId="612" xfId="0" applyFont="1" applyFill="1" applyBorder="1" applyAlignment="1">
      <alignment horizontal="center" vertical="center"/>
    </xf>
    <xf numFmtId="0" fontId="18" fillId="4" borderId="608" xfId="0" applyFont="1" applyFill="1" applyBorder="1" applyAlignment="1">
      <alignment horizontal="center" vertical="center"/>
    </xf>
    <xf numFmtId="0" fontId="18" fillId="4" borderId="610" xfId="0" applyFont="1" applyFill="1" applyBorder="1" applyAlignment="1">
      <alignment horizontal="center" vertical="center"/>
    </xf>
    <xf numFmtId="0" fontId="20" fillId="4" borderId="570" xfId="0" applyFont="1" applyFill="1" applyBorder="1" applyAlignment="1">
      <alignment horizontal="center" vertical="center" wrapText="1"/>
    </xf>
    <xf numFmtId="0" fontId="20" fillId="4" borderId="606" xfId="0" applyFont="1" applyFill="1" applyBorder="1" applyAlignment="1">
      <alignment horizontal="center" vertical="center" wrapText="1"/>
    </xf>
    <xf numFmtId="0" fontId="20" fillId="4" borderId="607" xfId="0" applyFont="1" applyFill="1" applyBorder="1" applyAlignment="1">
      <alignment horizontal="center" vertical="center" wrapText="1"/>
    </xf>
    <xf numFmtId="0" fontId="20" fillId="4" borderId="594" xfId="0" applyFont="1" applyFill="1" applyBorder="1" applyAlignment="1">
      <alignment horizontal="center" vertical="center" wrapText="1"/>
    </xf>
    <xf numFmtId="0" fontId="20" fillId="4" borderId="613" xfId="0" applyFont="1" applyFill="1" applyBorder="1" applyAlignment="1">
      <alignment horizontal="center" vertical="center" wrapText="1"/>
    </xf>
    <xf numFmtId="0" fontId="16" fillId="4" borderId="606" xfId="10" quotePrefix="1" applyFont="1" applyFill="1" applyBorder="1" applyAlignment="1">
      <alignment horizontal="center" vertical="center" wrapText="1"/>
    </xf>
    <xf numFmtId="0" fontId="17" fillId="4" borderId="607" xfId="10" quotePrefix="1" applyFont="1" applyFill="1" applyBorder="1" applyAlignment="1">
      <alignment horizontal="center" vertical="center" wrapText="1"/>
    </xf>
    <xf numFmtId="0" fontId="17" fillId="4" borderId="613" xfId="10" quotePrefix="1" applyFont="1" applyFill="1" applyBorder="1" applyAlignment="1">
      <alignment horizontal="center" vertical="center" wrapText="1"/>
    </xf>
    <xf numFmtId="0" fontId="18" fillId="4" borderId="570" xfId="0" applyFont="1" applyFill="1" applyBorder="1" applyAlignment="1">
      <alignment horizontal="center" vertical="center" wrapText="1"/>
    </xf>
    <xf numFmtId="0" fontId="18" fillId="4" borderId="606" xfId="0" applyFont="1" applyFill="1" applyBorder="1" applyAlignment="1">
      <alignment horizontal="center" vertical="center" wrapText="1"/>
    </xf>
    <xf numFmtId="0" fontId="18" fillId="4" borderId="607" xfId="0" applyFont="1" applyFill="1" applyBorder="1" applyAlignment="1">
      <alignment horizontal="center" vertical="center" wrapText="1"/>
    </xf>
    <xf numFmtId="0" fontId="17" fillId="4" borderId="588" xfId="10" applyFont="1" applyFill="1" applyBorder="1" applyAlignment="1">
      <alignment vertical="center" wrapText="1"/>
    </xf>
    <xf numFmtId="0" fontId="26" fillId="4" borderId="578" xfId="8" applyFont="1" applyFill="1" applyBorder="1" applyAlignment="1">
      <alignment vertical="center" wrapText="1"/>
    </xf>
    <xf numFmtId="0" fontId="17" fillId="4" borderId="617" xfId="10" applyFont="1" applyFill="1" applyBorder="1" applyAlignment="1">
      <alignment vertical="center" wrapText="1"/>
    </xf>
    <xf numFmtId="0" fontId="16" fillId="4" borderId="565" xfId="6" quotePrefix="1" applyFont="1" applyFill="1" applyBorder="1" applyAlignment="1">
      <alignment horizontal="center" vertical="center" wrapText="1"/>
    </xf>
    <xf numFmtId="0" fontId="16" fillId="4" borderId="564" xfId="6" quotePrefix="1" applyFont="1" applyFill="1" applyBorder="1" applyAlignment="1">
      <alignment horizontal="center" vertical="center" wrapText="1"/>
    </xf>
    <xf numFmtId="0" fontId="17" fillId="4" borderId="566" xfId="6" quotePrefix="1" applyFont="1" applyFill="1" applyBorder="1" applyAlignment="1">
      <alignment horizontal="center" vertical="center" wrapText="1"/>
    </xf>
    <xf numFmtId="0" fontId="17" fillId="7" borderId="591" xfId="10" quotePrefix="1" applyFont="1" applyFill="1" applyBorder="1" applyAlignment="1">
      <alignment horizontal="center" vertical="center" wrapText="1"/>
    </xf>
    <xf numFmtId="0" fontId="17" fillId="4" borderId="618" xfId="10" quotePrefix="1" applyFont="1" applyFill="1" applyBorder="1" applyAlignment="1">
      <alignment horizontal="center" vertical="center" wrapText="1"/>
    </xf>
    <xf numFmtId="0" fontId="18" fillId="4" borderId="591" xfId="0" applyFont="1" applyFill="1" applyBorder="1" applyAlignment="1">
      <alignment horizontal="center" vertical="center" wrapText="1"/>
    </xf>
    <xf numFmtId="0" fontId="18" fillId="4" borderId="618" xfId="0" applyFont="1" applyFill="1" applyBorder="1" applyAlignment="1">
      <alignment horizontal="center" vertical="center" wrapText="1"/>
    </xf>
    <xf numFmtId="0" fontId="17" fillId="7" borderId="320" xfId="10" quotePrefix="1" applyFont="1" applyFill="1" applyBorder="1" applyAlignment="1">
      <alignment horizontal="center" vertical="center" wrapText="1"/>
    </xf>
    <xf numFmtId="0" fontId="24" fillId="7" borderId="320" xfId="10" quotePrefix="1" applyFont="1" applyFill="1" applyBorder="1" applyAlignment="1">
      <alignment horizontal="center" vertical="center" wrapText="1"/>
    </xf>
    <xf numFmtId="0" fontId="24" fillId="4" borderId="615" xfId="10" quotePrefix="1" applyFont="1" applyFill="1" applyBorder="1" applyAlignment="1">
      <alignment horizontal="center" vertical="center" wrapText="1"/>
    </xf>
    <xf numFmtId="0" fontId="17" fillId="4" borderId="573" xfId="6" quotePrefix="1" applyFont="1" applyFill="1" applyBorder="1" applyAlignment="1">
      <alignment horizontal="center" vertical="center" wrapText="1"/>
    </xf>
    <xf numFmtId="0" fontId="17" fillId="4" borderId="598" xfId="6" quotePrefix="1" applyFont="1" applyFill="1" applyBorder="1" applyAlignment="1">
      <alignment horizontal="center" vertical="center" wrapText="1"/>
    </xf>
    <xf numFmtId="0" fontId="17" fillId="7" borderId="569" xfId="10" quotePrefix="1" applyFont="1" applyFill="1" applyBorder="1" applyAlignment="1">
      <alignment horizontal="center" vertical="center" wrapText="1"/>
    </xf>
    <xf numFmtId="0" fontId="17" fillId="7" borderId="574" xfId="10" quotePrefix="1" applyFont="1" applyFill="1" applyBorder="1" applyAlignment="1">
      <alignment horizontal="center" vertical="center" wrapText="1"/>
    </xf>
    <xf numFmtId="0" fontId="17" fillId="4" borderId="577" xfId="10" quotePrefix="1" applyFont="1" applyFill="1" applyBorder="1" applyAlignment="1">
      <alignment horizontal="center" vertical="center" wrapText="1"/>
    </xf>
    <xf numFmtId="0" fontId="17" fillId="7" borderId="576" xfId="10" quotePrefix="1" applyFont="1" applyFill="1" applyBorder="1" applyAlignment="1">
      <alignment horizontal="center" vertical="center" wrapText="1"/>
    </xf>
    <xf numFmtId="0" fontId="18" fillId="4" borderId="592" xfId="0" applyFont="1" applyFill="1" applyBorder="1" applyAlignment="1">
      <alignment horizontal="center" vertical="center" wrapText="1"/>
    </xf>
    <xf numFmtId="0" fontId="17" fillId="7" borderId="590" xfId="10" quotePrefix="1" applyFont="1" applyFill="1" applyBorder="1" applyAlignment="1">
      <alignment horizontal="center" vertical="center" wrapText="1"/>
    </xf>
    <xf numFmtId="0" fontId="18" fillId="4" borderId="320" xfId="0" applyFont="1" applyFill="1" applyBorder="1" applyAlignment="1">
      <alignment horizontal="center" vertical="center" wrapText="1"/>
    </xf>
    <xf numFmtId="0" fontId="18" fillId="4" borderId="580" xfId="0" applyFont="1" applyFill="1" applyBorder="1" applyAlignment="1">
      <alignment horizontal="center" vertical="center" wrapText="1"/>
    </xf>
    <xf numFmtId="0" fontId="18" fillId="4" borderId="614" xfId="0" applyFont="1" applyFill="1" applyBorder="1" applyAlignment="1">
      <alignment horizontal="center" vertical="center" wrapText="1"/>
    </xf>
    <xf numFmtId="0" fontId="18" fillId="4" borderId="604" xfId="0" applyFont="1" applyFill="1" applyBorder="1" applyAlignment="1">
      <alignment horizontal="center" vertical="center" wrapText="1"/>
    </xf>
    <xf numFmtId="0" fontId="18" fillId="4" borderId="601" xfId="0" applyFont="1" applyFill="1" applyBorder="1" applyAlignment="1">
      <alignment horizontal="center" vertical="center" wrapText="1"/>
    </xf>
    <xf numFmtId="0" fontId="18" fillId="4" borderId="605" xfId="0" applyFont="1" applyFill="1" applyBorder="1" applyAlignment="1">
      <alignment horizontal="center" vertical="center" wrapText="1"/>
    </xf>
    <xf numFmtId="0" fontId="18" fillId="4" borderId="571" xfId="0" applyFont="1" applyFill="1" applyBorder="1" applyAlignment="1">
      <alignment horizontal="center" vertical="center"/>
    </xf>
    <xf numFmtId="0" fontId="18" fillId="4" borderId="569" xfId="0" applyFont="1" applyFill="1" applyBorder="1" applyAlignment="1">
      <alignment horizontal="center" vertical="center" wrapText="1"/>
    </xf>
    <xf numFmtId="0" fontId="18" fillId="4" borderId="518" xfId="0" applyFont="1" applyFill="1" applyBorder="1" applyAlignment="1">
      <alignment horizontal="center" vertical="center" wrapText="1"/>
    </xf>
    <xf numFmtId="0" fontId="18" fillId="4" borderId="587" xfId="0" applyFont="1" applyFill="1" applyBorder="1" applyAlignment="1">
      <alignment horizontal="center" vertical="center" wrapText="1"/>
    </xf>
    <xf numFmtId="0" fontId="18" fillId="4" borderId="564" xfId="0" applyFont="1" applyFill="1" applyBorder="1" applyAlignment="1">
      <alignment horizontal="center" vertical="center" wrapText="1"/>
    </xf>
    <xf numFmtId="0" fontId="18" fillId="4" borderId="568" xfId="0" applyFont="1" applyFill="1" applyBorder="1" applyAlignment="1">
      <alignment horizontal="center" vertical="center" wrapText="1"/>
    </xf>
    <xf numFmtId="0" fontId="18" fillId="4" borderId="520" xfId="0" applyFont="1" applyFill="1" applyBorder="1" applyAlignment="1">
      <alignment horizontal="center" vertical="center" wrapText="1"/>
    </xf>
    <xf numFmtId="0" fontId="16" fillId="4" borderId="598" xfId="6" quotePrefix="1" applyFont="1" applyFill="1" applyBorder="1" applyAlignment="1">
      <alignment horizontal="center" vertical="center" wrapText="1"/>
    </xf>
    <xf numFmtId="0" fontId="18" fillId="4" borderId="589" xfId="0" applyFont="1" applyFill="1" applyBorder="1" applyAlignment="1">
      <alignment horizontal="center" vertical="center" wrapText="1"/>
    </xf>
    <xf numFmtId="0" fontId="16" fillId="4" borderId="598" xfId="10" quotePrefix="1" applyFont="1" applyFill="1" applyBorder="1" applyAlignment="1">
      <alignment horizontal="center" vertical="center" wrapText="1"/>
    </xf>
    <xf numFmtId="0" fontId="18" fillId="4" borderId="566" xfId="0" applyFont="1" applyFill="1" applyBorder="1" applyAlignment="1">
      <alignment horizontal="center" vertical="center" wrapText="1"/>
    </xf>
    <xf numFmtId="0" fontId="18" fillId="4" borderId="519" xfId="0" applyFont="1" applyFill="1" applyBorder="1" applyAlignment="1">
      <alignment horizontal="center" vertical="center" wrapText="1"/>
    </xf>
    <xf numFmtId="0" fontId="5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518" xfId="10" applyFont="1" applyFill="1" applyBorder="1" applyAlignment="1">
      <alignment vertical="center" wrapText="1"/>
    </xf>
    <xf numFmtId="0" fontId="24" fillId="5" borderId="518" xfId="10" applyFont="1" applyFill="1" applyBorder="1" applyAlignment="1">
      <alignment vertical="center" wrapText="1"/>
    </xf>
    <xf numFmtId="0" fontId="24" fillId="5" borderId="578" xfId="10" quotePrefix="1" applyFont="1" applyFill="1" applyBorder="1" applyAlignment="1">
      <alignment horizontal="center" vertical="center" wrapText="1"/>
    </xf>
    <xf numFmtId="0" fontId="17" fillId="5" borderId="578" xfId="10" quotePrefix="1" applyFont="1" applyFill="1" applyBorder="1" applyAlignment="1">
      <alignment horizontal="center" vertical="center" wrapText="1"/>
    </xf>
    <xf numFmtId="0" fontId="17" fillId="5" borderId="617" xfId="10" quotePrefix="1" applyFont="1" applyFill="1" applyBorder="1" applyAlignment="1">
      <alignment horizontal="center" vertical="center" wrapText="1"/>
    </xf>
    <xf numFmtId="0" fontId="17" fillId="5" borderId="579" xfId="10" quotePrefix="1" applyFont="1" applyFill="1" applyBorder="1" applyAlignment="1">
      <alignment horizontal="center" vertical="center" wrapText="1"/>
    </xf>
    <xf numFmtId="0" fontId="17" fillId="5" borderId="580" xfId="10" quotePrefix="1" applyFont="1" applyFill="1" applyBorder="1" applyAlignment="1">
      <alignment horizontal="center" vertical="center" wrapText="1"/>
    </xf>
    <xf numFmtId="0" fontId="17" fillId="5" borderId="590" xfId="10" quotePrefix="1" applyFont="1" applyFill="1" applyBorder="1" applyAlignment="1">
      <alignment horizontal="center" vertical="center" wrapText="1"/>
    </xf>
    <xf numFmtId="0" fontId="4" fillId="5" borderId="571" xfId="3" quotePrefix="1" applyFont="1" applyFill="1" applyBorder="1" applyAlignment="1">
      <alignment horizontal="center" vertical="center" wrapText="1"/>
    </xf>
    <xf numFmtId="0" fontId="19" fillId="5" borderId="571" xfId="10" quotePrefix="1" applyFont="1" applyFill="1" applyBorder="1" applyAlignment="1">
      <alignment vertical="center" wrapText="1"/>
    </xf>
    <xf numFmtId="0" fontId="16" fillId="5" borderId="571" xfId="10" quotePrefix="1" applyFont="1" applyFill="1" applyBorder="1" applyAlignment="1">
      <alignment vertical="center" wrapText="1"/>
    </xf>
    <xf numFmtId="0" fontId="16" fillId="5" borderId="344" xfId="10" quotePrefix="1" applyFont="1" applyFill="1" applyBorder="1" applyAlignment="1">
      <alignment vertical="center" wrapText="1"/>
    </xf>
    <xf numFmtId="0" fontId="16" fillId="5" borderId="573" xfId="10" quotePrefix="1" applyFont="1" applyFill="1" applyBorder="1" applyAlignment="1">
      <alignment vertical="center" wrapText="1"/>
    </xf>
    <xf numFmtId="0" fontId="19" fillId="5" borderId="564" xfId="10" quotePrefix="1" applyFont="1" applyFill="1" applyBorder="1" applyAlignment="1">
      <alignment vertical="center" wrapText="1"/>
    </xf>
    <xf numFmtId="0" fontId="16" fillId="5" borderId="588" xfId="10" quotePrefix="1" applyFont="1" applyFill="1" applyBorder="1" applyAlignment="1">
      <alignment vertical="center" wrapText="1"/>
    </xf>
    <xf numFmtId="0" fontId="16" fillId="5" borderId="575" xfId="6" applyFont="1" applyFill="1" applyBorder="1" applyAlignment="1">
      <alignment vertical="center" wrapText="1"/>
    </xf>
    <xf numFmtId="0" fontId="16" fillId="5" borderId="320" xfId="6" applyFont="1" applyFill="1" applyBorder="1" applyAlignment="1">
      <alignment horizontal="center" vertical="center" wrapText="1"/>
    </xf>
    <xf numFmtId="0" fontId="16" fillId="5" borderId="614" xfId="6" applyFont="1" applyFill="1" applyBorder="1" applyAlignment="1">
      <alignment horizontal="center" vertical="center" wrapText="1"/>
    </xf>
    <xf numFmtId="0" fontId="18" fillId="5" borderId="564" xfId="0" applyFont="1" applyFill="1" applyBorder="1" applyAlignment="1">
      <alignment horizontal="left" vertical="center" wrapText="1"/>
    </xf>
    <xf numFmtId="0" fontId="16" fillId="5" borderId="582" xfId="3" quotePrefix="1" applyFont="1" applyFill="1" applyBorder="1" applyAlignment="1">
      <alignment horizontal="center" vertical="center" textRotation="255" wrapText="1"/>
    </xf>
    <xf numFmtId="0" fontId="16" fillId="5" borderId="585" xfId="3" quotePrefix="1" applyFont="1" applyFill="1" applyBorder="1" applyAlignment="1">
      <alignment horizontal="center" vertical="center" textRotation="255" wrapText="1"/>
    </xf>
    <xf numFmtId="0" fontId="16" fillId="5" borderId="566" xfId="3" quotePrefix="1" applyFont="1" applyFill="1" applyBorder="1" applyAlignment="1">
      <alignment horizontal="center" vertical="center" textRotation="255" wrapText="1"/>
    </xf>
    <xf numFmtId="0" fontId="23" fillId="5" borderId="564" xfId="0" applyFont="1" applyFill="1" applyBorder="1" applyAlignment="1">
      <alignment horizontal="left" vertical="center" wrapText="1"/>
    </xf>
    <xf numFmtId="0" fontId="17" fillId="5" borderId="582" xfId="6" quotePrefix="1" applyFont="1" applyFill="1" applyBorder="1" applyAlignment="1">
      <alignment vertical="center" wrapText="1"/>
    </xf>
    <xf numFmtId="0" fontId="17" fillId="5" borderId="583" xfId="6" quotePrefix="1" applyFont="1" applyFill="1" applyBorder="1" applyAlignment="1">
      <alignment vertical="center" wrapText="1"/>
    </xf>
    <xf numFmtId="0" fontId="16" fillId="5" borderId="584" xfId="6" quotePrefix="1" applyFont="1" applyFill="1" applyBorder="1" applyAlignment="1">
      <alignment vertical="center" wrapText="1"/>
    </xf>
    <xf numFmtId="0" fontId="17" fillId="5" borderId="585" xfId="6" quotePrefix="1" applyFont="1" applyFill="1" applyBorder="1" applyAlignment="1">
      <alignment vertical="center" wrapText="1"/>
    </xf>
    <xf numFmtId="0" fontId="16" fillId="5" borderId="586" xfId="6" quotePrefix="1" applyFont="1" applyFill="1" applyBorder="1" applyAlignment="1">
      <alignment vertical="center" wrapText="1"/>
    </xf>
    <xf numFmtId="0" fontId="16" fillId="5" borderId="592" xfId="6" quotePrefix="1" applyFont="1" applyFill="1" applyBorder="1" applyAlignment="1">
      <alignment vertical="center" wrapText="1"/>
    </xf>
    <xf numFmtId="0" fontId="16" fillId="5" borderId="618" xfId="6" quotePrefix="1" applyFont="1" applyFill="1" applyBorder="1" applyAlignment="1">
      <alignment vertical="center" wrapText="1"/>
    </xf>
    <xf numFmtId="0" fontId="24" fillId="5" borderId="579" xfId="10" quotePrefix="1" applyFont="1" applyFill="1" applyBorder="1" applyAlignment="1">
      <alignment horizontal="center" vertical="center" wrapText="1"/>
    </xf>
    <xf numFmtId="0" fontId="24" fillId="5" borderId="580" xfId="10" quotePrefix="1" applyFont="1" applyFill="1" applyBorder="1" applyAlignment="1">
      <alignment horizontal="center" vertical="center" wrapText="1"/>
    </xf>
    <xf numFmtId="0" fontId="16" fillId="5" borderId="594" xfId="6" quotePrefix="1" applyFont="1" applyFill="1" applyBorder="1" applyAlignment="1">
      <alignment horizontal="center" vertical="center" wrapText="1"/>
    </xf>
    <xf numFmtId="0" fontId="24" fillId="5" borderId="590" xfId="10" quotePrefix="1" applyFont="1" applyFill="1" applyBorder="1" applyAlignment="1">
      <alignment horizontal="center" vertical="center" wrapText="1"/>
    </xf>
    <xf numFmtId="0" fontId="16" fillId="5" borderId="571" xfId="10" quotePrefix="1" applyFont="1" applyFill="1" applyBorder="1" applyAlignment="1">
      <alignment horizontal="center" vertical="center" wrapText="1"/>
    </xf>
    <xf numFmtId="0" fontId="21" fillId="5" borderId="571" xfId="0" applyFont="1" applyFill="1" applyBorder="1" applyAlignment="1">
      <alignment horizontal="left" vertical="center" wrapText="1"/>
    </xf>
    <xf numFmtId="0" fontId="16" fillId="5" borderId="344" xfId="6" quotePrefix="1" applyFont="1" applyFill="1" applyBorder="1" applyAlignment="1">
      <alignment horizontal="center" vertical="center" wrapText="1"/>
    </xf>
    <xf numFmtId="0" fontId="18" fillId="5" borderId="577" xfId="0" applyFont="1" applyFill="1" applyBorder="1" applyAlignment="1">
      <alignment horizontal="left" vertical="center" wrapText="1"/>
    </xf>
    <xf numFmtId="0" fontId="16" fillId="5" borderId="598" xfId="6" quotePrefix="1" applyFont="1" applyFill="1" applyBorder="1" applyAlignment="1">
      <alignment horizontal="center" vertical="center" wrapText="1"/>
    </xf>
    <xf numFmtId="0" fontId="16" fillId="5" borderId="344" xfId="10" quotePrefix="1" applyFont="1" applyFill="1" applyBorder="1" applyAlignment="1">
      <alignment horizontal="center" vertical="center" wrapText="1"/>
    </xf>
    <xf numFmtId="0" fontId="18" fillId="5" borderId="619" xfId="0" applyFont="1" applyFill="1" applyBorder="1" applyAlignment="1">
      <alignment horizontal="center" vertical="center"/>
    </xf>
    <xf numFmtId="0" fontId="16" fillId="5" borderId="569" xfId="6" applyFont="1" applyFill="1" applyBorder="1" applyAlignment="1">
      <alignment vertical="center" wrapText="1"/>
    </xf>
    <xf numFmtId="0" fontId="16" fillId="5" borderId="579" xfId="6" applyFont="1" applyFill="1" applyBorder="1" applyAlignment="1">
      <alignment horizontal="center" vertical="center" wrapText="1"/>
    </xf>
    <xf numFmtId="0" fontId="16" fillId="5" borderId="571" xfId="6" quotePrefix="1" applyFont="1" applyFill="1" applyBorder="1" applyAlignment="1">
      <alignment horizontal="center" vertical="center" wrapText="1"/>
    </xf>
    <xf numFmtId="0" fontId="16" fillId="5" borderId="587" xfId="6" quotePrefix="1" applyFont="1" applyFill="1" applyBorder="1" applyAlignment="1">
      <alignment vertical="center" wrapText="1"/>
    </xf>
    <xf numFmtId="0" fontId="16" fillId="5" borderId="573" xfId="6" quotePrefix="1" applyFont="1" applyFill="1" applyBorder="1" applyAlignment="1">
      <alignment horizontal="center" vertical="center" wrapText="1"/>
    </xf>
    <xf numFmtId="0" fontId="16" fillId="5" borderId="592" xfId="6" applyFont="1" applyFill="1" applyBorder="1" applyAlignment="1">
      <alignment vertical="center" wrapText="1"/>
    </xf>
    <xf numFmtId="0" fontId="16" fillId="5" borderId="580" xfId="6" applyFont="1" applyFill="1" applyBorder="1" applyAlignment="1">
      <alignment horizontal="center" vertical="center" wrapText="1"/>
    </xf>
    <xf numFmtId="0" fontId="16" fillId="5" borderId="606" xfId="6" quotePrefix="1" applyFont="1" applyFill="1" applyBorder="1" applyAlignment="1">
      <alignment horizontal="center" vertical="center" wrapText="1"/>
    </xf>
    <xf numFmtId="0" fontId="17" fillId="5" borderId="518" xfId="10" quotePrefix="1" applyFont="1" applyFill="1" applyBorder="1" applyAlignment="1">
      <alignment horizontal="center" vertical="center" wrapText="1"/>
    </xf>
    <xf numFmtId="0" fontId="17" fillId="5" borderId="519" xfId="10" quotePrefix="1" applyFont="1" applyFill="1" applyBorder="1" applyAlignment="1">
      <alignment horizontal="center" vertical="center" wrapText="1"/>
    </xf>
    <xf numFmtId="0" fontId="17" fillId="5" borderId="528" xfId="10" quotePrefix="1" applyFont="1" applyFill="1" applyBorder="1" applyAlignment="1">
      <alignment horizontal="center" vertical="center" wrapText="1"/>
    </xf>
    <xf numFmtId="0" fontId="16" fillId="5" borderId="518" xfId="6" applyFont="1" applyFill="1" applyBorder="1" applyAlignment="1">
      <alignment horizontal="center" vertical="center" wrapText="1"/>
    </xf>
    <xf numFmtId="0" fontId="16" fillId="5" borderId="519" xfId="6" applyFont="1" applyFill="1" applyBorder="1" applyAlignment="1">
      <alignment horizontal="center" vertical="center" wrapText="1"/>
    </xf>
    <xf numFmtId="0" fontId="16" fillId="5" borderId="527" xfId="6" applyFont="1" applyFill="1" applyBorder="1" applyAlignment="1">
      <alignment horizontal="center" vertical="center" wrapText="1"/>
    </xf>
    <xf numFmtId="0" fontId="17" fillId="5" borderId="569" xfId="10" quotePrefix="1" applyFont="1" applyFill="1" applyBorder="1" applyAlignment="1">
      <alignment horizontal="center" vertical="center" wrapText="1"/>
    </xf>
    <xf numFmtId="0" fontId="17" fillId="5" borderId="574" xfId="10" quotePrefix="1" applyFont="1" applyFill="1" applyBorder="1" applyAlignment="1">
      <alignment horizontal="center" vertical="center" wrapText="1"/>
    </xf>
    <xf numFmtId="0" fontId="17" fillId="5" borderId="576" xfId="10" quotePrefix="1" applyFont="1" applyFill="1" applyBorder="1" applyAlignment="1">
      <alignment horizontal="center" vertical="center" wrapText="1"/>
    </xf>
    <xf numFmtId="0" fontId="24" fillId="5" borderId="576" xfId="10" quotePrefix="1" applyFont="1" applyFill="1" applyBorder="1" applyAlignment="1">
      <alignment horizontal="center" vertical="center" wrapText="1"/>
    </xf>
    <xf numFmtId="0" fontId="24" fillId="5" borderId="569" xfId="10" quotePrefix="1" applyFont="1" applyFill="1" applyBorder="1" applyAlignment="1">
      <alignment horizontal="center" vertical="center" wrapText="1"/>
    </xf>
    <xf numFmtId="0" fontId="24" fillId="5" borderId="574" xfId="10" quotePrefix="1" applyFont="1" applyFill="1" applyBorder="1" applyAlignment="1">
      <alignment horizontal="center" vertical="center" wrapText="1"/>
    </xf>
    <xf numFmtId="0" fontId="16" fillId="5" borderId="569" xfId="6" applyFont="1" applyFill="1" applyBorder="1" applyAlignment="1">
      <alignment horizontal="center" vertical="center" wrapText="1"/>
    </xf>
    <xf numFmtId="0" fontId="16" fillId="5" borderId="574" xfId="6" applyFont="1" applyFill="1" applyBorder="1" applyAlignment="1">
      <alignment horizontal="center" vertical="center" wrapText="1"/>
    </xf>
    <xf numFmtId="0" fontId="16" fillId="5" borderId="575" xfId="6" applyFont="1" applyFill="1" applyBorder="1" applyAlignment="1">
      <alignment horizontal="center" vertical="center" wrapText="1"/>
    </xf>
    <xf numFmtId="0" fontId="16" fillId="5" borderId="595" xfId="6" quotePrefix="1" applyFont="1" applyFill="1" applyBorder="1" applyAlignment="1">
      <alignment horizontal="center" vertical="center" wrapText="1"/>
    </xf>
    <xf numFmtId="0" fontId="16" fillId="5" borderId="608" xfId="6" quotePrefix="1" applyFont="1" applyFill="1" applyBorder="1" applyAlignment="1">
      <alignment horizontal="center" vertical="center" wrapText="1"/>
    </xf>
    <xf numFmtId="0" fontId="16" fillId="5" borderId="597" xfId="6" quotePrefix="1" applyFont="1" applyFill="1" applyBorder="1" applyAlignment="1">
      <alignment horizontal="center" vertical="center" wrapText="1"/>
    </xf>
    <xf numFmtId="0" fontId="16" fillId="5" borderId="600" xfId="6" applyFont="1" applyFill="1" applyBorder="1" applyAlignment="1">
      <alignment horizontal="center" vertical="center" wrapText="1"/>
    </xf>
    <xf numFmtId="0" fontId="16" fillId="5" borderId="601" xfId="6" applyFont="1" applyFill="1" applyBorder="1" applyAlignment="1">
      <alignment horizontal="center" vertical="center" wrapText="1"/>
    </xf>
    <xf numFmtId="0" fontId="16" fillId="5" borderId="605" xfId="6" applyFont="1" applyFill="1" applyBorder="1" applyAlignment="1">
      <alignment horizontal="center" vertical="center" wrapText="1"/>
    </xf>
    <xf numFmtId="0" fontId="19" fillId="5" borderId="344" xfId="10" applyFont="1" applyFill="1" applyBorder="1" applyAlignment="1">
      <alignment vertical="center" wrapText="1"/>
    </xf>
    <xf numFmtId="0" fontId="19" fillId="5" borderId="619" xfId="10" applyFont="1" applyFill="1" applyBorder="1" applyAlignment="1">
      <alignment vertical="center" wrapText="1"/>
    </xf>
    <xf numFmtId="0" fontId="24" fillId="5" borderId="319" xfId="10" quotePrefix="1" applyFont="1" applyFill="1" applyBorder="1" applyAlignment="1">
      <alignment horizontal="center" vertical="center" wrapText="1"/>
    </xf>
    <xf numFmtId="0" fontId="17" fillId="5" borderId="319" xfId="10" quotePrefix="1" applyFont="1" applyFill="1" applyBorder="1" applyAlignment="1">
      <alignment horizontal="center" vertical="center" wrapText="1"/>
    </xf>
    <xf numFmtId="0" fontId="24" fillId="5" borderId="591" xfId="0" applyFont="1" applyFill="1" applyBorder="1" applyAlignment="1">
      <alignment horizontal="center" vertical="center"/>
    </xf>
    <xf numFmtId="0" fontId="24" fillId="5" borderId="585" xfId="0" applyFont="1" applyFill="1" applyBorder="1" applyAlignment="1">
      <alignment horizontal="center" vertical="center"/>
    </xf>
    <xf numFmtId="0" fontId="17" fillId="5" borderId="566" xfId="10" quotePrefix="1" applyFont="1" applyFill="1" applyBorder="1" applyAlignment="1">
      <alignment horizontal="center" vertical="center" wrapText="1"/>
    </xf>
    <xf numFmtId="0" fontId="24" fillId="5" borderId="582" xfId="0" applyFont="1" applyFill="1" applyBorder="1" applyAlignment="1">
      <alignment horizontal="center" vertical="center"/>
    </xf>
    <xf numFmtId="0" fontId="15" fillId="5" borderId="582" xfId="0" applyFont="1" applyFill="1" applyBorder="1" applyAlignment="1">
      <alignment horizontal="center" vertical="center"/>
    </xf>
    <xf numFmtId="0" fontId="15" fillId="5" borderId="585" xfId="0" applyFont="1" applyFill="1" applyBorder="1" applyAlignment="1">
      <alignment horizontal="center" vertical="center"/>
    </xf>
    <xf numFmtId="0" fontId="16" fillId="5" borderId="607" xfId="6" quotePrefix="1" applyFont="1" applyFill="1" applyBorder="1" applyAlignment="1">
      <alignment horizontal="center" vertical="center" wrapText="1"/>
    </xf>
    <xf numFmtId="0" fontId="16" fillId="5" borderId="613" xfId="6" quotePrefix="1" applyFont="1" applyFill="1" applyBorder="1" applyAlignment="1">
      <alignment horizontal="center" vertical="center" wrapText="1"/>
    </xf>
    <xf numFmtId="0" fontId="16" fillId="5" borderId="344" xfId="6" applyFont="1" applyFill="1" applyBorder="1" applyAlignment="1">
      <alignment horizontal="center" vertical="center" wrapText="1"/>
    </xf>
    <xf numFmtId="0" fontId="16" fillId="5" borderId="598" xfId="6" applyFont="1" applyFill="1" applyBorder="1" applyAlignment="1">
      <alignment horizontal="center" vertical="center" wrapText="1"/>
    </xf>
    <xf numFmtId="0" fontId="16" fillId="5" borderId="582" xfId="6" quotePrefix="1" applyFont="1" applyFill="1" applyBorder="1" applyAlignment="1">
      <alignment horizontal="center" vertical="center" wrapText="1"/>
    </xf>
    <xf numFmtId="0" fontId="16" fillId="5" borderId="583" xfId="6" quotePrefix="1" applyFont="1" applyFill="1" applyBorder="1" applyAlignment="1">
      <alignment horizontal="center" vertical="center" wrapText="1"/>
    </xf>
    <xf numFmtId="0" fontId="16" fillId="5" borderId="586" xfId="6" quotePrefix="1" applyFont="1" applyFill="1" applyBorder="1" applyAlignment="1">
      <alignment horizontal="center" vertical="center" wrapText="1"/>
    </xf>
    <xf numFmtId="0" fontId="16" fillId="5" borderId="585" xfId="6" quotePrefix="1" applyFont="1" applyFill="1" applyBorder="1" applyAlignment="1">
      <alignment horizontal="center" vertical="center" wrapText="1"/>
    </xf>
    <xf numFmtId="0" fontId="16" fillId="5" borderId="566" xfId="6" quotePrefix="1" applyFont="1" applyFill="1" applyBorder="1" applyAlignment="1">
      <alignment horizontal="center" vertical="center" wrapText="1"/>
    </xf>
    <xf numFmtId="0" fontId="23" fillId="5" borderId="571" xfId="0" applyFont="1" applyFill="1" applyBorder="1" applyAlignment="1">
      <alignment horizontal="left" vertical="center" wrapText="1"/>
    </xf>
    <xf numFmtId="0" fontId="17" fillId="5" borderId="606" xfId="6" quotePrefix="1" applyFont="1" applyFill="1" applyBorder="1" applyAlignment="1">
      <alignment horizontal="center" vertical="center" wrapText="1"/>
    </xf>
    <xf numFmtId="0" fontId="17" fillId="5" borderId="594" xfId="6" quotePrefix="1" applyFont="1" applyFill="1" applyBorder="1" applyAlignment="1">
      <alignment horizontal="center" vertical="center" wrapText="1"/>
    </xf>
    <xf numFmtId="0" fontId="16" fillId="5" borderId="582" xfId="6" applyFont="1" applyFill="1" applyBorder="1" applyAlignment="1">
      <alignment horizontal="center" vertical="center" wrapText="1"/>
    </xf>
    <xf numFmtId="0" fontId="16" fillId="5" borderId="583" xfId="6" applyFont="1" applyFill="1" applyBorder="1" applyAlignment="1">
      <alignment horizontal="center" vertical="center" wrapText="1"/>
    </xf>
    <xf numFmtId="0" fontId="16" fillId="5" borderId="584" xfId="6" applyFont="1" applyFill="1" applyBorder="1" applyAlignment="1">
      <alignment horizontal="center" vertical="center" wrapText="1"/>
    </xf>
    <xf numFmtId="0" fontId="16" fillId="5" borderId="526" xfId="6" applyFont="1" applyFill="1" applyBorder="1" applyAlignment="1">
      <alignment horizontal="center" vertical="center" wrapText="1"/>
    </xf>
    <xf numFmtId="0" fontId="16" fillId="5" borderId="604" xfId="6" applyFont="1" applyFill="1" applyBorder="1" applyAlignment="1">
      <alignment horizontal="center" vertical="center" wrapText="1"/>
    </xf>
    <xf numFmtId="0" fontId="23" fillId="5" borderId="563" xfId="0" applyFont="1" applyFill="1" applyBorder="1" applyAlignment="1">
      <alignment horizontal="left" vertical="center" wrapText="1"/>
    </xf>
    <xf numFmtId="0" fontId="19" fillId="5" borderId="588" xfId="10" applyFont="1" applyFill="1" applyBorder="1" applyAlignment="1">
      <alignment vertical="center" wrapText="1"/>
    </xf>
    <xf numFmtId="0" fontId="17" fillId="5" borderId="591" xfId="6" quotePrefix="1" applyFont="1" applyFill="1" applyBorder="1" applyAlignment="1">
      <alignment horizontal="center" vertical="center" wrapText="1"/>
    </xf>
    <xf numFmtId="0" fontId="17" fillId="5" borderId="599" xfId="6" quotePrefix="1" applyFont="1" applyFill="1" applyBorder="1" applyAlignment="1">
      <alignment horizontal="center" vertical="center" wrapText="1"/>
    </xf>
    <xf numFmtId="0" fontId="17" fillId="5" borderId="616" xfId="6" quotePrefix="1" applyFont="1" applyFill="1" applyBorder="1" applyAlignment="1">
      <alignment horizontal="center" vertical="center" wrapText="1"/>
    </xf>
    <xf numFmtId="0" fontId="17" fillId="5" borderId="589" xfId="6" quotePrefix="1" applyFont="1" applyFill="1" applyBorder="1" applyAlignment="1">
      <alignment horizontal="center" vertical="center" wrapText="1"/>
    </xf>
    <xf numFmtId="0" fontId="17" fillId="5" borderId="568" xfId="6" quotePrefix="1" applyFont="1" applyFill="1" applyBorder="1" applyAlignment="1">
      <alignment horizontal="center" vertical="center" wrapText="1"/>
    </xf>
    <xf numFmtId="0" fontId="24" fillId="5" borderId="574" xfId="0" applyFont="1" applyFill="1" applyBorder="1" applyAlignment="1">
      <alignment horizontal="center" vertical="center"/>
    </xf>
    <xf numFmtId="0" fontId="24" fillId="5" borderId="576" xfId="0" applyFont="1" applyFill="1" applyBorder="1" applyAlignment="1">
      <alignment horizontal="center" vertical="center"/>
    </xf>
    <xf numFmtId="0" fontId="17" fillId="5" borderId="577" xfId="10" quotePrefix="1" applyFont="1" applyFill="1" applyBorder="1" applyAlignment="1">
      <alignment horizontal="center" vertical="center" wrapText="1"/>
    </xf>
    <xf numFmtId="0" fontId="17" fillId="5" borderId="614" xfId="10" quotePrefix="1" applyFont="1" applyFill="1" applyBorder="1" applyAlignment="1">
      <alignment horizontal="center" vertical="center" wrapText="1"/>
    </xf>
    <xf numFmtId="0" fontId="24" fillId="5" borderId="320" xfId="0" applyFont="1" applyFill="1" applyBorder="1" applyAlignment="1">
      <alignment horizontal="center" vertical="center"/>
    </xf>
    <xf numFmtId="0" fontId="24" fillId="5" borderId="580" xfId="0" applyFont="1" applyFill="1" applyBorder="1" applyAlignment="1">
      <alignment horizontal="center" vertical="center"/>
    </xf>
    <xf numFmtId="0" fontId="24" fillId="5" borderId="590" xfId="0" applyFont="1" applyFill="1" applyBorder="1" applyAlignment="1">
      <alignment horizontal="center" vertical="center"/>
    </xf>
    <xf numFmtId="0" fontId="21" fillId="5" borderId="597" xfId="0" applyFont="1" applyFill="1" applyBorder="1" applyAlignment="1">
      <alignment horizontal="left" vertical="center" wrapText="1"/>
    </xf>
    <xf numFmtId="0" fontId="18" fillId="5" borderId="571" xfId="0" applyFont="1" applyFill="1" applyBorder="1" applyAlignment="1">
      <alignment horizontal="left" vertical="center" wrapText="1"/>
    </xf>
    <xf numFmtId="0" fontId="16" fillId="5" borderId="571" xfId="6" applyFont="1" applyFill="1" applyBorder="1" applyAlignment="1">
      <alignment horizontal="center" vertical="center" wrapText="1"/>
    </xf>
    <xf numFmtId="0" fontId="16" fillId="5" borderId="606" xfId="6" applyFont="1" applyFill="1" applyBorder="1" applyAlignment="1">
      <alignment horizontal="center" vertical="center" wrapText="1"/>
    </xf>
    <xf numFmtId="0" fontId="17" fillId="5" borderId="615" xfId="10" quotePrefix="1" applyFont="1" applyFill="1" applyBorder="1" applyAlignment="1">
      <alignment horizontal="center" vertical="center" wrapText="1"/>
    </xf>
    <xf numFmtId="0" fontId="17" fillId="5" borderId="585" xfId="6" quotePrefix="1" applyFont="1" applyFill="1" applyBorder="1" applyAlignment="1">
      <alignment horizontal="center" vertical="center" wrapText="1"/>
    </xf>
    <xf numFmtId="0" fontId="17" fillId="5" borderId="565" xfId="6" quotePrefix="1" applyFont="1" applyFill="1" applyBorder="1" applyAlignment="1">
      <alignment horizontal="center" vertical="center" wrapText="1"/>
    </xf>
    <xf numFmtId="0" fontId="17" fillId="5" borderId="618" xfId="10" quotePrefix="1" applyFont="1" applyFill="1" applyBorder="1" applyAlignment="1">
      <alignment horizontal="center" vertical="center" wrapText="1"/>
    </xf>
    <xf numFmtId="0" fontId="17" fillId="5" borderId="575" xfId="10" quotePrefix="1" applyFont="1" applyFill="1" applyBorder="1" applyAlignment="1">
      <alignment horizontal="center" vertical="center" wrapText="1"/>
    </xf>
    <xf numFmtId="0" fontId="20" fillId="5" borderId="533" xfId="0" applyFont="1" applyFill="1" applyBorder="1" applyAlignment="1">
      <alignment horizontal="center" vertical="center" wrapText="1"/>
    </xf>
    <xf numFmtId="0" fontId="20" fillId="5" borderId="532" xfId="0" applyFont="1" applyFill="1" applyBorder="1" applyAlignment="1">
      <alignment horizontal="center" vertical="center" wrapText="1"/>
    </xf>
    <xf numFmtId="0" fontId="20" fillId="5" borderId="288" xfId="0" applyFont="1" applyFill="1" applyBorder="1" applyAlignment="1">
      <alignment horizontal="center" vertical="center" wrapText="1"/>
    </xf>
    <xf numFmtId="0" fontId="20" fillId="5" borderId="277" xfId="0" applyFont="1" applyFill="1" applyBorder="1" applyAlignment="1">
      <alignment horizontal="center" vertical="center" wrapText="1"/>
    </xf>
    <xf numFmtId="0" fontId="20" fillId="5" borderId="442" xfId="0" applyFont="1" applyFill="1" applyBorder="1" applyAlignment="1">
      <alignment horizontal="center" vertical="center" wrapText="1"/>
    </xf>
    <xf numFmtId="0" fontId="20" fillId="5" borderId="359" xfId="0" applyFont="1" applyFill="1" applyBorder="1" applyAlignment="1">
      <alignment horizontal="center" vertical="center" wrapText="1"/>
    </xf>
    <xf numFmtId="0" fontId="20" fillId="5" borderId="342" xfId="0" applyFont="1" applyFill="1" applyBorder="1" applyAlignment="1">
      <alignment horizontal="center" vertical="center" wrapText="1"/>
    </xf>
    <xf numFmtId="0" fontId="20" fillId="5" borderId="606" xfId="0" applyFont="1" applyFill="1" applyBorder="1" applyAlignment="1">
      <alignment horizontal="center" vertical="center" wrapText="1"/>
    </xf>
    <xf numFmtId="0" fontId="20" fillId="5" borderId="607" xfId="0" applyFont="1" applyFill="1" applyBorder="1" applyAlignment="1">
      <alignment horizontal="center" vertical="center" wrapText="1"/>
    </xf>
    <xf numFmtId="0" fontId="20" fillId="5" borderId="594" xfId="0" applyFont="1" applyFill="1" applyBorder="1" applyAlignment="1">
      <alignment horizontal="center" vertical="center" wrapText="1"/>
    </xf>
    <xf numFmtId="0" fontId="20" fillId="5" borderId="613" xfId="0" applyFont="1" applyFill="1" applyBorder="1" applyAlignment="1">
      <alignment horizontal="center" vertical="center" wrapText="1"/>
    </xf>
    <xf numFmtId="0" fontId="17" fillId="5" borderId="587" xfId="10" applyFont="1" applyFill="1" applyBorder="1" applyAlignment="1">
      <alignment vertical="center" wrapText="1"/>
    </xf>
    <xf numFmtId="0" fontId="26" fillId="5" borderId="569" xfId="8" applyFont="1" applyFill="1" applyBorder="1" applyAlignment="1">
      <alignment vertical="center" wrapText="1"/>
    </xf>
    <xf numFmtId="0" fontId="26" fillId="5" borderId="579" xfId="8" applyFont="1" applyFill="1" applyBorder="1" applyAlignment="1">
      <alignment vertical="center" wrapText="1"/>
    </xf>
    <xf numFmtId="0" fontId="17" fillId="5" borderId="600" xfId="10" applyFont="1" applyFill="1" applyBorder="1" applyAlignment="1">
      <alignment vertical="center" wrapText="1"/>
    </xf>
    <xf numFmtId="0" fontId="19" fillId="5" borderId="532" xfId="10" quotePrefix="1" applyFont="1" applyFill="1" applyBorder="1" applyAlignment="1">
      <alignment vertical="center" wrapText="1"/>
    </xf>
    <xf numFmtId="0" fontId="16" fillId="5" borderId="533" xfId="10" quotePrefix="1" applyFont="1" applyFill="1" applyBorder="1" applyAlignment="1">
      <alignment vertical="center" wrapText="1"/>
    </xf>
    <xf numFmtId="0" fontId="16" fillId="5" borderId="288" xfId="10" quotePrefix="1" applyFont="1" applyFill="1" applyBorder="1" applyAlignment="1">
      <alignment vertical="center" wrapText="1"/>
    </xf>
    <xf numFmtId="0" fontId="17" fillId="5" borderId="277" xfId="10" quotePrefix="1" applyFont="1" applyFill="1" applyBorder="1" applyAlignment="1">
      <alignment vertical="center" wrapText="1"/>
    </xf>
    <xf numFmtId="0" fontId="17" fillId="5" borderId="412" xfId="10" quotePrefix="1" applyFont="1" applyFill="1" applyBorder="1" applyAlignment="1">
      <alignment vertical="center" wrapText="1"/>
    </xf>
    <xf numFmtId="0" fontId="18" fillId="5" borderId="533" xfId="0" applyFont="1" applyFill="1" applyBorder="1" applyAlignment="1">
      <alignment horizontal="left" vertical="center" wrapText="1"/>
    </xf>
    <xf numFmtId="0" fontId="18" fillId="5" borderId="288" xfId="0" applyFont="1" applyFill="1" applyBorder="1" applyAlignment="1">
      <alignment horizontal="left" vertical="center" wrapText="1"/>
    </xf>
    <xf numFmtId="0" fontId="18" fillId="5" borderId="277" xfId="0" applyFont="1" applyFill="1" applyBorder="1" applyAlignment="1">
      <alignment horizontal="left" vertical="center" wrapText="1"/>
    </xf>
    <xf numFmtId="0" fontId="16" fillId="5" borderId="591" xfId="10" quotePrefix="1" applyFont="1" applyFill="1" applyBorder="1" applyAlignment="1">
      <alignment horizontal="center" vertical="center" wrapText="1"/>
    </xf>
    <xf numFmtId="0" fontId="16" fillId="5" borderId="592" xfId="10" quotePrefix="1" applyFont="1" applyFill="1" applyBorder="1" applyAlignment="1">
      <alignment horizontal="center" vertical="center" wrapText="1"/>
    </xf>
    <xf numFmtId="0" fontId="16" fillId="5" borderId="593" xfId="10" quotePrefix="1" applyFont="1" applyFill="1" applyBorder="1" applyAlignment="1">
      <alignment horizontal="center" vertical="center" wrapText="1"/>
    </xf>
    <xf numFmtId="0" fontId="44" fillId="5" borderId="591" xfId="0" applyFont="1" applyFill="1" applyBorder="1" applyAlignment="1">
      <alignment horizontal="center" vertical="center" wrapText="1"/>
    </xf>
    <xf numFmtId="0" fontId="44" fillId="5" borderId="592" xfId="0" applyFont="1" applyFill="1" applyBorder="1" applyAlignment="1">
      <alignment horizontal="center" vertical="center" wrapText="1"/>
    </xf>
    <xf numFmtId="0" fontId="44" fillId="5" borderId="618" xfId="0" applyFont="1" applyFill="1" applyBorder="1" applyAlignment="1">
      <alignment horizontal="center" vertical="center" wrapText="1"/>
    </xf>
    <xf numFmtId="0" fontId="16" fillId="5" borderId="320" xfId="10" quotePrefix="1" applyFont="1" applyFill="1" applyBorder="1" applyAlignment="1">
      <alignment horizontal="center" vertical="center" wrapText="1"/>
    </xf>
    <xf numFmtId="0" fontId="16" fillId="5" borderId="580" xfId="10" quotePrefix="1" applyFont="1" applyFill="1" applyBorder="1" applyAlignment="1">
      <alignment horizontal="center" vertical="center" wrapText="1"/>
    </xf>
    <xf numFmtId="0" fontId="16" fillId="5" borderId="615" xfId="10" quotePrefix="1" applyFont="1" applyFill="1" applyBorder="1" applyAlignment="1">
      <alignment horizontal="center" vertical="center" wrapText="1"/>
    </xf>
    <xf numFmtId="0" fontId="44" fillId="5" borderId="320" xfId="0" applyFont="1" applyFill="1" applyBorder="1" applyAlignment="1">
      <alignment horizontal="center" vertical="center" wrapText="1"/>
    </xf>
    <xf numFmtId="0" fontId="44" fillId="5" borderId="580" xfId="0" applyFont="1" applyFill="1" applyBorder="1" applyAlignment="1">
      <alignment horizontal="center" vertical="center" wrapText="1"/>
    </xf>
    <xf numFmtId="0" fontId="44" fillId="5" borderId="614" xfId="0" applyFont="1" applyFill="1" applyBorder="1" applyAlignment="1">
      <alignment horizontal="center" vertical="center" wrapText="1"/>
    </xf>
    <xf numFmtId="0" fontId="16" fillId="5" borderId="604" xfId="10" quotePrefix="1" applyFont="1" applyFill="1" applyBorder="1" applyAlignment="1">
      <alignment horizontal="center" vertical="center" wrapText="1"/>
    </xf>
    <xf numFmtId="0" fontId="16" fillId="5" borderId="601" xfId="10" quotePrefix="1" applyFont="1" applyFill="1" applyBorder="1" applyAlignment="1">
      <alignment horizontal="center" vertical="center" wrapText="1"/>
    </xf>
    <xf numFmtId="0" fontId="44" fillId="5" borderId="604" xfId="0" applyFont="1" applyFill="1" applyBorder="1" applyAlignment="1">
      <alignment horizontal="center" vertical="center" wrapText="1"/>
    </xf>
    <xf numFmtId="0" fontId="44" fillId="5" borderId="601" xfId="0" applyFont="1" applyFill="1" applyBorder="1" applyAlignment="1">
      <alignment horizontal="center" vertical="center" wrapText="1"/>
    </xf>
    <xf numFmtId="0" fontId="44" fillId="5" borderId="605" xfId="0" applyFont="1" applyFill="1" applyBorder="1" applyAlignment="1">
      <alignment horizontal="center" vertical="center" wrapText="1"/>
    </xf>
    <xf numFmtId="0" fontId="16" fillId="5" borderId="611" xfId="6" quotePrefix="1" applyFont="1" applyFill="1" applyBorder="1" applyAlignment="1">
      <alignment horizontal="center" vertical="center" wrapText="1"/>
    </xf>
    <xf numFmtId="0" fontId="16" fillId="5" borderId="582" xfId="6" quotePrefix="1" applyFont="1" applyFill="1" applyBorder="1" applyAlignment="1">
      <alignment vertical="center" wrapText="1"/>
    </xf>
    <xf numFmtId="0" fontId="16" fillId="5" borderId="585" xfId="6" quotePrefix="1" applyFont="1" applyFill="1" applyBorder="1" applyAlignment="1">
      <alignment vertical="center" wrapText="1"/>
    </xf>
    <xf numFmtId="0" fontId="16" fillId="5" borderId="565" xfId="6" quotePrefix="1" applyFont="1" applyFill="1" applyBorder="1" applyAlignment="1">
      <alignment vertical="center" wrapText="1"/>
    </xf>
    <xf numFmtId="0" fontId="16" fillId="5" borderId="564" xfId="6" quotePrefix="1" applyFont="1" applyFill="1" applyBorder="1" applyAlignment="1">
      <alignment vertical="center" wrapText="1"/>
    </xf>
    <xf numFmtId="0" fontId="16" fillId="5" borderId="566" xfId="6" quotePrefix="1" applyFont="1" applyFill="1" applyBorder="1" applyAlignment="1">
      <alignment vertical="center" wrapText="1"/>
    </xf>
    <xf numFmtId="0" fontId="16" fillId="5" borderId="583" xfId="6" quotePrefix="1" applyFont="1" applyFill="1" applyBorder="1" applyAlignment="1">
      <alignment vertical="center" wrapText="1"/>
    </xf>
    <xf numFmtId="0" fontId="16" fillId="5" borderId="618" xfId="10" quotePrefix="1" applyFont="1" applyFill="1" applyBorder="1" applyAlignment="1">
      <alignment horizontal="center" vertical="center" wrapText="1"/>
    </xf>
    <xf numFmtId="0" fontId="44" fillId="5" borderId="599" xfId="0" applyFont="1" applyFill="1" applyBorder="1" applyAlignment="1">
      <alignment horizontal="center" vertical="center" wrapText="1"/>
    </xf>
    <xf numFmtId="0" fontId="44" fillId="5" borderId="590" xfId="0" applyFont="1" applyFill="1" applyBorder="1" applyAlignment="1">
      <alignment horizontal="center" vertical="center" wrapText="1"/>
    </xf>
    <xf numFmtId="0" fontId="44" fillId="5" borderId="603" xfId="0" applyFont="1" applyFill="1" applyBorder="1" applyAlignment="1">
      <alignment horizontal="center" vertical="center" wrapText="1"/>
    </xf>
    <xf numFmtId="0" fontId="16" fillId="5" borderId="569" xfId="10" quotePrefix="1" applyFont="1" applyFill="1" applyBorder="1" applyAlignment="1">
      <alignment horizontal="center" vertical="center" wrapText="1"/>
    </xf>
    <xf numFmtId="0" fontId="16" fillId="5" borderId="577" xfId="10" quotePrefix="1" applyFont="1" applyFill="1" applyBorder="1" applyAlignment="1">
      <alignment horizontal="center" vertical="center" wrapText="1"/>
    </xf>
    <xf numFmtId="0" fontId="44" fillId="5" borderId="567" xfId="10" quotePrefix="1" applyFont="1" applyFill="1" applyBorder="1" applyAlignment="1">
      <alignment horizontal="center" vertical="center" wrapText="1"/>
    </xf>
    <xf numFmtId="0" fontId="16" fillId="5" borderId="574" xfId="10" quotePrefix="1" applyFont="1" applyFill="1" applyBorder="1" applyAlignment="1">
      <alignment horizontal="center" vertical="center" wrapText="1"/>
    </xf>
    <xf numFmtId="0" fontId="16" fillId="5" borderId="576" xfId="10" quotePrefix="1" applyFont="1" applyFill="1" applyBorder="1" applyAlignment="1">
      <alignment horizontal="center" vertical="center" wrapText="1"/>
    </xf>
    <xf numFmtId="0" fontId="44" fillId="5" borderId="320" xfId="10" quotePrefix="1" applyFont="1" applyFill="1" applyBorder="1" applyAlignment="1">
      <alignment horizontal="center" vertical="center" wrapText="1"/>
    </xf>
    <xf numFmtId="0" fontId="16" fillId="5" borderId="597" xfId="10" quotePrefix="1" applyFont="1" applyFill="1" applyBorder="1" applyAlignment="1">
      <alignment horizontal="center" vertical="center" wrapText="1"/>
    </xf>
    <xf numFmtId="0" fontId="44" fillId="5" borderId="571" xfId="0" applyFont="1" applyFill="1" applyBorder="1" applyAlignment="1">
      <alignment horizontal="center" vertical="center"/>
    </xf>
    <xf numFmtId="0" fontId="44" fillId="5" borderId="344" xfId="0" applyFont="1" applyFill="1" applyBorder="1" applyAlignment="1">
      <alignment horizontal="center" vertical="center"/>
    </xf>
    <xf numFmtId="0" fontId="17" fillId="5" borderId="564" xfId="10" applyFont="1" applyFill="1" applyBorder="1" applyAlignment="1">
      <alignment vertical="center" wrapText="1"/>
    </xf>
    <xf numFmtId="0" fontId="16" fillId="5" borderId="582" xfId="10" quotePrefix="1" applyFont="1" applyFill="1" applyBorder="1" applyAlignment="1">
      <alignment horizontal="center" vertical="center" wrapText="1"/>
    </xf>
    <xf numFmtId="0" fontId="16" fillId="5" borderId="583" xfId="10" quotePrefix="1" applyFont="1" applyFill="1" applyBorder="1" applyAlignment="1">
      <alignment horizontal="center" vertical="center" wrapText="1"/>
    </xf>
    <xf numFmtId="0" fontId="16" fillId="5" borderId="586" xfId="10" quotePrefix="1" applyFont="1" applyFill="1" applyBorder="1" applyAlignment="1">
      <alignment horizontal="center" vertical="center" wrapText="1"/>
    </xf>
    <xf numFmtId="0" fontId="16" fillId="5" borderId="584" xfId="10" quotePrefix="1" applyFont="1" applyFill="1" applyBorder="1" applyAlignment="1">
      <alignment horizontal="center" vertical="center" wrapText="1"/>
    </xf>
    <xf numFmtId="0" fontId="44" fillId="5" borderId="585" xfId="0" applyFont="1" applyFill="1" applyBorder="1" applyAlignment="1">
      <alignment horizontal="center" vertical="center" wrapText="1"/>
    </xf>
    <xf numFmtId="0" fontId="44" fillId="5" borderId="583" xfId="0" applyFont="1" applyFill="1" applyBorder="1" applyAlignment="1">
      <alignment horizontal="center" vertical="center" wrapText="1"/>
    </xf>
    <xf numFmtId="0" fontId="44" fillId="5" borderId="584" xfId="0" applyFont="1" applyFill="1" applyBorder="1" applyAlignment="1">
      <alignment horizontal="center" vertical="center" wrapText="1"/>
    </xf>
    <xf numFmtId="0" fontId="19" fillId="5" borderId="597" xfId="10" quotePrefix="1" applyFont="1" applyFill="1" applyBorder="1" applyAlignment="1">
      <alignment vertical="center" wrapText="1"/>
    </xf>
    <xf numFmtId="0" fontId="16" fillId="5" borderId="614" xfId="10" quotePrefix="1" applyFont="1" applyFill="1" applyBorder="1" applyAlignment="1">
      <alignment horizontal="center" vertical="center" wrapText="1"/>
    </xf>
    <xf numFmtId="0" fontId="17" fillId="5" borderId="579" xfId="10" applyFont="1" applyFill="1" applyBorder="1" applyAlignment="1">
      <alignment vertical="center" wrapText="1"/>
    </xf>
    <xf numFmtId="0" fontId="16" fillId="5" borderId="605" xfId="10" quotePrefix="1" applyFont="1" applyFill="1" applyBorder="1" applyAlignment="1">
      <alignment horizontal="center" vertical="center" wrapText="1"/>
    </xf>
    <xf numFmtId="0" fontId="19" fillId="5" borderId="181" xfId="10" applyFont="1" applyFill="1" applyBorder="1" applyAlignment="1">
      <alignment vertical="center" wrapText="1"/>
    </xf>
    <xf numFmtId="0" fontId="44" fillId="5" borderId="569" xfId="0" applyFont="1" applyFill="1" applyBorder="1" applyAlignment="1">
      <alignment horizontal="center" vertical="center" wrapText="1"/>
    </xf>
    <xf numFmtId="0" fontId="44" fillId="5" borderId="606" xfId="0" applyFont="1" applyFill="1" applyBorder="1" applyAlignment="1">
      <alignment horizontal="center" vertical="center" wrapText="1"/>
    </xf>
    <xf numFmtId="0" fontId="44" fillId="5" borderId="607" xfId="0" applyFont="1" applyFill="1" applyBorder="1" applyAlignment="1">
      <alignment horizontal="center" vertical="center" wrapText="1"/>
    </xf>
    <xf numFmtId="0" fontId="16" fillId="5" borderId="606" xfId="6" quotePrefix="1" applyFont="1" applyFill="1" applyBorder="1" applyAlignment="1">
      <alignment vertical="center" wrapText="1"/>
    </xf>
    <xf numFmtId="0" fontId="16" fillId="5" borderId="598" xfId="6" quotePrefix="1" applyFont="1" applyFill="1" applyBorder="1" applyAlignment="1">
      <alignment vertical="center" wrapText="1"/>
    </xf>
    <xf numFmtId="0" fontId="17" fillId="5" borderId="569" xfId="10" applyFont="1" applyFill="1" applyBorder="1" applyAlignment="1">
      <alignment vertical="center" wrapText="1"/>
    </xf>
    <xf numFmtId="0" fontId="26" fillId="5" borderId="518" xfId="8" applyFont="1" applyFill="1" applyBorder="1" applyAlignment="1">
      <alignment vertical="center" wrapText="1"/>
    </xf>
    <xf numFmtId="0" fontId="17" fillId="5" borderId="320" xfId="10" quotePrefix="1" applyFont="1" applyFill="1" applyBorder="1" applyAlignment="1">
      <alignment horizontal="center" vertical="center" wrapText="1"/>
    </xf>
    <xf numFmtId="0" fontId="17" fillId="5" borderId="593" xfId="10" quotePrefix="1" applyFont="1" applyFill="1" applyBorder="1" applyAlignment="1">
      <alignment horizontal="center" vertical="center" wrapText="1"/>
    </xf>
    <xf numFmtId="0" fontId="16" fillId="5" borderId="582" xfId="10" quotePrefix="1" applyFont="1" applyFill="1" applyBorder="1" applyAlignment="1">
      <alignment vertical="center" wrapText="1"/>
    </xf>
    <xf numFmtId="0" fontId="16" fillId="5" borderId="583" xfId="10" quotePrefix="1" applyFont="1" applyFill="1" applyBorder="1" applyAlignment="1">
      <alignment vertical="center" wrapText="1"/>
    </xf>
    <xf numFmtId="0" fontId="17" fillId="5" borderId="584" xfId="10" quotePrefix="1" applyFont="1" applyFill="1" applyBorder="1" applyAlignment="1">
      <alignment vertical="center" wrapText="1"/>
    </xf>
    <xf numFmtId="0" fontId="17" fillId="5" borderId="586" xfId="10" quotePrefix="1" applyFont="1" applyFill="1" applyBorder="1" applyAlignment="1">
      <alignment vertical="center" wrapText="1"/>
    </xf>
    <xf numFmtId="0" fontId="16" fillId="5" borderId="342" xfId="10" quotePrefix="1" applyFont="1" applyFill="1" applyBorder="1" applyAlignment="1">
      <alignment vertical="center" wrapText="1"/>
    </xf>
    <xf numFmtId="0" fontId="16" fillId="5" borderId="606" xfId="10" quotePrefix="1" applyFont="1" applyFill="1" applyBorder="1" applyAlignment="1">
      <alignment vertical="center" wrapText="1"/>
    </xf>
    <xf numFmtId="0" fontId="17" fillId="5" borderId="607" xfId="10" quotePrefix="1" applyFont="1" applyFill="1" applyBorder="1" applyAlignment="1">
      <alignment vertical="center" wrapText="1"/>
    </xf>
    <xf numFmtId="0" fontId="18" fillId="5" borderId="342" xfId="0" applyFont="1" applyFill="1" applyBorder="1" applyAlignment="1">
      <alignment horizontal="left" vertical="center" wrapText="1"/>
    </xf>
    <xf numFmtId="0" fontId="18" fillId="5" borderId="606" xfId="0" applyFont="1" applyFill="1" applyBorder="1" applyAlignment="1">
      <alignment horizontal="left" vertical="center" wrapText="1"/>
    </xf>
    <xf numFmtId="0" fontId="18" fillId="5" borderId="607" xfId="0" applyFont="1" applyFill="1" applyBorder="1" applyAlignment="1">
      <alignment horizontal="left" vertical="center" wrapText="1"/>
    </xf>
    <xf numFmtId="0" fontId="17" fillId="5" borderId="591" xfId="10" quotePrefix="1" applyFont="1" applyFill="1" applyBorder="1" applyAlignment="1">
      <alignment horizontal="center" vertical="center" wrapText="1"/>
    </xf>
    <xf numFmtId="0" fontId="17" fillId="5" borderId="592" xfId="10" quotePrefix="1" applyFont="1" applyFill="1" applyBorder="1" applyAlignment="1">
      <alignment horizontal="center" vertical="center" wrapText="1"/>
    </xf>
    <xf numFmtId="0" fontId="17" fillId="5" borderId="567" xfId="10" quotePrefix="1" applyFont="1" applyFill="1" applyBorder="1" applyAlignment="1">
      <alignment horizontal="center" vertical="center" wrapText="1"/>
    </xf>
    <xf numFmtId="0" fontId="18" fillId="5" borderId="533" xfId="0" applyFont="1" applyFill="1" applyBorder="1" applyAlignment="1">
      <alignment horizontal="center" vertical="center" wrapText="1"/>
    </xf>
    <xf numFmtId="0" fontId="18" fillId="5" borderId="288" xfId="0" applyFont="1" applyFill="1" applyBorder="1" applyAlignment="1">
      <alignment horizontal="center" vertical="center" wrapText="1"/>
    </xf>
    <xf numFmtId="0" fontId="18" fillId="5" borderId="277" xfId="0" applyFont="1" applyFill="1" applyBorder="1" applyAlignment="1">
      <alignment horizontal="center" vertical="center" wrapText="1"/>
    </xf>
    <xf numFmtId="0" fontId="18" fillId="5" borderId="526" xfId="0" applyFont="1" applyFill="1" applyBorder="1" applyAlignment="1">
      <alignment horizontal="center" vertical="center" wrapText="1"/>
    </xf>
    <xf numFmtId="0" fontId="18" fillId="5" borderId="519" xfId="0" applyFont="1" applyFill="1" applyBorder="1" applyAlignment="1">
      <alignment horizontal="center" vertical="center" wrapText="1"/>
    </xf>
    <xf numFmtId="0" fontId="18" fillId="5" borderId="527" xfId="0" applyFont="1" applyFill="1" applyBorder="1" applyAlignment="1">
      <alignment horizontal="center" vertical="center" wrapText="1"/>
    </xf>
    <xf numFmtId="0" fontId="17" fillId="5" borderId="604" xfId="10" quotePrefix="1" applyFont="1" applyFill="1" applyBorder="1" applyAlignment="1">
      <alignment horizontal="center" vertical="center" wrapText="1"/>
    </xf>
    <xf numFmtId="0" fontId="17" fillId="5" borderId="601" xfId="10" quotePrefix="1" applyFont="1" applyFill="1" applyBorder="1" applyAlignment="1">
      <alignment horizontal="center" vertical="center" wrapText="1"/>
    </xf>
    <xf numFmtId="0" fontId="17" fillId="5" borderId="605" xfId="10" quotePrefix="1" applyFont="1" applyFill="1" applyBorder="1" applyAlignment="1">
      <alignment horizontal="center" vertical="center" wrapText="1"/>
    </xf>
    <xf numFmtId="0" fontId="16" fillId="5" borderId="611" xfId="10" quotePrefix="1" applyFont="1" applyFill="1" applyBorder="1" applyAlignment="1">
      <alignment horizontal="center" vertical="center" wrapText="1"/>
    </xf>
    <xf numFmtId="0" fontId="16" fillId="5" borderId="609" xfId="10" quotePrefix="1" applyFont="1" applyFill="1" applyBorder="1" applyAlignment="1">
      <alignment horizontal="center" vertical="center" wrapText="1"/>
    </xf>
    <xf numFmtId="0" fontId="16" fillId="5" borderId="606" xfId="10" quotePrefix="1" applyFont="1" applyFill="1" applyBorder="1" applyAlignment="1">
      <alignment horizontal="center" vertical="center" wrapText="1"/>
    </xf>
    <xf numFmtId="0" fontId="16" fillId="5" borderId="613" xfId="10" quotePrefix="1" applyFont="1" applyFill="1" applyBorder="1" applyAlignment="1">
      <alignment horizontal="center" vertical="center" wrapText="1"/>
    </xf>
    <xf numFmtId="0" fontId="18" fillId="5" borderId="606" xfId="0" applyFont="1" applyFill="1" applyBorder="1" applyAlignment="1">
      <alignment horizontal="center" vertical="center" wrapText="1"/>
    </xf>
    <xf numFmtId="0" fontId="18" fillId="5" borderId="607" xfId="0" applyFont="1" applyFill="1" applyBorder="1" applyAlignment="1">
      <alignment horizontal="center" vertical="center" wrapText="1"/>
    </xf>
    <xf numFmtId="0" fontId="17" fillId="5" borderId="566" xfId="6" quotePrefix="1" applyFont="1" applyFill="1" applyBorder="1" applyAlignment="1">
      <alignment vertical="center" wrapText="1"/>
    </xf>
    <xf numFmtId="0" fontId="18" fillId="5" borderId="599" xfId="0" applyFont="1" applyFill="1" applyBorder="1" applyAlignment="1">
      <alignment horizontal="center" vertical="center" wrapText="1"/>
    </xf>
    <xf numFmtId="0" fontId="18" fillId="5" borderId="592" xfId="0" applyFont="1" applyFill="1" applyBorder="1" applyAlignment="1">
      <alignment horizontal="center" vertical="center" wrapText="1"/>
    </xf>
    <xf numFmtId="0" fontId="18" fillId="5" borderId="618" xfId="0" applyFont="1" applyFill="1" applyBorder="1" applyAlignment="1">
      <alignment horizontal="center" vertical="center" wrapText="1"/>
    </xf>
    <xf numFmtId="0" fontId="18" fillId="5" borderId="528" xfId="0" applyFont="1" applyFill="1" applyBorder="1" applyAlignment="1">
      <alignment horizontal="center" vertical="center" wrapText="1"/>
    </xf>
    <xf numFmtId="0" fontId="17" fillId="5" borderId="519" xfId="6" quotePrefix="1" applyFont="1" applyFill="1" applyBorder="1" applyAlignment="1">
      <alignment vertical="center" wrapText="1"/>
    </xf>
    <xf numFmtId="0" fontId="18" fillId="5" borderId="582" xfId="0" applyFont="1" applyFill="1" applyBorder="1" applyAlignment="1">
      <alignment vertical="center" wrapText="1"/>
    </xf>
    <xf numFmtId="0" fontId="18" fillId="5" borderId="583" xfId="0" applyFont="1" applyFill="1" applyBorder="1" applyAlignment="1">
      <alignment vertical="center" wrapText="1"/>
    </xf>
    <xf numFmtId="0" fontId="18" fillId="5" borderId="584" xfId="0" applyFont="1" applyFill="1" applyBorder="1" applyAlignment="1">
      <alignment vertical="center" wrapText="1"/>
    </xf>
    <xf numFmtId="0" fontId="18" fillId="5" borderId="571" xfId="0" applyFont="1" applyFill="1" applyBorder="1" applyAlignment="1">
      <alignment horizontal="center" vertical="center"/>
    </xf>
    <xf numFmtId="0" fontId="18" fillId="5" borderId="344" xfId="0" applyFont="1" applyFill="1" applyBorder="1" applyAlignment="1">
      <alignment horizontal="center" vertical="center"/>
    </xf>
    <xf numFmtId="0" fontId="19" fillId="5" borderId="597" xfId="10" quotePrefix="1" applyFont="1" applyFill="1" applyBorder="1" applyAlignment="1">
      <alignment horizontal="left" vertical="center" wrapText="1"/>
    </xf>
    <xf numFmtId="0" fontId="18" fillId="5" borderId="590" xfId="0" applyFont="1" applyFill="1" applyBorder="1" applyAlignment="1">
      <alignment horizontal="center" vertical="center" wrapText="1"/>
    </xf>
    <xf numFmtId="0" fontId="18" fillId="5" borderId="580" xfId="0" applyFont="1" applyFill="1" applyBorder="1" applyAlignment="1">
      <alignment horizontal="center" vertical="center" wrapText="1"/>
    </xf>
    <xf numFmtId="0" fontId="18" fillId="5" borderId="614" xfId="0" applyFont="1" applyFill="1" applyBorder="1" applyAlignment="1">
      <alignment horizontal="center" vertical="center" wrapText="1"/>
    </xf>
    <xf numFmtId="0" fontId="26" fillId="5" borderId="600" xfId="8" applyFont="1" applyFill="1" applyBorder="1" applyAlignment="1">
      <alignment vertical="center" wrapText="1"/>
    </xf>
    <xf numFmtId="0" fontId="18" fillId="5" borderId="603" xfId="0" applyFont="1" applyFill="1" applyBorder="1" applyAlignment="1">
      <alignment horizontal="center" vertical="center" wrapText="1"/>
    </xf>
    <xf numFmtId="0" fontId="18" fillId="5" borderId="601" xfId="0" applyFont="1" applyFill="1" applyBorder="1" applyAlignment="1">
      <alignment horizontal="center" vertical="center" wrapText="1"/>
    </xf>
    <xf numFmtId="0" fontId="18" fillId="5" borderId="605" xfId="0" applyFont="1" applyFill="1" applyBorder="1" applyAlignment="1">
      <alignment horizontal="center" vertical="center" wrapText="1"/>
    </xf>
    <xf numFmtId="0" fontId="19" fillId="5" borderId="563" xfId="10" applyFont="1" applyFill="1" applyBorder="1" applyAlignment="1">
      <alignment vertical="center" wrapText="1"/>
    </xf>
    <xf numFmtId="0" fontId="18" fillId="5" borderId="442" xfId="0" applyFont="1" applyFill="1" applyBorder="1" applyAlignment="1">
      <alignment horizontal="center" vertical="center" wrapText="1"/>
    </xf>
    <xf numFmtId="0" fontId="17" fillId="5" borderId="588" xfId="10" applyFont="1" applyFill="1" applyBorder="1" applyAlignment="1">
      <alignment vertical="center" wrapText="1"/>
    </xf>
    <xf numFmtId="0" fontId="26" fillId="5" borderId="578" xfId="8" applyFont="1" applyFill="1" applyBorder="1" applyAlignment="1">
      <alignment vertical="center" wrapText="1"/>
    </xf>
    <xf numFmtId="0" fontId="17" fillId="5" borderId="578" xfId="10" applyFont="1" applyFill="1" applyBorder="1" applyAlignment="1">
      <alignment vertical="center" wrapText="1"/>
    </xf>
    <xf numFmtId="0" fontId="17" fillId="5" borderId="617" xfId="10" applyFont="1" applyFill="1" applyBorder="1" applyAlignment="1">
      <alignment vertical="center" wrapText="1"/>
    </xf>
    <xf numFmtId="0" fontId="17" fillId="5" borderId="587" xfId="10" quotePrefix="1" applyFont="1" applyFill="1" applyBorder="1" applyAlignment="1">
      <alignment horizontal="center" vertical="center" wrapText="1"/>
    </xf>
    <xf numFmtId="0" fontId="17" fillId="5" borderId="600" xfId="10" quotePrefix="1" applyFont="1" applyFill="1" applyBorder="1" applyAlignment="1">
      <alignment horizontal="center" vertical="center" wrapText="1"/>
    </xf>
    <xf numFmtId="0" fontId="17" fillId="5" borderId="518" xfId="6" quotePrefix="1" applyFont="1" applyFill="1" applyBorder="1" applyAlignment="1">
      <alignment vertical="center" wrapText="1"/>
    </xf>
    <xf numFmtId="0" fontId="16" fillId="5" borderId="573" xfId="10" quotePrefix="1" applyFont="1" applyFill="1" applyBorder="1" applyAlignment="1">
      <alignment horizontal="center" vertical="center" wrapText="1"/>
    </xf>
    <xf numFmtId="0" fontId="17" fillId="5" borderId="589" xfId="10" quotePrefix="1" applyFont="1" applyFill="1" applyBorder="1" applyAlignment="1">
      <alignment horizontal="center" vertical="center" wrapText="1"/>
    </xf>
    <xf numFmtId="0" fontId="17" fillId="5" borderId="581" xfId="10" quotePrefix="1" applyFont="1" applyFill="1" applyBorder="1" applyAlignment="1">
      <alignment horizontal="center" vertical="center" wrapText="1"/>
    </xf>
    <xf numFmtId="0" fontId="17" fillId="5" borderId="520" xfId="10" quotePrefix="1" applyFont="1" applyFill="1" applyBorder="1" applyAlignment="1">
      <alignment horizontal="center" vertical="center" wrapText="1"/>
    </xf>
    <xf numFmtId="0" fontId="17" fillId="5" borderId="602" xfId="10" quotePrefix="1" applyFont="1" applyFill="1" applyBorder="1" applyAlignment="1">
      <alignment horizontal="center" vertical="center" wrapText="1"/>
    </xf>
    <xf numFmtId="0" fontId="16" fillId="5" borderId="608" xfId="10" quotePrefix="1" applyFont="1" applyFill="1" applyBorder="1" applyAlignment="1">
      <alignment horizontal="center" vertical="center" wrapText="1"/>
    </xf>
    <xf numFmtId="0" fontId="17" fillId="5" borderId="520" xfId="6" quotePrefix="1" applyFont="1" applyFill="1" applyBorder="1" applyAlignment="1">
      <alignment vertical="center" wrapText="1"/>
    </xf>
    <xf numFmtId="0" fontId="17" fillId="5" borderId="532" xfId="6" quotePrefix="1" applyFont="1" applyFill="1" applyBorder="1" applyAlignment="1">
      <alignment vertical="center" wrapText="1"/>
    </xf>
    <xf numFmtId="0" fontId="17" fillId="5" borderId="288" xfId="6" quotePrefix="1" applyFont="1" applyFill="1" applyBorder="1" applyAlignment="1">
      <alignment vertical="center" wrapText="1"/>
    </xf>
    <xf numFmtId="0" fontId="16" fillId="5" borderId="596" xfId="10" quotePrefix="1" applyFont="1" applyFill="1" applyBorder="1" applyAlignment="1">
      <alignment horizontal="center" vertical="center" wrapText="1"/>
    </xf>
    <xf numFmtId="0" fontId="18" fillId="5" borderId="587" xfId="0" applyFont="1" applyFill="1" applyBorder="1" applyAlignment="1">
      <alignment horizontal="center" vertical="center" wrapText="1"/>
    </xf>
    <xf numFmtId="0" fontId="18" fillId="5" borderId="579" xfId="0" applyFont="1" applyFill="1" applyBorder="1" applyAlignment="1">
      <alignment horizontal="center" vertical="center" wrapText="1"/>
    </xf>
    <xf numFmtId="0" fontId="18" fillId="5" borderId="600" xfId="0" applyFont="1" applyFill="1" applyBorder="1" applyAlignment="1">
      <alignment horizontal="center" vertical="center" wrapText="1"/>
    </xf>
    <xf numFmtId="0" fontId="18" fillId="5" borderId="589" xfId="0" applyFont="1" applyFill="1" applyBorder="1" applyAlignment="1">
      <alignment horizontal="center" vertical="center" wrapText="1"/>
    </xf>
    <xf numFmtId="0" fontId="18" fillId="5" borderId="581" xfId="0" applyFont="1" applyFill="1" applyBorder="1" applyAlignment="1">
      <alignment horizontal="center" vertical="center" wrapText="1"/>
    </xf>
    <xf numFmtId="0" fontId="18" fillId="5" borderId="60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86" fillId="5" borderId="570" xfId="3" quotePrefix="1" applyNumberFormat="1" applyFont="1" applyFill="1" applyBorder="1" applyAlignment="1" applyProtection="1">
      <alignment horizontal="center" textRotation="90" wrapText="1"/>
      <protection locked="0"/>
    </xf>
    <xf numFmtId="0" fontId="59" fillId="5" borderId="572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64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63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65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71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72" xfId="10" quotePrefix="1" applyNumberFormat="1" applyFont="1" applyFill="1" applyBorder="1" applyAlignment="1" applyProtection="1">
      <alignment vertical="center" wrapText="1"/>
      <protection locked="0"/>
    </xf>
    <xf numFmtId="0" fontId="58" fillId="5" borderId="564" xfId="10" quotePrefix="1" applyFont="1" applyFill="1" applyBorder="1" applyAlignment="1">
      <alignment horizontal="left" vertical="center" wrapText="1"/>
    </xf>
    <xf numFmtId="0" fontId="58" fillId="5" borderId="59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2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8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1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74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75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32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0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1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1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79" xfId="10" quotePrefix="1" applyFont="1" applyFill="1" applyBorder="1" applyAlignment="1">
      <alignment horizontal="left" vertical="center" wrapText="1"/>
    </xf>
    <xf numFmtId="0" fontId="58" fillId="5" borderId="571" xfId="10" quotePrefix="1" applyFont="1" applyFill="1" applyBorder="1" applyAlignment="1">
      <alignment horizontal="left" vertical="center" wrapText="1"/>
    </xf>
    <xf numFmtId="0" fontId="58" fillId="5" borderId="582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8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8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8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86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82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83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84" xfId="6" applyNumberFormat="1" applyFont="1" applyFill="1" applyBorder="1" applyAlignment="1" applyProtection="1">
      <alignment horizontal="center" vertical="center" wrapText="1"/>
      <protection locked="0"/>
    </xf>
    <xf numFmtId="0" fontId="87" fillId="5" borderId="587" xfId="10" quotePrefix="1" applyFont="1" applyFill="1" applyBorder="1" applyAlignment="1">
      <alignment horizontal="left" vertical="center" wrapText="1"/>
    </xf>
    <xf numFmtId="0" fontId="87" fillId="5" borderId="591" xfId="10" quotePrefix="1" applyFont="1" applyFill="1" applyBorder="1" applyAlignment="1">
      <alignment horizontal="left" vertical="center" wrapText="1"/>
    </xf>
    <xf numFmtId="0" fontId="87" fillId="5" borderId="592" xfId="10" quotePrefix="1" applyFont="1" applyFill="1" applyBorder="1" applyAlignment="1">
      <alignment horizontal="left" vertical="center" wrapText="1"/>
    </xf>
    <xf numFmtId="0" fontId="87" fillId="5" borderId="618" xfId="10" quotePrefix="1" applyFont="1" applyFill="1" applyBorder="1" applyAlignment="1">
      <alignment horizontal="left" vertical="center" wrapText="1"/>
    </xf>
    <xf numFmtId="0" fontId="87" fillId="5" borderId="599" xfId="10" quotePrefix="1" applyFont="1" applyFill="1" applyBorder="1" applyAlignment="1">
      <alignment horizontal="left" vertical="center" wrapText="1"/>
    </xf>
    <xf numFmtId="0" fontId="87" fillId="5" borderId="593" xfId="10" quotePrefix="1" applyFont="1" applyFill="1" applyBorder="1" applyAlignment="1">
      <alignment horizontal="left" vertical="center" wrapText="1"/>
    </xf>
    <xf numFmtId="0" fontId="56" fillId="5" borderId="591" xfId="10" quotePrefix="1" applyFont="1" applyFill="1" applyBorder="1" applyAlignment="1">
      <alignment horizontal="left" vertical="center" wrapText="1"/>
    </xf>
    <xf numFmtId="0" fontId="56" fillId="5" borderId="592" xfId="10" quotePrefix="1" applyFont="1" applyFill="1" applyBorder="1" applyAlignment="1">
      <alignment horizontal="left" vertical="center" wrapText="1"/>
    </xf>
    <xf numFmtId="0" fontId="56" fillId="5" borderId="618" xfId="10" quotePrefix="1" applyFont="1" applyFill="1" applyBorder="1" applyAlignment="1">
      <alignment horizontal="left" vertical="center" wrapText="1"/>
    </xf>
    <xf numFmtId="0" fontId="87" fillId="5" borderId="579" xfId="10" quotePrefix="1" applyFont="1" applyFill="1" applyBorder="1" applyAlignment="1">
      <alignment horizontal="left" vertical="center" wrapText="1"/>
    </xf>
    <xf numFmtId="0" fontId="87" fillId="5" borderId="320" xfId="10" quotePrefix="1" applyFont="1" applyFill="1" applyBorder="1" applyAlignment="1">
      <alignment horizontal="left" vertical="center" wrapText="1"/>
    </xf>
    <xf numFmtId="0" fontId="87" fillId="5" borderId="580" xfId="10" quotePrefix="1" applyFont="1" applyFill="1" applyBorder="1" applyAlignment="1">
      <alignment horizontal="left" vertical="center" wrapText="1"/>
    </xf>
    <xf numFmtId="0" fontId="87" fillId="5" borderId="614" xfId="10" quotePrefix="1" applyFont="1" applyFill="1" applyBorder="1" applyAlignment="1">
      <alignment horizontal="left" vertical="center" wrapText="1"/>
    </xf>
    <xf numFmtId="0" fontId="87" fillId="5" borderId="590" xfId="10" quotePrefix="1" applyFont="1" applyFill="1" applyBorder="1" applyAlignment="1">
      <alignment horizontal="left" vertical="center" wrapText="1"/>
    </xf>
    <xf numFmtId="0" fontId="87" fillId="5" borderId="615" xfId="10" quotePrefix="1" applyFont="1" applyFill="1" applyBorder="1" applyAlignment="1">
      <alignment horizontal="left" vertical="center" wrapText="1"/>
    </xf>
    <xf numFmtId="0" fontId="56" fillId="5" borderId="320" xfId="10" quotePrefix="1" applyFont="1" applyFill="1" applyBorder="1" applyAlignment="1">
      <alignment horizontal="left" vertical="center" wrapText="1"/>
    </xf>
    <xf numFmtId="0" fontId="56" fillId="5" borderId="580" xfId="10" quotePrefix="1" applyFont="1" applyFill="1" applyBorder="1" applyAlignment="1">
      <alignment horizontal="left" vertical="center" wrapText="1"/>
    </xf>
    <xf numFmtId="0" fontId="56" fillId="5" borderId="614" xfId="10" quotePrefix="1" applyFont="1" applyFill="1" applyBorder="1" applyAlignment="1">
      <alignment horizontal="left" vertical="center" wrapText="1"/>
    </xf>
    <xf numFmtId="0" fontId="87" fillId="5" borderId="600" xfId="10" quotePrefix="1" applyFont="1" applyFill="1" applyBorder="1" applyAlignment="1">
      <alignment horizontal="left" vertical="center" wrapText="1"/>
    </xf>
    <xf numFmtId="0" fontId="87" fillId="5" borderId="604" xfId="10" quotePrefix="1" applyFont="1" applyFill="1" applyBorder="1" applyAlignment="1">
      <alignment horizontal="left" vertical="center" wrapText="1"/>
    </xf>
    <xf numFmtId="0" fontId="87" fillId="5" borderId="601" xfId="10" quotePrefix="1" applyFont="1" applyFill="1" applyBorder="1" applyAlignment="1">
      <alignment horizontal="left" vertical="center" wrapText="1"/>
    </xf>
    <xf numFmtId="0" fontId="87" fillId="5" borderId="605" xfId="10" quotePrefix="1" applyFont="1" applyFill="1" applyBorder="1" applyAlignment="1">
      <alignment horizontal="left" vertical="center" wrapText="1"/>
    </xf>
    <xf numFmtId="0" fontId="87" fillId="5" borderId="603" xfId="10" quotePrefix="1" applyFont="1" applyFill="1" applyBorder="1" applyAlignment="1">
      <alignment horizontal="left" vertical="center" wrapText="1"/>
    </xf>
    <xf numFmtId="0" fontId="56" fillId="5" borderId="604" xfId="10" quotePrefix="1" applyFont="1" applyFill="1" applyBorder="1" applyAlignment="1">
      <alignment horizontal="left" vertical="center" wrapText="1"/>
    </xf>
    <xf numFmtId="0" fontId="56" fillId="5" borderId="601" xfId="10" quotePrefix="1" applyFont="1" applyFill="1" applyBorder="1" applyAlignment="1">
      <alignment horizontal="left" vertical="center" wrapText="1"/>
    </xf>
    <xf numFmtId="0" fontId="56" fillId="5" borderId="605" xfId="10" quotePrefix="1" applyFont="1" applyFill="1" applyBorder="1" applyAlignment="1">
      <alignment horizontal="left" vertical="center" wrapText="1"/>
    </xf>
    <xf numFmtId="0" fontId="58" fillId="5" borderId="532" xfId="10" quotePrefix="1" applyFont="1" applyFill="1" applyBorder="1" applyAlignment="1">
      <alignment horizontal="left" vertical="center" wrapText="1"/>
    </xf>
    <xf numFmtId="0" fontId="58" fillId="5" borderId="57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7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7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77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4" xfId="10" quotePrefix="1" applyFont="1" applyFill="1" applyBorder="1" applyAlignment="1">
      <alignment horizontal="left" vertical="center" wrapText="1"/>
    </xf>
    <xf numFmtId="0" fontId="56" fillId="5" borderId="570" xfId="10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588" xfId="10" quotePrefix="1" applyFont="1" applyFill="1" applyBorder="1" applyAlignment="1">
      <alignment horizontal="left" vertical="center" wrapText="1"/>
    </xf>
    <xf numFmtId="0" fontId="56" fillId="5" borderId="591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92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18" xfId="6" applyNumberFormat="1" applyFont="1" applyFill="1" applyBorder="1" applyAlignment="1" applyProtection="1">
      <alignment horizontal="center" vertical="center" wrapText="1"/>
      <protection locked="0"/>
    </xf>
    <xf numFmtId="0" fontId="87" fillId="5" borderId="578" xfId="10" quotePrefix="1" applyFont="1" applyFill="1" applyBorder="1" applyAlignment="1">
      <alignment horizontal="left" vertical="center" wrapText="1"/>
    </xf>
    <xf numFmtId="0" fontId="87" fillId="5" borderId="617" xfId="10" quotePrefix="1" applyFont="1" applyFill="1" applyBorder="1" applyAlignment="1">
      <alignment horizontal="left" vertical="center" wrapText="1"/>
    </xf>
    <xf numFmtId="0" fontId="58" fillId="5" borderId="60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11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09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12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600" xfId="10" quotePrefix="1" applyFont="1" applyFill="1" applyBorder="1" applyAlignment="1">
      <alignment horizontal="left" vertical="center" wrapText="1"/>
    </xf>
    <xf numFmtId="0" fontId="59" fillId="5" borderId="564" xfId="0" applyNumberFormat="1" applyFont="1" applyFill="1" applyBorder="1" applyAlignment="1" applyProtection="1">
      <alignment horizontal="left" vertical="center" wrapText="1"/>
      <protection locked="0"/>
    </xf>
    <xf numFmtId="0" fontId="56" fillId="5" borderId="611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572" xfId="0" applyNumberFormat="1" applyFont="1" applyFill="1" applyBorder="1" applyAlignment="1" applyProtection="1">
      <alignment horizontal="left" vertical="center" wrapText="1"/>
      <protection locked="0"/>
    </xf>
    <xf numFmtId="0" fontId="56" fillId="5" borderId="58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8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6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9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9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7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7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6" fillId="5" borderId="571" xfId="6" applyNumberFormat="1" applyFont="1" applyFill="1" applyBorder="1" applyAlignment="1" applyProtection="1">
      <alignment vertical="center" wrapText="1"/>
      <protection locked="0"/>
    </xf>
    <xf numFmtId="0" fontId="56" fillId="5" borderId="606" xfId="6" applyNumberFormat="1" applyFont="1" applyFill="1" applyBorder="1" applyAlignment="1" applyProtection="1">
      <alignment vertical="center" wrapText="1"/>
      <protection locked="0"/>
    </xf>
    <xf numFmtId="0" fontId="56" fillId="5" borderId="598" xfId="6" applyNumberFormat="1" applyFont="1" applyFill="1" applyBorder="1" applyAlignment="1" applyProtection="1">
      <alignment vertical="center" wrapText="1"/>
      <protection locked="0"/>
    </xf>
    <xf numFmtId="0" fontId="59" fillId="5" borderId="571" xfId="0" applyNumberFormat="1" applyFont="1" applyFill="1" applyBorder="1" applyAlignment="1" applyProtection="1">
      <alignment horizontal="left" vertical="center" wrapText="1"/>
      <protection locked="0"/>
    </xf>
    <xf numFmtId="0" fontId="58" fillId="5" borderId="570" xfId="6" quotePrefix="1" applyNumberFormat="1" applyFont="1" applyFill="1" applyBorder="1" applyAlignment="1" applyProtection="1">
      <alignment vertical="center" wrapText="1"/>
      <protection locked="0"/>
    </xf>
    <xf numFmtId="0" fontId="58" fillId="5" borderId="606" xfId="6" quotePrefix="1" applyNumberFormat="1" applyFont="1" applyFill="1" applyBorder="1" applyAlignment="1" applyProtection="1">
      <alignment vertical="center" wrapText="1"/>
      <protection locked="0"/>
    </xf>
    <xf numFmtId="0" fontId="56" fillId="5" borderId="607" xfId="6" quotePrefix="1" applyNumberFormat="1" applyFont="1" applyFill="1" applyBorder="1" applyAlignment="1" applyProtection="1">
      <alignment vertical="center" wrapText="1"/>
      <protection locked="0"/>
    </xf>
    <xf numFmtId="0" fontId="58" fillId="5" borderId="594" xfId="6" quotePrefix="1" applyNumberFormat="1" applyFont="1" applyFill="1" applyBorder="1" applyAlignment="1" applyProtection="1">
      <alignment vertical="center" wrapText="1"/>
      <protection locked="0"/>
    </xf>
    <xf numFmtId="0" fontId="56" fillId="5" borderId="613" xfId="6" quotePrefix="1" applyNumberFormat="1" applyFont="1" applyFill="1" applyBorder="1" applyAlignment="1" applyProtection="1">
      <alignment vertical="center" wrapText="1"/>
      <protection locked="0"/>
    </xf>
    <xf numFmtId="0" fontId="56" fillId="5" borderId="570" xfId="6" quotePrefix="1" applyNumberFormat="1" applyFont="1" applyFill="1" applyBorder="1" applyAlignment="1" applyProtection="1">
      <alignment vertical="center" wrapText="1"/>
      <protection locked="0"/>
    </xf>
    <xf numFmtId="0" fontId="56" fillId="5" borderId="606" xfId="6" quotePrefix="1" applyNumberFormat="1" applyFont="1" applyFill="1" applyBorder="1" applyAlignment="1" applyProtection="1">
      <alignment vertical="center" wrapText="1"/>
      <protection locked="0"/>
    </xf>
    <xf numFmtId="0" fontId="58" fillId="5" borderId="587" xfId="10" quotePrefix="1" applyFont="1" applyFill="1" applyBorder="1" applyAlignment="1">
      <alignment horizontal="left" vertical="center" wrapText="1"/>
    </xf>
    <xf numFmtId="0" fontId="56" fillId="5" borderId="585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71" xfId="10" quotePrefix="1" applyFont="1" applyFill="1" applyBorder="1" applyAlignment="1">
      <alignment horizontal="left" vertical="center" wrapText="1"/>
    </xf>
    <xf numFmtId="0" fontId="56" fillId="5" borderId="582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83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84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99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90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580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14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03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01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05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611" xfId="10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572" xfId="10" applyNumberFormat="1" applyFont="1" applyFill="1" applyBorder="1" applyAlignment="1" applyProtection="1">
      <alignment vertical="center" wrapText="1"/>
      <protection locked="0"/>
    </xf>
    <xf numFmtId="0" fontId="58" fillId="5" borderId="582" xfId="6" quotePrefix="1" applyNumberFormat="1" applyFont="1" applyFill="1" applyBorder="1" applyAlignment="1" applyProtection="1">
      <alignment vertical="center" wrapText="1"/>
      <protection locked="0"/>
    </xf>
    <xf numFmtId="0" fontId="58" fillId="5" borderId="583" xfId="6" quotePrefix="1" applyNumberFormat="1" applyFont="1" applyFill="1" applyBorder="1" applyAlignment="1" applyProtection="1">
      <alignment vertical="center" wrapText="1"/>
      <protection locked="0"/>
    </xf>
    <xf numFmtId="0" fontId="58" fillId="5" borderId="584" xfId="6" quotePrefix="1" applyNumberFormat="1" applyFont="1" applyFill="1" applyBorder="1" applyAlignment="1" applyProtection="1">
      <alignment vertical="center" wrapText="1"/>
      <protection locked="0"/>
    </xf>
    <xf numFmtId="0" fontId="58" fillId="5" borderId="585" xfId="6" quotePrefix="1" applyNumberFormat="1" applyFont="1" applyFill="1" applyBorder="1" applyAlignment="1" applyProtection="1">
      <alignment vertical="center" wrapText="1"/>
      <protection locked="0"/>
    </xf>
    <xf numFmtId="0" fontId="58" fillId="5" borderId="586" xfId="6" quotePrefix="1" applyNumberFormat="1" applyFont="1" applyFill="1" applyBorder="1" applyAlignment="1" applyProtection="1">
      <alignment vertical="center" wrapText="1"/>
      <protection locked="0"/>
    </xf>
    <xf numFmtId="0" fontId="56" fillId="5" borderId="570" xfId="6" applyNumberFormat="1" applyFont="1" applyFill="1" applyBorder="1" applyAlignment="1" applyProtection="1">
      <alignment vertical="center" wrapText="1"/>
      <protection locked="0"/>
    </xf>
    <xf numFmtId="0" fontId="56" fillId="5" borderId="607" xfId="6" applyNumberFormat="1" applyFont="1" applyFill="1" applyBorder="1" applyAlignment="1" applyProtection="1">
      <alignment vertical="center" wrapText="1"/>
      <protection locked="0"/>
    </xf>
    <xf numFmtId="0" fontId="58" fillId="5" borderId="59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2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3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18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9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76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320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80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15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14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90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82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99" xfId="10" quotePrefix="1" applyFont="1" applyFill="1" applyBorder="1" applyAlignment="1">
      <alignment horizontal="left" vertical="center" wrapText="1"/>
    </xf>
    <xf numFmtId="0" fontId="56" fillId="5" borderId="590" xfId="10" quotePrefix="1" applyFont="1" applyFill="1" applyBorder="1" applyAlignment="1">
      <alignment horizontal="left" vertical="center" wrapText="1"/>
    </xf>
    <xf numFmtId="0" fontId="56" fillId="5" borderId="603" xfId="10" quotePrefix="1" applyFont="1" applyFill="1" applyBorder="1" applyAlignment="1">
      <alignment horizontal="left" vertical="center" wrapText="1"/>
    </xf>
    <xf numFmtId="0" fontId="58" fillId="5" borderId="574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77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75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76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320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604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5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03" xfId="6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604" xfId="6" applyNumberFormat="1" applyFont="1" applyFill="1" applyBorder="1" applyAlignment="1" applyProtection="1">
      <alignment horizontal="center" vertical="center" wrapText="1"/>
      <protection locked="0"/>
    </xf>
    <xf numFmtId="0" fontId="56" fillId="5" borderId="359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591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592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593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618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599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320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580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615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614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590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604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601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605" xfId="6" quotePrefix="1" applyNumberFormat="1" applyFont="1" applyFill="1" applyBorder="1" applyAlignment="1" applyProtection="1">
      <alignment horizontal="center" vertical="center" wrapText="1"/>
      <protection locked="0"/>
    </xf>
    <xf numFmtId="0" fontId="87" fillId="5" borderId="603" xfId="6" quotePrefix="1" applyNumberFormat="1" applyFont="1" applyFill="1" applyBorder="1" applyAlignment="1" applyProtection="1">
      <alignment horizontal="center" vertical="center" wrapText="1"/>
      <protection locked="0"/>
    </xf>
    <xf numFmtId="0" fontId="59" fillId="5" borderId="571" xfId="10" quotePrefix="1" applyNumberFormat="1" applyFont="1" applyFill="1" applyBorder="1" applyAlignment="1" applyProtection="1">
      <alignment vertical="center" wrapText="1"/>
      <protection locked="0"/>
    </xf>
    <xf numFmtId="0" fontId="56" fillId="5" borderId="597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71" xfId="10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72" xfId="10" quotePrefix="1" applyNumberFormat="1" applyFont="1" applyFill="1" applyBorder="1" applyAlignment="1" applyProtection="1">
      <alignment horizontal="center" vertical="center" wrapText="1"/>
      <protection locked="0"/>
    </xf>
    <xf numFmtId="0" fontId="86" fillId="5" borderId="582" xfId="3" quotePrefix="1" applyFont="1" applyFill="1" applyBorder="1" applyAlignment="1" applyProtection="1">
      <alignment horizontal="left" textRotation="90" wrapText="1"/>
      <protection locked="0"/>
    </xf>
    <xf numFmtId="0" fontId="59" fillId="5" borderId="571" xfId="10" quotePrefix="1" applyFont="1" applyFill="1" applyBorder="1" applyAlignment="1" applyProtection="1">
      <alignment vertical="center" wrapText="1"/>
      <protection locked="0"/>
    </xf>
    <xf numFmtId="0" fontId="58" fillId="5" borderId="582" xfId="0" applyFont="1" applyFill="1" applyBorder="1" applyAlignment="1" applyProtection="1">
      <alignment horizontal="center" vertical="center"/>
      <protection locked="0"/>
    </xf>
    <xf numFmtId="0" fontId="58" fillId="5" borderId="583" xfId="0" applyFont="1" applyFill="1" applyBorder="1" applyAlignment="1" applyProtection="1">
      <alignment horizontal="center" vertical="center"/>
      <protection locked="0"/>
    </xf>
    <xf numFmtId="0" fontId="58" fillId="5" borderId="584" xfId="10" quotePrefix="1" applyFont="1" applyFill="1" applyBorder="1" applyAlignment="1" applyProtection="1">
      <alignment horizontal="center" vertical="center" wrapText="1"/>
      <protection locked="0"/>
    </xf>
    <xf numFmtId="0" fontId="58" fillId="5" borderId="585" xfId="0" applyFont="1" applyFill="1" applyBorder="1" applyAlignment="1" applyProtection="1">
      <alignment horizontal="center" vertical="center"/>
      <protection locked="0"/>
    </xf>
    <xf numFmtId="0" fontId="58" fillId="5" borderId="565" xfId="10" quotePrefix="1" applyFont="1" applyFill="1" applyBorder="1" applyAlignment="1" applyProtection="1">
      <alignment horizontal="center" vertical="center" wrapText="1"/>
      <protection locked="0"/>
    </xf>
    <xf numFmtId="0" fontId="58" fillId="5" borderId="566" xfId="10" quotePrefix="1" applyFont="1" applyFill="1" applyBorder="1" applyAlignment="1" applyProtection="1">
      <alignment horizontal="center" vertical="center" wrapText="1"/>
      <protection locked="0"/>
    </xf>
    <xf numFmtId="0" fontId="56" fillId="5" borderId="585" xfId="6" applyFont="1" applyFill="1" applyBorder="1" applyAlignment="1" applyProtection="1">
      <alignment horizontal="center" vertical="center" wrapText="1"/>
      <protection locked="0"/>
    </xf>
    <xf numFmtId="0" fontId="56" fillId="5" borderId="566" xfId="6" applyFont="1" applyFill="1" applyBorder="1" applyAlignment="1" applyProtection="1">
      <alignment horizontal="center" vertical="center" wrapText="1"/>
      <protection locked="0"/>
    </xf>
    <xf numFmtId="0" fontId="110" fillId="5" borderId="320" xfId="10" quotePrefix="1" applyFont="1" applyFill="1" applyBorder="1" applyAlignment="1" applyProtection="1">
      <alignment horizontal="center" vertical="center" wrapText="1"/>
      <protection locked="0"/>
    </xf>
    <xf numFmtId="0" fontId="110" fillId="5" borderId="580" xfId="10" quotePrefix="1" applyFont="1" applyFill="1" applyBorder="1" applyAlignment="1" applyProtection="1">
      <alignment horizontal="center" vertical="center" wrapText="1"/>
      <protection locked="0"/>
    </xf>
    <xf numFmtId="0" fontId="110" fillId="5" borderId="614" xfId="10" quotePrefix="1" applyFont="1" applyFill="1" applyBorder="1" applyAlignment="1" applyProtection="1">
      <alignment horizontal="center" vertical="center" wrapText="1"/>
      <protection locked="0"/>
    </xf>
    <xf numFmtId="0" fontId="110" fillId="5" borderId="590" xfId="10" quotePrefix="1" applyFont="1" applyFill="1" applyBorder="1" applyAlignment="1" applyProtection="1">
      <alignment horizontal="center" vertical="center" wrapText="1"/>
      <protection locked="0"/>
    </xf>
    <xf numFmtId="0" fontId="110" fillId="5" borderId="615" xfId="10" quotePrefix="1" applyFont="1" applyFill="1" applyBorder="1" applyAlignment="1" applyProtection="1">
      <alignment horizontal="center" vertical="center" wrapText="1"/>
      <protection locked="0"/>
    </xf>
    <xf numFmtId="0" fontId="111" fillId="5" borderId="574" xfId="6" applyFont="1" applyFill="1" applyBorder="1" applyAlignment="1" applyProtection="1">
      <alignment horizontal="center" vertical="center" wrapText="1"/>
      <protection locked="0"/>
    </xf>
    <xf numFmtId="0" fontId="111" fillId="5" borderId="575" xfId="6" applyFont="1" applyFill="1" applyBorder="1" applyAlignment="1" applyProtection="1">
      <alignment horizontal="center" vertical="center" wrapText="1"/>
      <protection locked="0"/>
    </xf>
    <xf numFmtId="0" fontId="110" fillId="5" borderId="570" xfId="10" quotePrefix="1" applyFont="1" applyFill="1" applyBorder="1" applyAlignment="1" applyProtection="1">
      <alignment horizontal="center" vertical="center" wrapText="1"/>
      <protection locked="0"/>
    </xf>
    <xf numFmtId="0" fontId="111" fillId="5" borderId="570" xfId="6" applyFont="1" applyFill="1" applyBorder="1" applyAlignment="1" applyProtection="1">
      <alignment horizontal="center" vertical="center" wrapText="1"/>
      <protection locked="0"/>
    </xf>
    <xf numFmtId="0" fontId="111" fillId="5" borderId="606" xfId="6" applyFont="1" applyFill="1" applyBorder="1" applyAlignment="1" applyProtection="1">
      <alignment horizontal="center" vertical="center" wrapText="1"/>
      <protection locked="0"/>
    </xf>
    <xf numFmtId="0" fontId="111" fillId="5" borderId="607" xfId="6" applyFont="1" applyFill="1" applyBorder="1" applyAlignment="1" applyProtection="1">
      <alignment horizontal="center" vertical="center" wrapText="1"/>
      <protection locked="0"/>
    </xf>
    <xf numFmtId="0" fontId="88" fillId="5" borderId="587" xfId="28" quotePrefix="1" applyFont="1" applyFill="1" applyBorder="1" applyAlignment="1">
      <alignment vertical="center" wrapText="1"/>
    </xf>
    <xf numFmtId="0" fontId="112" fillId="5" borderId="591" xfId="28" quotePrefix="1" applyFont="1" applyFill="1" applyBorder="1" applyAlignment="1">
      <alignment vertical="center" wrapText="1"/>
    </xf>
    <xf numFmtId="0" fontId="112" fillId="5" borderId="592" xfId="28" quotePrefix="1" applyFont="1" applyFill="1" applyBorder="1" applyAlignment="1">
      <alignment vertical="center" wrapText="1"/>
    </xf>
    <xf numFmtId="0" fontId="112" fillId="5" borderId="593" xfId="28" quotePrefix="1" applyFont="1" applyFill="1" applyBorder="1" applyAlignment="1">
      <alignment vertical="center" wrapText="1"/>
    </xf>
    <xf numFmtId="0" fontId="112" fillId="5" borderId="618" xfId="28" quotePrefix="1" applyFont="1" applyFill="1" applyBorder="1" applyAlignment="1">
      <alignment vertical="center" wrapText="1"/>
    </xf>
    <xf numFmtId="0" fontId="112" fillId="5" borderId="599" xfId="28" quotePrefix="1" applyFont="1" applyFill="1" applyBorder="1" applyAlignment="1">
      <alignment vertical="center" wrapText="1"/>
    </xf>
    <xf numFmtId="0" fontId="88" fillId="5" borderId="579" xfId="28" quotePrefix="1" applyFont="1" applyFill="1" applyBorder="1" applyAlignment="1">
      <alignment vertical="center" wrapText="1"/>
    </xf>
    <xf numFmtId="0" fontId="112" fillId="5" borderId="320" xfId="28" quotePrefix="1" applyFont="1" applyFill="1" applyBorder="1" applyAlignment="1">
      <alignment vertical="center" wrapText="1"/>
    </xf>
    <xf numFmtId="0" fontId="112" fillId="5" borderId="580" xfId="28" quotePrefix="1" applyFont="1" applyFill="1" applyBorder="1" applyAlignment="1">
      <alignment vertical="center" wrapText="1"/>
    </xf>
    <xf numFmtId="0" fontId="112" fillId="5" borderId="615" xfId="28" quotePrefix="1" applyFont="1" applyFill="1" applyBorder="1" applyAlignment="1">
      <alignment vertical="center" wrapText="1"/>
    </xf>
    <xf numFmtId="0" fontId="112" fillId="5" borderId="614" xfId="28" quotePrefix="1" applyFont="1" applyFill="1" applyBorder="1" applyAlignment="1">
      <alignment vertical="center" wrapText="1"/>
    </xf>
    <xf numFmtId="0" fontId="112" fillId="5" borderId="590" xfId="28" quotePrefix="1" applyFont="1" applyFill="1" applyBorder="1" applyAlignment="1">
      <alignment vertical="center" wrapText="1"/>
    </xf>
    <xf numFmtId="0" fontId="88" fillId="5" borderId="600" xfId="28" quotePrefix="1" applyFont="1" applyFill="1" applyBorder="1" applyAlignment="1">
      <alignment vertical="center" wrapText="1"/>
    </xf>
    <xf numFmtId="0" fontId="112" fillId="5" borderId="604" xfId="28" quotePrefix="1" applyFont="1" applyFill="1" applyBorder="1" applyAlignment="1">
      <alignment vertical="center" wrapText="1"/>
    </xf>
    <xf numFmtId="0" fontId="112" fillId="5" borderId="601" xfId="28" quotePrefix="1" applyFont="1" applyFill="1" applyBorder="1" applyAlignment="1">
      <alignment vertical="center" wrapText="1"/>
    </xf>
    <xf numFmtId="0" fontId="112" fillId="5" borderId="605" xfId="28" quotePrefix="1" applyFont="1" applyFill="1" applyBorder="1" applyAlignment="1">
      <alignment vertical="center" wrapText="1"/>
    </xf>
    <xf numFmtId="0" fontId="112" fillId="5" borderId="603" xfId="28" quotePrefix="1" applyFont="1" applyFill="1" applyBorder="1" applyAlignment="1">
      <alignment vertical="center" wrapText="1"/>
    </xf>
    <xf numFmtId="0" fontId="110" fillId="5" borderId="574" xfId="10" quotePrefix="1" applyFont="1" applyFill="1" applyBorder="1" applyAlignment="1" applyProtection="1">
      <alignment horizontal="center" vertical="center" wrapText="1"/>
      <protection locked="0"/>
    </xf>
    <xf numFmtId="0" fontId="110" fillId="5" borderId="575" xfId="10" quotePrefix="1" applyFont="1" applyFill="1" applyBorder="1" applyAlignment="1" applyProtection="1">
      <alignment horizontal="center" vertical="center" wrapText="1"/>
      <protection locked="0"/>
    </xf>
    <xf numFmtId="0" fontId="110" fillId="5" borderId="576" xfId="10" quotePrefix="1" applyFont="1" applyFill="1" applyBorder="1" applyAlignment="1" applyProtection="1">
      <alignment horizontal="center" vertical="center" wrapText="1"/>
      <protection locked="0"/>
    </xf>
    <xf numFmtId="0" fontId="110" fillId="5" borderId="577" xfId="10" quotePrefix="1" applyFont="1" applyFill="1" applyBorder="1" applyAlignment="1" applyProtection="1">
      <alignment horizontal="center" vertical="center" wrapText="1"/>
      <protection locked="0"/>
    </xf>
    <xf numFmtId="0" fontId="110" fillId="5" borderId="604" xfId="10" quotePrefix="1" applyFont="1" applyFill="1" applyBorder="1" applyAlignment="1" applyProtection="1">
      <alignment horizontal="center" vertical="center" wrapText="1"/>
      <protection locked="0"/>
    </xf>
    <xf numFmtId="0" fontId="110" fillId="5" borderId="601" xfId="10" quotePrefix="1" applyFont="1" applyFill="1" applyBorder="1" applyAlignment="1" applyProtection="1">
      <alignment horizontal="center" vertical="center" wrapText="1"/>
      <protection locked="0"/>
    </xf>
    <xf numFmtId="0" fontId="110" fillId="5" borderId="605" xfId="10" quotePrefix="1" applyFont="1" applyFill="1" applyBorder="1" applyAlignment="1" applyProtection="1">
      <alignment horizontal="center" vertical="center" wrapText="1"/>
      <protection locked="0"/>
    </xf>
    <xf numFmtId="0" fontId="111" fillId="5" borderId="570" xfId="10" quotePrefix="1" applyFont="1" applyFill="1" applyBorder="1" applyAlignment="1" applyProtection="1">
      <alignment horizontal="center" vertical="center" wrapText="1"/>
      <protection locked="0"/>
    </xf>
    <xf numFmtId="0" fontId="111" fillId="5" borderId="606" xfId="10" quotePrefix="1" applyFont="1" applyFill="1" applyBorder="1" applyAlignment="1" applyProtection="1">
      <alignment horizontal="center" vertical="center" wrapText="1"/>
      <protection locked="0"/>
    </xf>
    <xf numFmtId="0" fontId="111" fillId="5" borderId="613" xfId="10" quotePrefix="1" applyFont="1" applyFill="1" applyBorder="1" applyAlignment="1" applyProtection="1">
      <alignment horizontal="center" vertical="center" wrapText="1"/>
      <protection locked="0"/>
    </xf>
    <xf numFmtId="0" fontId="111" fillId="5" borderId="607" xfId="10" quotePrefix="1" applyFont="1" applyFill="1" applyBorder="1" applyAlignment="1" applyProtection="1">
      <alignment horizontal="center" vertical="center" wrapText="1"/>
      <protection locked="0"/>
    </xf>
    <xf numFmtId="0" fontId="111" fillId="5" borderId="594" xfId="10" quotePrefix="1" applyFont="1" applyFill="1" applyBorder="1" applyAlignment="1" applyProtection="1">
      <alignment horizontal="center" vertical="center" wrapText="1"/>
      <protection locked="0"/>
    </xf>
    <xf numFmtId="0" fontId="87" fillId="5" borderId="564" xfId="10" quotePrefix="1" applyFont="1" applyFill="1" applyBorder="1" applyAlignment="1">
      <alignment horizontal="left" vertical="center" wrapText="1"/>
    </xf>
    <xf numFmtId="0" fontId="113" fillId="5" borderId="591" xfId="10" quotePrefix="1" applyFont="1" applyFill="1" applyBorder="1" applyAlignment="1">
      <alignment horizontal="left" vertical="center" wrapText="1"/>
    </xf>
    <xf numFmtId="0" fontId="113" fillId="5" borderId="592" xfId="10" quotePrefix="1" applyFont="1" applyFill="1" applyBorder="1" applyAlignment="1">
      <alignment horizontal="left" vertical="center" wrapText="1"/>
    </xf>
    <xf numFmtId="0" fontId="113" fillId="5" borderId="593" xfId="10" quotePrefix="1" applyFont="1" applyFill="1" applyBorder="1" applyAlignment="1">
      <alignment horizontal="left" vertical="center" wrapText="1"/>
    </xf>
    <xf numFmtId="0" fontId="113" fillId="5" borderId="618" xfId="10" quotePrefix="1" applyFont="1" applyFill="1" applyBorder="1" applyAlignment="1">
      <alignment horizontal="left" vertical="center" wrapText="1"/>
    </xf>
    <xf numFmtId="0" fontId="113" fillId="5" borderId="599" xfId="10" quotePrefix="1" applyFont="1" applyFill="1" applyBorder="1" applyAlignment="1">
      <alignment horizontal="left" vertical="center" wrapText="1"/>
    </xf>
    <xf numFmtId="0" fontId="113" fillId="5" borderId="320" xfId="10" quotePrefix="1" applyFont="1" applyFill="1" applyBorder="1" applyAlignment="1">
      <alignment horizontal="left" vertical="center" wrapText="1"/>
    </xf>
    <xf numFmtId="0" fontId="113" fillId="5" borderId="580" xfId="10" quotePrefix="1" applyFont="1" applyFill="1" applyBorder="1" applyAlignment="1">
      <alignment horizontal="left" vertical="center" wrapText="1"/>
    </xf>
    <xf numFmtId="0" fontId="113" fillId="5" borderId="615" xfId="10" quotePrefix="1" applyFont="1" applyFill="1" applyBorder="1" applyAlignment="1">
      <alignment horizontal="left" vertical="center" wrapText="1"/>
    </xf>
    <xf numFmtId="0" fontId="113" fillId="5" borderId="614" xfId="10" quotePrefix="1" applyFont="1" applyFill="1" applyBorder="1" applyAlignment="1">
      <alignment horizontal="left" vertical="center" wrapText="1"/>
    </xf>
    <xf numFmtId="0" fontId="113" fillId="5" borderId="590" xfId="10" quotePrefix="1" applyFont="1" applyFill="1" applyBorder="1" applyAlignment="1">
      <alignment horizontal="left" vertical="center" wrapText="1"/>
    </xf>
    <xf numFmtId="0" fontId="113" fillId="5" borderId="604" xfId="10" quotePrefix="1" applyFont="1" applyFill="1" applyBorder="1" applyAlignment="1">
      <alignment horizontal="left" vertical="center" wrapText="1"/>
    </xf>
    <xf numFmtId="0" fontId="113" fillId="5" borderId="601" xfId="10" quotePrefix="1" applyFont="1" applyFill="1" applyBorder="1" applyAlignment="1">
      <alignment horizontal="left" vertical="center" wrapText="1"/>
    </xf>
    <xf numFmtId="0" fontId="113" fillId="5" borderId="605" xfId="10" quotePrefix="1" applyFont="1" applyFill="1" applyBorder="1" applyAlignment="1">
      <alignment horizontal="left" vertical="center" wrapText="1"/>
    </xf>
    <xf numFmtId="0" fontId="113" fillId="5" borderId="603" xfId="10" quotePrefix="1" applyFont="1" applyFill="1" applyBorder="1" applyAlignment="1">
      <alignment horizontal="left" vertical="center" wrapText="1"/>
    </xf>
    <xf numFmtId="0" fontId="110" fillId="5" borderId="610" xfId="10" quotePrefix="1" applyFont="1" applyFill="1" applyBorder="1" applyAlignment="1" applyProtection="1">
      <alignment horizontal="center" vertical="center" wrapText="1"/>
      <protection locked="0"/>
    </xf>
    <xf numFmtId="0" fontId="110" fillId="5" borderId="603" xfId="10" quotePrefix="1" applyFont="1" applyFill="1" applyBorder="1" applyAlignment="1" applyProtection="1">
      <alignment horizontal="center" vertical="center" wrapText="1"/>
      <protection locked="0"/>
    </xf>
    <xf numFmtId="0" fontId="111" fillId="5" borderId="611" xfId="6" applyFont="1" applyFill="1" applyBorder="1" applyAlignment="1" applyProtection="1">
      <alignment horizontal="center" vertical="center" wrapText="1"/>
      <protection locked="0"/>
    </xf>
    <xf numFmtId="0" fontId="111" fillId="5" borderId="609" xfId="6" applyFont="1" applyFill="1" applyBorder="1" applyAlignment="1" applyProtection="1">
      <alignment horizontal="center" vertical="center" wrapText="1"/>
      <protection locked="0"/>
    </xf>
    <xf numFmtId="0" fontId="111" fillId="5" borderId="612" xfId="6" applyFont="1" applyFill="1" applyBorder="1" applyAlignment="1" applyProtection="1">
      <alignment horizontal="center" vertical="center" wrapText="1"/>
      <protection locked="0"/>
    </xf>
    <xf numFmtId="0" fontId="111" fillId="5" borderId="570" xfId="6" quotePrefix="1" applyFont="1" applyFill="1" applyBorder="1" applyAlignment="1" applyProtection="1">
      <alignment horizontal="center" vertical="center" wrapText="1"/>
      <protection locked="0"/>
    </xf>
    <xf numFmtId="0" fontId="111" fillId="5" borderId="582" xfId="6" quotePrefix="1" applyFont="1" applyFill="1" applyBorder="1" applyAlignment="1" applyProtection="1">
      <alignment horizontal="center" vertical="center" wrapText="1"/>
      <protection locked="0"/>
    </xf>
    <xf numFmtId="0" fontId="111" fillId="5" borderId="583" xfId="6" quotePrefix="1" applyFont="1" applyFill="1" applyBorder="1" applyAlignment="1" applyProtection="1">
      <alignment horizontal="center" vertical="center" wrapText="1"/>
      <protection locked="0"/>
    </xf>
    <xf numFmtId="0" fontId="110" fillId="5" borderId="584" xfId="10" quotePrefix="1" applyFont="1" applyFill="1" applyBorder="1" applyAlignment="1" applyProtection="1">
      <alignment horizontal="center" vertical="center" wrapText="1"/>
      <protection locked="0"/>
    </xf>
    <xf numFmtId="0" fontId="111" fillId="5" borderId="585" xfId="6" quotePrefix="1" applyFont="1" applyFill="1" applyBorder="1" applyAlignment="1" applyProtection="1">
      <alignment horizontal="center" vertical="center" wrapText="1"/>
      <protection locked="0"/>
    </xf>
    <xf numFmtId="0" fontId="111" fillId="5" borderId="584" xfId="6" quotePrefix="1" applyFont="1" applyFill="1" applyBorder="1" applyAlignment="1" applyProtection="1">
      <alignment horizontal="center" vertical="center" wrapText="1"/>
      <protection locked="0"/>
    </xf>
    <xf numFmtId="0" fontId="59" fillId="5" borderId="571" xfId="0" applyFont="1" applyFill="1" applyBorder="1" applyAlignment="1" applyProtection="1">
      <alignment horizontal="left" vertical="center" wrapText="1"/>
      <protection locked="0"/>
    </xf>
    <xf numFmtId="0" fontId="110" fillId="5" borderId="570" xfId="6" quotePrefix="1" applyFont="1" applyFill="1" applyBorder="1" applyAlignment="1" applyProtection="1">
      <alignment horizontal="center" vertical="center" wrapText="1"/>
      <protection locked="0"/>
    </xf>
    <xf numFmtId="0" fontId="110" fillId="5" borderId="606" xfId="6" quotePrefix="1" applyFont="1" applyFill="1" applyBorder="1" applyAlignment="1" applyProtection="1">
      <alignment horizontal="center" vertical="center" wrapText="1"/>
      <protection locked="0"/>
    </xf>
    <xf numFmtId="0" fontId="110" fillId="5" borderId="607" xfId="10" quotePrefix="1" applyFont="1" applyFill="1" applyBorder="1" applyAlignment="1" applyProtection="1">
      <alignment horizontal="center" vertical="center" wrapText="1"/>
      <protection locked="0"/>
    </xf>
    <xf numFmtId="0" fontId="110" fillId="5" borderId="594" xfId="6" quotePrefix="1" applyFont="1" applyFill="1" applyBorder="1" applyAlignment="1" applyProtection="1">
      <alignment horizontal="center" vertical="center" wrapText="1"/>
      <protection locked="0"/>
    </xf>
    <xf numFmtId="0" fontId="111" fillId="5" borderId="607" xfId="6" quotePrefix="1" applyFont="1" applyFill="1" applyBorder="1" applyAlignment="1" applyProtection="1">
      <alignment horizontal="center" vertical="center" wrapText="1"/>
      <protection locked="0"/>
    </xf>
    <xf numFmtId="0" fontId="111" fillId="5" borderId="606" xfId="6" quotePrefix="1" applyFont="1" applyFill="1" applyBorder="1" applyAlignment="1" applyProtection="1">
      <alignment horizontal="center" vertical="center" wrapText="1"/>
      <protection locked="0"/>
    </xf>
    <xf numFmtId="0" fontId="111" fillId="5" borderId="608" xfId="6" applyFont="1" applyFill="1" applyBorder="1" applyAlignment="1" applyProtection="1">
      <alignment horizontal="center" vertical="center" wrapText="1"/>
      <protection locked="0"/>
    </xf>
    <xf numFmtId="0" fontId="110" fillId="5" borderId="574" xfId="6" quotePrefix="1" applyFont="1" applyFill="1" applyBorder="1" applyAlignment="1" applyProtection="1">
      <alignment horizontal="center" vertical="center" wrapText="1"/>
      <protection locked="0"/>
    </xf>
    <xf numFmtId="0" fontId="110" fillId="5" borderId="577" xfId="6" quotePrefix="1" applyFont="1" applyFill="1" applyBorder="1" applyAlignment="1" applyProtection="1">
      <alignment horizontal="center" vertical="center" wrapText="1"/>
      <protection locked="0"/>
    </xf>
    <xf numFmtId="0" fontId="110" fillId="5" borderId="575" xfId="6" quotePrefix="1" applyFont="1" applyFill="1" applyBorder="1" applyAlignment="1" applyProtection="1">
      <alignment horizontal="center" vertical="center" wrapText="1"/>
      <protection locked="0"/>
    </xf>
    <xf numFmtId="0" fontId="110" fillId="5" borderId="576" xfId="6" quotePrefix="1" applyFont="1" applyFill="1" applyBorder="1" applyAlignment="1" applyProtection="1">
      <alignment horizontal="center" vertical="center" wrapText="1"/>
      <protection locked="0"/>
    </xf>
    <xf numFmtId="0" fontId="111" fillId="5" borderId="576" xfId="6" applyFont="1" applyFill="1" applyBorder="1" applyAlignment="1" applyProtection="1">
      <alignment horizontal="center" vertical="center" wrapText="1"/>
      <protection locked="0"/>
    </xf>
    <xf numFmtId="0" fontId="110" fillId="5" borderId="320" xfId="6" quotePrefix="1" applyFont="1" applyFill="1" applyBorder="1" applyAlignment="1" applyProtection="1">
      <alignment horizontal="center" vertical="center" wrapText="1"/>
      <protection locked="0"/>
    </xf>
    <xf numFmtId="0" fontId="110" fillId="5" borderId="580" xfId="6" quotePrefix="1" applyFont="1" applyFill="1" applyBorder="1" applyAlignment="1" applyProtection="1">
      <alignment horizontal="center" vertical="center" wrapText="1"/>
      <protection locked="0"/>
    </xf>
    <xf numFmtId="0" fontId="110" fillId="5" borderId="615" xfId="6" quotePrefix="1" applyFont="1" applyFill="1" applyBorder="1" applyAlignment="1" applyProtection="1">
      <alignment horizontal="center" vertical="center" wrapText="1"/>
      <protection locked="0"/>
    </xf>
    <xf numFmtId="0" fontId="110" fillId="5" borderId="614" xfId="6" quotePrefix="1" applyFont="1" applyFill="1" applyBorder="1" applyAlignment="1" applyProtection="1">
      <alignment horizontal="center" vertical="center" wrapText="1"/>
      <protection locked="0"/>
    </xf>
    <xf numFmtId="0" fontId="110" fillId="5" borderId="590" xfId="6" quotePrefix="1" applyFont="1" applyFill="1" applyBorder="1" applyAlignment="1" applyProtection="1">
      <alignment horizontal="center" vertical="center" wrapText="1"/>
      <protection locked="0"/>
    </xf>
    <xf numFmtId="0" fontId="111" fillId="5" borderId="585" xfId="6" applyFont="1" applyFill="1" applyBorder="1" applyAlignment="1" applyProtection="1">
      <alignment horizontal="center" vertical="center" wrapText="1"/>
      <protection locked="0"/>
    </xf>
    <xf numFmtId="0" fontId="111" fillId="5" borderId="583" xfId="6" applyFont="1" applyFill="1" applyBorder="1" applyAlignment="1" applyProtection="1">
      <alignment horizontal="center" vertical="center" wrapText="1"/>
      <protection locked="0"/>
    </xf>
    <xf numFmtId="0" fontId="111" fillId="5" borderId="584" xfId="6" applyFont="1" applyFill="1" applyBorder="1" applyAlignment="1" applyProtection="1">
      <alignment horizontal="center" vertical="center" wrapText="1"/>
      <protection locked="0"/>
    </xf>
    <xf numFmtId="0" fontId="112" fillId="5" borderId="526" xfId="28" quotePrefix="1" applyFont="1" applyFill="1" applyBorder="1" applyAlignment="1">
      <alignment vertical="center" wrapText="1"/>
    </xf>
    <xf numFmtId="0" fontId="112" fillId="5" borderId="572" xfId="28" quotePrefix="1" applyFont="1" applyFill="1" applyBorder="1" applyAlignment="1">
      <alignment vertical="center" wrapText="1"/>
    </xf>
    <xf numFmtId="0" fontId="58" fillId="5" borderId="569" xfId="10" quotePrefix="1" applyFont="1" applyFill="1" applyBorder="1" applyAlignment="1">
      <alignment horizontal="left" vertical="center" wrapText="1"/>
    </xf>
    <xf numFmtId="0" fontId="110" fillId="5" borderId="604" xfId="6" quotePrefix="1" applyFont="1" applyFill="1" applyBorder="1" applyAlignment="1" applyProtection="1">
      <alignment horizontal="center" vertical="center" wrapText="1"/>
      <protection locked="0"/>
    </xf>
    <xf numFmtId="0" fontId="111" fillId="5" borderId="582" xfId="6" applyFont="1" applyFill="1" applyBorder="1" applyAlignment="1" applyProtection="1">
      <alignment horizontal="center" vertical="center" wrapText="1"/>
      <protection locked="0"/>
    </xf>
    <xf numFmtId="0" fontId="88" fillId="5" borderId="591" xfId="28" quotePrefix="1" applyFont="1" applyFill="1" applyBorder="1" applyAlignment="1">
      <alignment vertical="center" wrapText="1"/>
    </xf>
    <xf numFmtId="0" fontId="88" fillId="5" borderId="320" xfId="28" quotePrefix="1" applyFont="1" applyFill="1" applyBorder="1" applyAlignment="1">
      <alignment vertical="center" wrapText="1"/>
    </xf>
    <xf numFmtId="0" fontId="110" fillId="5" borderId="574" xfId="0" applyFont="1" applyFill="1" applyBorder="1" applyAlignment="1" applyProtection="1">
      <alignment horizontal="center" vertical="center"/>
      <protection locked="0"/>
    </xf>
    <xf numFmtId="0" fontId="110" fillId="5" borderId="577" xfId="0" applyFont="1" applyFill="1" applyBorder="1" applyAlignment="1" applyProtection="1">
      <alignment horizontal="center" vertical="center"/>
      <protection locked="0"/>
    </xf>
    <xf numFmtId="0" fontId="110" fillId="5" borderId="575" xfId="0" applyFont="1" applyFill="1" applyBorder="1" applyAlignment="1" applyProtection="1">
      <alignment horizontal="center" vertical="center"/>
      <protection locked="0"/>
    </xf>
    <xf numFmtId="0" fontId="110" fillId="5" borderId="576" xfId="0" applyFont="1" applyFill="1" applyBorder="1" applyAlignment="1" applyProtection="1">
      <alignment horizontal="center" vertical="center"/>
      <protection locked="0"/>
    </xf>
    <xf numFmtId="0" fontId="110" fillId="5" borderId="320" xfId="0" applyFont="1" applyFill="1" applyBorder="1" applyAlignment="1" applyProtection="1">
      <alignment horizontal="center" vertical="center"/>
      <protection locked="0"/>
    </xf>
    <xf numFmtId="0" fontId="110" fillId="5" borderId="580" xfId="0" applyFont="1" applyFill="1" applyBorder="1" applyAlignment="1" applyProtection="1">
      <alignment horizontal="center" vertical="center"/>
      <protection locked="0"/>
    </xf>
    <xf numFmtId="0" fontId="110" fillId="5" borderId="615" xfId="0" applyFont="1" applyFill="1" applyBorder="1" applyAlignment="1" applyProtection="1">
      <alignment horizontal="center" vertical="center"/>
      <protection locked="0"/>
    </xf>
    <xf numFmtId="0" fontId="110" fillId="5" borderId="614" xfId="0" applyFont="1" applyFill="1" applyBorder="1" applyAlignment="1" applyProtection="1">
      <alignment horizontal="center" vertical="center"/>
      <protection locked="0"/>
    </xf>
    <xf numFmtId="0" fontId="110" fillId="5" borderId="590" xfId="0" applyFont="1" applyFill="1" applyBorder="1" applyAlignment="1" applyProtection="1">
      <alignment horizontal="center" vertical="center"/>
      <protection locked="0"/>
    </xf>
    <xf numFmtId="0" fontId="110" fillId="5" borderId="604" xfId="0" applyFont="1" applyFill="1" applyBorder="1" applyAlignment="1" applyProtection="1">
      <alignment horizontal="center" vertical="center"/>
      <protection locked="0"/>
    </xf>
    <xf numFmtId="0" fontId="110" fillId="5" borderId="601" xfId="0" applyFont="1" applyFill="1" applyBorder="1" applyAlignment="1" applyProtection="1">
      <alignment horizontal="center" vertical="center"/>
      <protection locked="0"/>
    </xf>
    <xf numFmtId="0" fontId="110" fillId="5" borderId="605" xfId="0" applyFont="1" applyFill="1" applyBorder="1" applyAlignment="1" applyProtection="1">
      <alignment horizontal="center" vertical="center"/>
      <protection locked="0"/>
    </xf>
    <xf numFmtId="0" fontId="110" fillId="5" borderId="603" xfId="0" applyFont="1" applyFill="1" applyBorder="1" applyAlignment="1" applyProtection="1">
      <alignment horizontal="center" vertical="center"/>
      <protection locked="0"/>
    </xf>
    <xf numFmtId="0" fontId="59" fillId="5" borderId="359" xfId="0" applyFont="1" applyFill="1" applyBorder="1" applyAlignment="1" applyProtection="1">
      <alignment horizontal="left" vertical="center" wrapText="1"/>
      <protection locked="0"/>
    </xf>
    <xf numFmtId="0" fontId="59" fillId="5" borderId="571" xfId="10" applyFont="1" applyFill="1" applyBorder="1" applyAlignment="1" applyProtection="1">
      <alignment vertical="center" wrapText="1"/>
      <protection locked="0"/>
    </xf>
    <xf numFmtId="0" fontId="111" fillId="5" borderId="582" xfId="0" applyFont="1" applyFill="1" applyBorder="1" applyAlignment="1" applyProtection="1">
      <alignment horizontal="center" vertical="center"/>
      <protection locked="0"/>
    </xf>
    <xf numFmtId="0" fontId="56" fillId="5" borderId="563" xfId="10" quotePrefix="1" applyFont="1" applyFill="1" applyBorder="1" applyAlignment="1">
      <alignment horizontal="left" vertical="center" wrapText="1"/>
    </xf>
    <xf numFmtId="0" fontId="111" fillId="5" borderId="619" xfId="6" quotePrefix="1" applyFont="1" applyFill="1" applyBorder="1" applyAlignment="1" applyProtection="1">
      <alignment horizontal="center" vertical="center" wrapText="1"/>
      <protection locked="0"/>
    </xf>
    <xf numFmtId="0" fontId="130" fillId="5" borderId="576" xfId="6" applyFont="1" applyFill="1" applyBorder="1" applyAlignment="1" applyProtection="1">
      <alignment horizontal="center" vertical="center" wrapText="1"/>
      <protection locked="0"/>
    </xf>
    <xf numFmtId="0" fontId="130" fillId="5" borderId="574" xfId="6" applyFont="1" applyFill="1" applyBorder="1" applyAlignment="1" applyProtection="1">
      <alignment horizontal="center" vertical="center" wrapText="1"/>
      <protection locked="0"/>
    </xf>
    <xf numFmtId="0" fontId="130" fillId="5" borderId="575" xfId="6" applyFont="1" applyFill="1" applyBorder="1" applyAlignment="1" applyProtection="1">
      <alignment horizontal="center" vertical="center" wrapText="1"/>
      <protection locked="0"/>
    </xf>
    <xf numFmtId="0" fontId="130" fillId="5" borderId="572" xfId="0" applyFont="1" applyFill="1" applyBorder="1" applyAlignment="1" applyProtection="1">
      <alignment horizontal="center" vertical="center"/>
      <protection locked="0"/>
    </xf>
    <xf numFmtId="0" fontId="59" fillId="5" borderId="564" xfId="10" quotePrefix="1" applyFont="1" applyFill="1" applyBorder="1" applyAlignment="1" applyProtection="1">
      <alignment vertical="center" wrapText="1"/>
      <protection locked="0"/>
    </xf>
    <xf numFmtId="0" fontId="58" fillId="5" borderId="591" xfId="10" quotePrefix="1" applyFont="1" applyFill="1" applyBorder="1" applyAlignment="1" applyProtection="1">
      <alignment horizontal="center" vertical="center" wrapText="1"/>
      <protection locked="0"/>
    </xf>
    <xf numFmtId="0" fontId="58" fillId="5" borderId="592" xfId="10" quotePrefix="1" applyFont="1" applyFill="1" applyBorder="1" applyAlignment="1" applyProtection="1">
      <alignment horizontal="center" vertical="center" wrapText="1"/>
      <protection locked="0"/>
    </xf>
    <xf numFmtId="0" fontId="58" fillId="5" borderId="618" xfId="10" quotePrefix="1" applyFont="1" applyFill="1" applyBorder="1" applyAlignment="1" applyProtection="1">
      <alignment horizontal="center" vertical="center" wrapText="1"/>
      <protection locked="0"/>
    </xf>
    <xf numFmtId="0" fontId="58" fillId="5" borderId="599" xfId="10" quotePrefix="1" applyFont="1" applyFill="1" applyBorder="1" applyAlignment="1" applyProtection="1">
      <alignment horizontal="center" vertical="center" wrapText="1"/>
      <protection locked="0"/>
    </xf>
    <xf numFmtId="0" fontId="58" fillId="5" borderId="593" xfId="10" quotePrefix="1" applyFont="1" applyFill="1" applyBorder="1" applyAlignment="1" applyProtection="1">
      <alignment horizontal="center" vertical="center" wrapText="1"/>
      <protection locked="0"/>
    </xf>
    <xf numFmtId="0" fontId="58" fillId="5" borderId="320" xfId="10" quotePrefix="1" applyFont="1" applyFill="1" applyBorder="1" applyAlignment="1" applyProtection="1">
      <alignment horizontal="center" vertical="center" wrapText="1"/>
      <protection locked="0"/>
    </xf>
    <xf numFmtId="0" fontId="58" fillId="5" borderId="580" xfId="10" quotePrefix="1" applyFont="1" applyFill="1" applyBorder="1" applyAlignment="1" applyProtection="1">
      <alignment horizontal="center" vertical="center" wrapText="1"/>
      <protection locked="0"/>
    </xf>
    <xf numFmtId="0" fontId="58" fillId="5" borderId="614" xfId="10" quotePrefix="1" applyFont="1" applyFill="1" applyBorder="1" applyAlignment="1" applyProtection="1">
      <alignment horizontal="center" vertical="center" wrapText="1"/>
      <protection locked="0"/>
    </xf>
    <xf numFmtId="0" fontId="58" fillId="5" borderId="590" xfId="10" quotePrefix="1" applyFont="1" applyFill="1" applyBorder="1" applyAlignment="1" applyProtection="1">
      <alignment horizontal="center" vertical="center" wrapText="1"/>
      <protection locked="0"/>
    </xf>
    <xf numFmtId="0" fontId="58" fillId="5" borderId="615" xfId="10" quotePrefix="1" applyFont="1" applyFill="1" applyBorder="1" applyAlignment="1" applyProtection="1">
      <alignment horizontal="center" vertical="center" wrapText="1"/>
      <protection locked="0"/>
    </xf>
    <xf numFmtId="0" fontId="58" fillId="5" borderId="604" xfId="10" quotePrefix="1" applyFont="1" applyFill="1" applyBorder="1" applyAlignment="1" applyProtection="1">
      <alignment horizontal="center" vertical="center" wrapText="1"/>
      <protection locked="0"/>
    </xf>
    <xf numFmtId="0" fontId="58" fillId="5" borderId="601" xfId="10" quotePrefix="1" applyFont="1" applyFill="1" applyBorder="1" applyAlignment="1" applyProtection="1">
      <alignment horizontal="center" vertical="center" wrapText="1"/>
      <protection locked="0"/>
    </xf>
    <xf numFmtId="0" fontId="58" fillId="5" borderId="605" xfId="10" quotePrefix="1" applyFont="1" applyFill="1" applyBorder="1" applyAlignment="1" applyProtection="1">
      <alignment horizontal="center" vertical="center" wrapText="1"/>
      <protection locked="0"/>
    </xf>
    <xf numFmtId="0" fontId="59" fillId="5" borderId="572" xfId="10" quotePrefix="1" applyFont="1" applyFill="1" applyBorder="1" applyAlignment="1" applyProtection="1">
      <alignment vertical="center" wrapText="1"/>
      <protection locked="0"/>
    </xf>
    <xf numFmtId="0" fontId="59" fillId="5" borderId="564" xfId="0" applyFont="1" applyFill="1" applyBorder="1" applyAlignment="1" applyProtection="1">
      <alignment horizontal="left" vertical="center" wrapText="1"/>
      <protection locked="0"/>
    </xf>
    <xf numFmtId="0" fontId="56" fillId="5" borderId="570" xfId="6" quotePrefix="1" applyFont="1" applyFill="1" applyBorder="1" applyAlignment="1" applyProtection="1">
      <alignment horizontal="center" vertical="center" wrapText="1"/>
      <protection locked="0"/>
    </xf>
    <xf numFmtId="0" fontId="56" fillId="5" borderId="606" xfId="6" quotePrefix="1" applyFont="1" applyFill="1" applyBorder="1" applyAlignment="1" applyProtection="1">
      <alignment horizontal="center" vertical="center" wrapText="1"/>
      <protection locked="0"/>
    </xf>
    <xf numFmtId="0" fontId="56" fillId="5" borderId="607" xfId="6" quotePrefix="1" applyFont="1" applyFill="1" applyBorder="1" applyAlignment="1" applyProtection="1">
      <alignment horizontal="center" vertical="center" wrapText="1"/>
      <protection locked="0"/>
    </xf>
    <xf numFmtId="0" fontId="58" fillId="5" borderId="591" xfId="6" quotePrefix="1" applyFont="1" applyFill="1" applyBorder="1" applyAlignment="1" applyProtection="1">
      <alignment horizontal="center" vertical="center" wrapText="1"/>
      <protection locked="0"/>
    </xf>
    <xf numFmtId="0" fontId="58" fillId="5" borderId="592" xfId="6" quotePrefix="1" applyFont="1" applyFill="1" applyBorder="1" applyAlignment="1" applyProtection="1">
      <alignment horizontal="center" vertical="center" wrapText="1"/>
      <protection locked="0"/>
    </xf>
    <xf numFmtId="0" fontId="58" fillId="5" borderId="618" xfId="6" quotePrefix="1" applyFont="1" applyFill="1" applyBorder="1" applyAlignment="1" applyProtection="1">
      <alignment horizontal="center" vertical="center" wrapText="1"/>
      <protection locked="0"/>
    </xf>
    <xf numFmtId="0" fontId="58" fillId="5" borderId="599" xfId="6" quotePrefix="1" applyFont="1" applyFill="1" applyBorder="1" applyAlignment="1" applyProtection="1">
      <alignment horizontal="center" vertical="center" wrapText="1"/>
      <protection locked="0"/>
    </xf>
    <xf numFmtId="0" fontId="56" fillId="5" borderId="592" xfId="6" applyFont="1" applyFill="1" applyBorder="1" applyAlignment="1" applyProtection="1">
      <alignment horizontal="center" vertical="center" wrapText="1"/>
      <protection locked="0"/>
    </xf>
    <xf numFmtId="0" fontId="56" fillId="5" borderId="618" xfId="6" applyFont="1" applyFill="1" applyBorder="1" applyAlignment="1" applyProtection="1">
      <alignment horizontal="center" vertical="center" wrapText="1"/>
      <protection locked="0"/>
    </xf>
    <xf numFmtId="0" fontId="58" fillId="5" borderId="320" xfId="6" quotePrefix="1" applyFont="1" applyFill="1" applyBorder="1" applyAlignment="1" applyProtection="1">
      <alignment horizontal="center" vertical="center" wrapText="1"/>
      <protection locked="0"/>
    </xf>
    <xf numFmtId="0" fontId="58" fillId="5" borderId="580" xfId="6" quotePrefix="1" applyFont="1" applyFill="1" applyBorder="1" applyAlignment="1" applyProtection="1">
      <alignment horizontal="center" vertical="center" wrapText="1"/>
      <protection locked="0"/>
    </xf>
    <xf numFmtId="0" fontId="58" fillId="5" borderId="614" xfId="6" quotePrefix="1" applyFont="1" applyFill="1" applyBorder="1" applyAlignment="1" applyProtection="1">
      <alignment horizontal="center" vertical="center" wrapText="1"/>
      <protection locked="0"/>
    </xf>
    <xf numFmtId="0" fontId="58" fillId="5" borderId="590" xfId="6" quotePrefix="1" applyFont="1" applyFill="1" applyBorder="1" applyAlignment="1" applyProtection="1">
      <alignment horizontal="center" vertical="center" wrapText="1"/>
      <protection locked="0"/>
    </xf>
    <xf numFmtId="0" fontId="56" fillId="5" borderId="580" xfId="6" applyFont="1" applyFill="1" applyBorder="1" applyAlignment="1" applyProtection="1">
      <alignment horizontal="center" vertical="center" wrapText="1"/>
      <protection locked="0"/>
    </xf>
    <xf numFmtId="0" fontId="56" fillId="5" borderId="614" xfId="6" applyFont="1" applyFill="1" applyBorder="1" applyAlignment="1" applyProtection="1">
      <alignment horizontal="center" vertical="center" wrapText="1"/>
      <protection locked="0"/>
    </xf>
    <xf numFmtId="0" fontId="58" fillId="5" borderId="604" xfId="6" quotePrefix="1" applyFont="1" applyFill="1" applyBorder="1" applyAlignment="1" applyProtection="1">
      <alignment horizontal="center" vertical="center" wrapText="1"/>
      <protection locked="0"/>
    </xf>
    <xf numFmtId="0" fontId="58" fillId="5" borderId="601" xfId="6" quotePrefix="1" applyFont="1" applyFill="1" applyBorder="1" applyAlignment="1" applyProtection="1">
      <alignment horizontal="center" vertical="center" wrapText="1"/>
      <protection locked="0"/>
    </xf>
    <xf numFmtId="0" fontId="58" fillId="5" borderId="605" xfId="6" quotePrefix="1" applyFont="1" applyFill="1" applyBorder="1" applyAlignment="1" applyProtection="1">
      <alignment horizontal="center" vertical="center" wrapText="1"/>
      <protection locked="0"/>
    </xf>
    <xf numFmtId="0" fontId="59" fillId="5" borderId="572" xfId="0" applyFont="1" applyFill="1" applyBorder="1" applyAlignment="1" applyProtection="1">
      <alignment horizontal="left" vertical="center" wrapText="1"/>
      <protection locked="0"/>
    </xf>
    <xf numFmtId="0" fontId="56" fillId="5" borderId="611" xfId="6" quotePrefix="1" applyFont="1" applyFill="1" applyBorder="1" applyAlignment="1" applyProtection="1">
      <alignment horizontal="center" vertical="center" wrapText="1"/>
      <protection locked="0"/>
    </xf>
    <xf numFmtId="0" fontId="56" fillId="5" borderId="572" xfId="6" quotePrefix="1" applyFont="1" applyFill="1" applyBorder="1" applyAlignment="1" applyProtection="1">
      <alignment horizontal="center" vertical="center" wrapText="1"/>
      <protection locked="0"/>
    </xf>
    <xf numFmtId="0" fontId="99" fillId="5" borderId="564" xfId="10" applyFont="1" applyFill="1" applyBorder="1" applyAlignment="1" applyProtection="1">
      <alignment vertical="center" wrapText="1"/>
      <protection locked="0"/>
    </xf>
    <xf numFmtId="0" fontId="58" fillId="5" borderId="582" xfId="6" quotePrefix="1" applyFont="1" applyFill="1" applyBorder="1" applyAlignment="1" applyProtection="1">
      <alignment horizontal="center" vertical="center" wrapText="1"/>
      <protection locked="0"/>
    </xf>
    <xf numFmtId="0" fontId="58" fillId="5" borderId="583" xfId="6" quotePrefix="1" applyFont="1" applyFill="1" applyBorder="1" applyAlignment="1" applyProtection="1">
      <alignment horizontal="center" vertical="center" wrapText="1"/>
      <protection locked="0"/>
    </xf>
    <xf numFmtId="0" fontId="58" fillId="5" borderId="584" xfId="6" quotePrefix="1" applyFont="1" applyFill="1" applyBorder="1" applyAlignment="1" applyProtection="1">
      <alignment horizontal="center" vertical="center" wrapText="1"/>
      <protection locked="0"/>
    </xf>
    <xf numFmtId="0" fontId="58" fillId="5" borderId="585" xfId="6" quotePrefix="1" applyFont="1" applyFill="1" applyBorder="1" applyAlignment="1" applyProtection="1">
      <alignment horizontal="center" vertical="center" wrapText="1"/>
      <protection locked="0"/>
    </xf>
    <xf numFmtId="0" fontId="56" fillId="5" borderId="584" xfId="6" quotePrefix="1" applyFont="1" applyFill="1" applyBorder="1" applyAlignment="1" applyProtection="1">
      <alignment horizontal="center" vertical="center" wrapText="1"/>
      <protection locked="0"/>
    </xf>
    <xf numFmtId="0" fontId="58" fillId="5" borderId="591" xfId="0" applyFont="1" applyFill="1" applyBorder="1" applyAlignment="1" applyProtection="1">
      <alignment horizontal="center" vertical="center"/>
      <protection locked="0"/>
    </xf>
    <xf numFmtId="0" fontId="58" fillId="5" borderId="592" xfId="0" applyFont="1" applyFill="1" applyBorder="1" applyAlignment="1" applyProtection="1">
      <alignment horizontal="center" vertical="center"/>
      <protection locked="0"/>
    </xf>
    <xf numFmtId="0" fontId="58" fillId="5" borderId="320" xfId="0" applyFont="1" applyFill="1" applyBorder="1" applyAlignment="1" applyProtection="1">
      <alignment horizontal="center" vertical="center"/>
      <protection locked="0"/>
    </xf>
    <xf numFmtId="0" fontId="58" fillId="5" borderId="580" xfId="0" applyFont="1" applyFill="1" applyBorder="1" applyAlignment="1" applyProtection="1">
      <alignment horizontal="center" vertical="center"/>
      <protection locked="0"/>
    </xf>
    <xf numFmtId="0" fontId="58" fillId="5" borderId="604" xfId="0" applyFont="1" applyFill="1" applyBorder="1" applyAlignment="1" applyProtection="1">
      <alignment horizontal="center" vertical="center"/>
      <protection locked="0"/>
    </xf>
    <xf numFmtId="0" fontId="58" fillId="5" borderId="601" xfId="0" applyFont="1" applyFill="1" applyBorder="1" applyAlignment="1" applyProtection="1">
      <alignment horizontal="center" vertical="center"/>
      <protection locked="0"/>
    </xf>
    <xf numFmtId="0" fontId="56" fillId="5" borderId="601" xfId="6" applyFont="1" applyFill="1" applyBorder="1" applyAlignment="1" applyProtection="1">
      <alignment horizontal="center" vertical="center" wrapText="1"/>
      <protection locked="0"/>
    </xf>
    <xf numFmtId="0" fontId="56" fillId="5" borderId="605" xfId="6" applyFont="1" applyFill="1" applyBorder="1" applyAlignment="1" applyProtection="1">
      <alignment horizontal="center" vertical="center" wrapText="1"/>
      <protection locked="0"/>
    </xf>
    <xf numFmtId="0" fontId="56" fillId="5" borderId="619" xfId="6" quotePrefix="1" applyFont="1" applyFill="1" applyBorder="1" applyAlignment="1" applyProtection="1">
      <alignment horizontal="center" vertical="center" wrapText="1"/>
      <protection locked="0"/>
    </xf>
    <xf numFmtId="0" fontId="59" fillId="5" borderId="572" xfId="0" applyFont="1" applyFill="1" applyBorder="1" applyAlignment="1" applyProtection="1">
      <alignment horizontal="center" vertical="center"/>
      <protection locked="0"/>
    </xf>
    <xf numFmtId="0" fontId="86" fillId="5" borderId="564" xfId="3" quotePrefix="1" applyFont="1" applyFill="1" applyBorder="1" applyAlignment="1" applyProtection="1">
      <alignment horizontal="left" textRotation="90" wrapText="1"/>
      <protection locked="0"/>
    </xf>
    <xf numFmtId="0" fontId="56" fillId="5" borderId="613" xfId="6" quotePrefix="1" applyFont="1" applyFill="1" applyBorder="1" applyAlignment="1" applyProtection="1">
      <alignment horizontal="center" vertical="center" wrapText="1"/>
      <protection locked="0"/>
    </xf>
    <xf numFmtId="0" fontId="56" fillId="5" borderId="412" xfId="6" quotePrefix="1" applyFont="1" applyFill="1" applyBorder="1" applyAlignment="1" applyProtection="1">
      <alignment horizontal="center" vertical="center" wrapText="1"/>
      <protection locked="0"/>
    </xf>
    <xf numFmtId="0" fontId="58" fillId="5" borderId="593" xfId="6" quotePrefix="1" applyFont="1" applyFill="1" applyBorder="1" applyAlignment="1" applyProtection="1">
      <alignment horizontal="center" vertical="center" wrapText="1"/>
      <protection locked="0"/>
    </xf>
    <xf numFmtId="0" fontId="58" fillId="5" borderId="615" xfId="6" quotePrefix="1" applyFont="1" applyFill="1" applyBorder="1" applyAlignment="1" applyProtection="1">
      <alignment horizontal="center" vertical="center" wrapText="1"/>
      <protection locked="0"/>
    </xf>
    <xf numFmtId="0" fontId="56" fillId="5" borderId="571" xfId="6" quotePrefix="1" applyFont="1" applyFill="1" applyBorder="1" applyAlignment="1" applyProtection="1">
      <alignment horizontal="center" vertical="center" wrapText="1"/>
      <protection locked="0"/>
    </xf>
    <xf numFmtId="0" fontId="58" fillId="5" borderId="586" xfId="6" quotePrefix="1" applyFont="1" applyFill="1" applyBorder="1" applyAlignment="1" applyProtection="1">
      <alignment horizontal="center" vertical="center" wrapText="1"/>
      <protection locked="0"/>
    </xf>
    <xf numFmtId="0" fontId="56" fillId="5" borderId="597" xfId="6" quotePrefix="1" applyFont="1" applyFill="1" applyBorder="1" applyAlignment="1" applyProtection="1">
      <alignment horizontal="center" vertical="center" wrapText="1"/>
      <protection locked="0"/>
    </xf>
    <xf numFmtId="0" fontId="59" fillId="5" borderId="571" xfId="0" applyFont="1" applyFill="1" applyBorder="1" applyAlignment="1" applyProtection="1">
      <alignment horizontal="center" vertical="center"/>
      <protection locked="0"/>
    </xf>
    <xf numFmtId="0" fontId="86" fillId="5" borderId="563" xfId="3" quotePrefix="1" applyFont="1" applyFill="1" applyBorder="1" applyAlignment="1" applyProtection="1">
      <alignment horizontal="left" textRotation="90" wrapText="1"/>
      <protection locked="0"/>
    </xf>
    <xf numFmtId="0" fontId="56" fillId="5" borderId="582" xfId="6" applyFont="1" applyFill="1" applyBorder="1" applyAlignment="1" applyProtection="1">
      <alignment horizontal="center" vertical="center" wrapText="1"/>
      <protection locked="0"/>
    </xf>
    <xf numFmtId="0" fontId="56" fillId="5" borderId="591" xfId="6" applyFont="1" applyFill="1" applyBorder="1" applyAlignment="1" applyProtection="1">
      <alignment horizontal="center" vertical="center" wrapText="1"/>
      <protection locked="0"/>
    </xf>
    <xf numFmtId="0" fontId="56" fillId="5" borderId="320" xfId="6" applyFont="1" applyFill="1" applyBorder="1" applyAlignment="1" applyProtection="1">
      <alignment horizontal="center" vertical="center" wrapText="1"/>
      <protection locked="0"/>
    </xf>
    <xf numFmtId="0" fontId="56" fillId="5" borderId="604" xfId="6" applyFont="1" applyFill="1" applyBorder="1" applyAlignment="1" applyProtection="1">
      <alignment horizontal="center" vertical="center" wrapText="1"/>
      <protection locked="0"/>
    </xf>
    <xf numFmtId="0" fontId="43" fillId="5" borderId="570" xfId="0" applyNumberFormat="1" applyFont="1" applyFill="1" applyBorder="1" applyAlignment="1" applyProtection="1">
      <alignment horizontal="center" vertical="center"/>
      <protection locked="0"/>
    </xf>
    <xf numFmtId="0" fontId="58" fillId="5" borderId="569" xfId="10" quotePrefix="1" applyFont="1" applyFill="1" applyBorder="1" applyAlignment="1" applyProtection="1">
      <alignment horizontal="center" vertical="center" wrapText="1"/>
      <protection locked="0"/>
    </xf>
    <xf numFmtId="0" fontId="56" fillId="5" borderId="582" xfId="6" quotePrefix="1" applyFont="1" applyFill="1" applyBorder="1" applyAlignment="1" applyProtection="1">
      <alignment horizontal="center" vertical="center" wrapText="1"/>
      <protection locked="0"/>
    </xf>
    <xf numFmtId="0" fontId="56" fillId="5" borderId="586" xfId="6" quotePrefix="1" applyFont="1" applyFill="1" applyBorder="1" applyAlignment="1" applyProtection="1">
      <alignment horizontal="center" vertical="center" wrapText="1"/>
      <protection locked="0"/>
    </xf>
    <xf numFmtId="0" fontId="56" fillId="5" borderId="573" xfId="6" quotePrefix="1" applyFont="1" applyFill="1" applyBorder="1" applyAlignment="1" applyProtection="1">
      <alignment horizontal="center" vertical="center" wrapText="1"/>
      <protection locked="0"/>
    </xf>
    <xf numFmtId="0" fontId="58" fillId="5" borderId="570" xfId="6" quotePrefix="1" applyFont="1" applyFill="1" applyBorder="1" applyAlignment="1" applyProtection="1">
      <alignment horizontal="center" vertical="center" wrapText="1"/>
      <protection locked="0"/>
    </xf>
    <xf numFmtId="0" fontId="58" fillId="5" borderId="606" xfId="6" quotePrefix="1" applyFont="1" applyFill="1" applyBorder="1" applyAlignment="1" applyProtection="1">
      <alignment horizontal="center" vertical="center" wrapText="1"/>
      <protection locked="0"/>
    </xf>
    <xf numFmtId="0" fontId="56" fillId="5" borderId="610" xfId="6" quotePrefix="1" applyFont="1" applyFill="1" applyBorder="1" applyAlignment="1" applyProtection="1">
      <alignment horizontal="center" vertical="center" wrapText="1"/>
      <protection locked="0"/>
    </xf>
    <xf numFmtId="0" fontId="58" fillId="5" borderId="611" xfId="6" quotePrefix="1" applyFont="1" applyFill="1" applyBorder="1" applyAlignment="1" applyProtection="1">
      <alignment horizontal="center" vertical="center" wrapText="1"/>
      <protection locked="0"/>
    </xf>
    <xf numFmtId="0" fontId="58" fillId="5" borderId="609" xfId="6" quotePrefix="1" applyFont="1" applyFill="1" applyBorder="1" applyAlignment="1" applyProtection="1">
      <alignment horizontal="center" vertical="center" wrapText="1"/>
      <protection locked="0"/>
    </xf>
    <xf numFmtId="0" fontId="56" fillId="5" borderId="612" xfId="6" quotePrefix="1" applyFont="1" applyFill="1" applyBorder="1" applyAlignment="1" applyProtection="1">
      <alignment horizontal="center" vertical="center" wrapText="1"/>
      <protection locked="0"/>
    </xf>
    <xf numFmtId="0" fontId="58" fillId="5" borderId="608" xfId="6" quotePrefix="1" applyFont="1" applyFill="1" applyBorder="1" applyAlignment="1" applyProtection="1">
      <alignment horizontal="center" vertical="center" wrapText="1"/>
      <protection locked="0"/>
    </xf>
    <xf numFmtId="0" fontId="56" fillId="5" borderId="564" xfId="6" quotePrefix="1" applyFont="1" applyFill="1" applyBorder="1" applyAlignment="1" applyProtection="1">
      <alignment horizontal="center" vertical="center" wrapText="1"/>
      <protection locked="0"/>
    </xf>
    <xf numFmtId="0" fontId="59" fillId="5" borderId="570" xfId="0" applyFont="1" applyFill="1" applyBorder="1" applyAlignment="1" applyProtection="1">
      <alignment horizontal="center" vertical="center"/>
      <protection locked="0"/>
    </xf>
    <xf numFmtId="0" fontId="58" fillId="5" borderId="571" xfId="10" quotePrefix="1" applyFont="1" applyFill="1" applyBorder="1" applyAlignment="1" applyProtection="1">
      <alignment horizontal="center" vertical="center" wrapText="1"/>
      <protection locked="0"/>
    </xf>
    <xf numFmtId="0" fontId="58" fillId="5" borderId="572" xfId="10" quotePrefix="1" applyFont="1" applyFill="1" applyBorder="1" applyAlignment="1" applyProtection="1">
      <alignment horizontal="center" vertical="center" wrapText="1"/>
      <protection locked="0"/>
    </xf>
    <xf numFmtId="0" fontId="56" fillId="5" borderId="571" xfId="10" quotePrefix="1" applyFont="1" applyFill="1" applyBorder="1" applyAlignment="1" applyProtection="1">
      <alignment horizontal="center" vertical="center" wrapText="1"/>
      <protection locked="0"/>
    </xf>
    <xf numFmtId="0" fontId="56" fillId="5" borderId="572" xfId="10" quotePrefix="1" applyFont="1" applyFill="1" applyBorder="1" applyAlignment="1" applyProtection="1">
      <alignment horizontal="center" vertical="center" wrapText="1"/>
      <protection locked="0"/>
    </xf>
    <xf numFmtId="0" fontId="59" fillId="5" borderId="563" xfId="10" applyFont="1" applyFill="1" applyBorder="1" applyAlignment="1" applyProtection="1">
      <alignment vertical="center" wrapText="1"/>
      <protection locked="0"/>
    </xf>
    <xf numFmtId="0" fontId="58" fillId="5" borderId="565" xfId="6" quotePrefix="1" applyFont="1" applyFill="1" applyBorder="1" applyAlignment="1" applyProtection="1">
      <alignment horizontal="center" vertical="center" wrapText="1"/>
      <protection locked="0"/>
    </xf>
    <xf numFmtId="0" fontId="58" fillId="5" borderId="566" xfId="6" quotePrefix="1" applyFont="1" applyFill="1" applyBorder="1" applyAlignment="1" applyProtection="1">
      <alignment horizontal="center" vertical="center" wrapText="1"/>
      <protection locked="0"/>
    </xf>
    <xf numFmtId="0" fontId="100" fillId="5" borderId="572" xfId="10" quotePrefix="1" applyFont="1" applyFill="1" applyBorder="1" applyAlignment="1" applyProtection="1">
      <alignment vertical="center" wrapText="1"/>
      <protection locked="0"/>
    </xf>
    <xf numFmtId="0" fontId="86" fillId="5" borderId="570" xfId="3" quotePrefix="1" applyFont="1" applyFill="1" applyBorder="1" applyAlignment="1" applyProtection="1">
      <alignment horizontal="center" textRotation="90" wrapText="1"/>
      <protection locked="0"/>
    </xf>
    <xf numFmtId="0" fontId="58" fillId="5" borderId="582" xfId="10" quotePrefix="1" applyFont="1" applyFill="1" applyBorder="1" applyAlignment="1" applyProtection="1">
      <alignment horizontal="center" vertical="center" wrapText="1"/>
      <protection locked="0"/>
    </xf>
    <xf numFmtId="0" fontId="58" fillId="5" borderId="583" xfId="10" quotePrefix="1" applyFont="1" applyFill="1" applyBorder="1" applyAlignment="1" applyProtection="1">
      <alignment horizontal="center" vertical="center" wrapText="1"/>
      <protection locked="0"/>
    </xf>
    <xf numFmtId="0" fontId="58" fillId="5" borderId="574" xfId="10" quotePrefix="1" applyFont="1" applyFill="1" applyBorder="1" applyAlignment="1" applyProtection="1">
      <alignment horizontal="center" vertical="center" wrapText="1"/>
      <protection locked="0"/>
    </xf>
    <xf numFmtId="0" fontId="58" fillId="5" borderId="577" xfId="10" quotePrefix="1" applyFont="1" applyFill="1" applyBorder="1" applyAlignment="1" applyProtection="1">
      <alignment horizontal="center" vertical="center" wrapText="1"/>
      <protection locked="0"/>
    </xf>
    <xf numFmtId="0" fontId="58" fillId="5" borderId="575" xfId="10" quotePrefix="1" applyFont="1" applyFill="1" applyBorder="1" applyAlignment="1" applyProtection="1">
      <alignment horizontal="center" vertical="center" wrapText="1"/>
      <protection locked="0"/>
    </xf>
    <xf numFmtId="0" fontId="58" fillId="5" borderId="576" xfId="10" quotePrefix="1" applyFont="1" applyFill="1" applyBorder="1" applyAlignment="1" applyProtection="1">
      <alignment horizontal="center" vertical="center" wrapText="1"/>
      <protection locked="0"/>
    </xf>
    <xf numFmtId="0" fontId="56" fillId="5" borderId="582" xfId="10" quotePrefix="1" applyFont="1" applyFill="1" applyBorder="1" applyAlignment="1" applyProtection="1">
      <alignment horizontal="center" vertical="center" wrapText="1"/>
      <protection locked="0"/>
    </xf>
    <xf numFmtId="0" fontId="56" fillId="5" borderId="563" xfId="10" quotePrefix="1" applyFont="1" applyFill="1" applyBorder="1" applyAlignment="1" applyProtection="1">
      <alignment horizontal="center" vertical="center" wrapText="1"/>
      <protection locked="0"/>
    </xf>
    <xf numFmtId="0" fontId="56" fillId="5" borderId="591" xfId="10" quotePrefix="1" applyFont="1" applyFill="1" applyBorder="1" applyAlignment="1" applyProtection="1">
      <alignment horizontal="center" vertical="center" wrapText="1"/>
      <protection locked="0"/>
    </xf>
    <xf numFmtId="0" fontId="56" fillId="5" borderId="592" xfId="10" quotePrefix="1" applyFont="1" applyFill="1" applyBorder="1" applyAlignment="1" applyProtection="1">
      <alignment horizontal="center" vertical="center" wrapText="1"/>
      <protection locked="0"/>
    </xf>
    <xf numFmtId="0" fontId="56" fillId="5" borderId="593" xfId="10" quotePrefix="1" applyFont="1" applyFill="1" applyBorder="1" applyAlignment="1" applyProtection="1">
      <alignment horizontal="center" vertical="center" wrapText="1"/>
      <protection locked="0"/>
    </xf>
    <xf numFmtId="0" fontId="56" fillId="5" borderId="618" xfId="10" quotePrefix="1" applyFont="1" applyFill="1" applyBorder="1" applyAlignment="1" applyProtection="1">
      <alignment horizontal="center" vertical="center" wrapText="1"/>
      <protection locked="0"/>
    </xf>
    <xf numFmtId="0" fontId="58" fillId="5" borderId="603" xfId="10" quotePrefix="1" applyFont="1" applyFill="1" applyBorder="1" applyAlignment="1" applyProtection="1">
      <alignment horizontal="center" vertical="center" wrapText="1"/>
      <protection locked="0"/>
    </xf>
    <xf numFmtId="0" fontId="56" fillId="5" borderId="585" xfId="6" quotePrefix="1" applyFont="1" applyFill="1" applyBorder="1" applyAlignment="1" applyProtection="1">
      <alignment horizontal="center" vertical="center" wrapText="1"/>
      <protection locked="0"/>
    </xf>
    <xf numFmtId="0" fontId="56" fillId="5" borderId="565" xfId="6" quotePrefix="1" applyFont="1" applyFill="1" applyBorder="1" applyAlignment="1" applyProtection="1">
      <alignment horizontal="center" vertical="center" wrapText="1"/>
      <protection locked="0"/>
    </xf>
    <xf numFmtId="0" fontId="56" fillId="5" borderId="582" xfId="6" quotePrefix="1" applyFont="1" applyFill="1" applyBorder="1" applyAlignment="1" applyProtection="1">
      <alignment vertical="center" wrapText="1"/>
      <protection locked="0"/>
    </xf>
    <xf numFmtId="0" fontId="56" fillId="5" borderId="583" xfId="6" quotePrefix="1" applyFont="1" applyFill="1" applyBorder="1" applyAlignment="1" applyProtection="1">
      <alignment vertical="center" wrapText="1"/>
      <protection locked="0"/>
    </xf>
    <xf numFmtId="0" fontId="56" fillId="5" borderId="586" xfId="6" quotePrefix="1" applyFont="1" applyFill="1" applyBorder="1" applyAlignment="1" applyProtection="1">
      <alignment vertical="center" wrapText="1"/>
      <protection locked="0"/>
    </xf>
    <xf numFmtId="0" fontId="56" fillId="5" borderId="591" xfId="0" applyFont="1" applyFill="1" applyBorder="1" applyAlignment="1" applyProtection="1">
      <alignment horizontal="center" vertical="center" wrapText="1"/>
      <protection locked="0"/>
    </xf>
    <xf numFmtId="0" fontId="56" fillId="5" borderId="592" xfId="0" applyFont="1" applyFill="1" applyBorder="1" applyAlignment="1" applyProtection="1">
      <alignment horizontal="center" vertical="center" wrapText="1"/>
      <protection locked="0"/>
    </xf>
    <xf numFmtId="0" fontId="56" fillId="5" borderId="618" xfId="0" applyFont="1" applyFill="1" applyBorder="1" applyAlignment="1" applyProtection="1">
      <alignment horizontal="center" vertical="center" wrapText="1"/>
      <protection locked="0"/>
    </xf>
    <xf numFmtId="0" fontId="56" fillId="5" borderId="320" xfId="0" applyFont="1" applyFill="1" applyBorder="1" applyAlignment="1" applyProtection="1">
      <alignment horizontal="center" vertical="center" wrapText="1"/>
      <protection locked="0"/>
    </xf>
    <xf numFmtId="0" fontId="56" fillId="5" borderId="580" xfId="0" applyFont="1" applyFill="1" applyBorder="1" applyAlignment="1" applyProtection="1">
      <alignment horizontal="center" vertical="center" wrapText="1"/>
      <protection locked="0"/>
    </xf>
    <xf numFmtId="0" fontId="56" fillId="5" borderId="614" xfId="0" applyFont="1" applyFill="1" applyBorder="1" applyAlignment="1" applyProtection="1">
      <alignment horizontal="center" vertical="center" wrapText="1"/>
      <protection locked="0"/>
    </xf>
    <xf numFmtId="0" fontId="56" fillId="5" borderId="582" xfId="0" applyFont="1" applyFill="1" applyBorder="1" applyAlignment="1" applyProtection="1">
      <alignment horizontal="center" vertical="center" wrapText="1"/>
      <protection locked="0"/>
    </xf>
    <xf numFmtId="0" fontId="56" fillId="5" borderId="583" xfId="0" applyFont="1" applyFill="1" applyBorder="1" applyAlignment="1" applyProtection="1">
      <alignment horizontal="center" vertical="center" wrapText="1"/>
      <protection locked="0"/>
    </xf>
    <xf numFmtId="0" fontId="56" fillId="5" borderId="584" xfId="0" applyFont="1" applyFill="1" applyBorder="1" applyAlignment="1" applyProtection="1">
      <alignment horizontal="center" vertical="center" wrapText="1"/>
      <protection locked="0"/>
    </xf>
    <xf numFmtId="0" fontId="56" fillId="5" borderId="574" xfId="0" applyFont="1" applyFill="1" applyBorder="1" applyAlignment="1" applyProtection="1">
      <alignment horizontal="center" vertical="center" wrapText="1"/>
      <protection locked="0"/>
    </xf>
    <xf numFmtId="0" fontId="56" fillId="5" borderId="575" xfId="0" applyFont="1" applyFill="1" applyBorder="1" applyAlignment="1" applyProtection="1">
      <alignment horizontal="center" vertical="center" wrapText="1"/>
      <protection locked="0"/>
    </xf>
    <xf numFmtId="0" fontId="56" fillId="5" borderId="604" xfId="0" applyFont="1" applyFill="1" applyBorder="1" applyAlignment="1" applyProtection="1">
      <alignment horizontal="center" vertical="center" wrapText="1"/>
      <protection locked="0"/>
    </xf>
    <xf numFmtId="0" fontId="56" fillId="5" borderId="601" xfId="0" applyFont="1" applyFill="1" applyBorder="1" applyAlignment="1" applyProtection="1">
      <alignment horizontal="center" vertical="center" wrapText="1"/>
      <protection locked="0"/>
    </xf>
    <xf numFmtId="0" fontId="56" fillId="5" borderId="605" xfId="0" applyFont="1" applyFill="1" applyBorder="1" applyAlignment="1" applyProtection="1">
      <alignment horizontal="center" vertical="center" wrapText="1"/>
      <protection locked="0"/>
    </xf>
    <xf numFmtId="0" fontId="56" fillId="5" borderId="611" xfId="10" quotePrefix="1" applyFont="1" applyFill="1" applyBorder="1" applyAlignment="1" applyProtection="1">
      <alignment horizontal="center" vertical="center" wrapText="1"/>
      <protection locked="0"/>
    </xf>
    <xf numFmtId="0" fontId="58" fillId="5" borderId="565" xfId="6" quotePrefix="1" applyFont="1" applyFill="1" applyBorder="1" applyAlignment="1" applyProtection="1">
      <alignment vertical="center" wrapText="1"/>
      <protection locked="0"/>
    </xf>
    <xf numFmtId="0" fontId="59" fillId="5" borderId="582" xfId="0" applyFont="1" applyFill="1" applyBorder="1" applyAlignment="1" applyProtection="1">
      <alignment horizontal="center" vertical="center" wrapText="1"/>
      <protection locked="0"/>
    </xf>
    <xf numFmtId="0" fontId="59" fillId="5" borderId="583" xfId="0" applyFont="1" applyFill="1" applyBorder="1" applyAlignment="1" applyProtection="1">
      <alignment horizontal="center" vertical="center" wrapText="1"/>
      <protection locked="0"/>
    </xf>
    <xf numFmtId="0" fontId="59" fillId="5" borderId="584" xfId="0" applyFont="1" applyFill="1" applyBorder="1" applyAlignment="1" applyProtection="1">
      <alignment horizontal="center" vertical="center" wrapText="1"/>
      <protection locked="0"/>
    </xf>
    <xf numFmtId="0" fontId="59" fillId="5" borderId="591" xfId="0" applyFont="1" applyFill="1" applyBorder="1" applyAlignment="1" applyProtection="1">
      <alignment horizontal="center" vertical="center" wrapText="1"/>
      <protection locked="0"/>
    </xf>
    <xf numFmtId="0" fontId="59" fillId="5" borderId="592" xfId="0" applyFont="1" applyFill="1" applyBorder="1" applyAlignment="1" applyProtection="1">
      <alignment horizontal="center" vertical="center" wrapText="1"/>
      <protection locked="0"/>
    </xf>
    <xf numFmtId="0" fontId="59" fillId="5" borderId="618" xfId="0" applyFont="1" applyFill="1" applyBorder="1" applyAlignment="1" applyProtection="1">
      <alignment horizontal="center" vertical="center" wrapText="1"/>
      <protection locked="0"/>
    </xf>
    <xf numFmtId="0" fontId="59" fillId="5" borderId="320" xfId="0" applyFont="1" applyFill="1" applyBorder="1" applyAlignment="1" applyProtection="1">
      <alignment horizontal="center" vertical="center" wrapText="1"/>
      <protection locked="0"/>
    </xf>
    <xf numFmtId="0" fontId="59" fillId="5" borderId="580" xfId="0" applyFont="1" applyFill="1" applyBorder="1" applyAlignment="1" applyProtection="1">
      <alignment horizontal="center" vertical="center" wrapText="1"/>
      <protection locked="0"/>
    </xf>
    <xf numFmtId="0" fontId="59" fillId="5" borderId="614" xfId="0" applyFont="1" applyFill="1" applyBorder="1" applyAlignment="1" applyProtection="1">
      <alignment horizontal="center" vertical="center" wrapText="1"/>
      <protection locked="0"/>
    </xf>
    <xf numFmtId="0" fontId="58" fillId="5" borderId="586" xfId="10" quotePrefix="1" applyFont="1" applyFill="1" applyBorder="1" applyAlignment="1" applyProtection="1">
      <alignment horizontal="center" vertical="center" wrapText="1"/>
      <protection locked="0"/>
    </xf>
    <xf numFmtId="0" fontId="59" fillId="5" borderId="574" xfId="0" applyFont="1" applyFill="1" applyBorder="1" applyAlignment="1" applyProtection="1">
      <alignment horizontal="center" vertical="center" wrapText="1"/>
      <protection locked="0"/>
    </xf>
    <xf numFmtId="0" fontId="59" fillId="5" borderId="575" xfId="0" applyFont="1" applyFill="1" applyBorder="1" applyAlignment="1" applyProtection="1">
      <alignment horizontal="center" vertical="center" wrapText="1"/>
      <protection locked="0"/>
    </xf>
    <xf numFmtId="0" fontId="59" fillId="5" borderId="604" xfId="0" applyFont="1" applyFill="1" applyBorder="1" applyAlignment="1" applyProtection="1">
      <alignment horizontal="center" vertical="center" wrapText="1"/>
      <protection locked="0"/>
    </xf>
    <xf numFmtId="0" fontId="59" fillId="5" borderId="601" xfId="0" applyFont="1" applyFill="1" applyBorder="1" applyAlignment="1" applyProtection="1">
      <alignment horizontal="center" vertical="center" wrapText="1"/>
      <protection locked="0"/>
    </xf>
    <xf numFmtId="0" fontId="59" fillId="5" borderId="605" xfId="0" applyFont="1" applyFill="1" applyBorder="1" applyAlignment="1" applyProtection="1">
      <alignment horizontal="center" vertical="center" wrapText="1"/>
      <protection locked="0"/>
    </xf>
    <xf numFmtId="0" fontId="56" fillId="5" borderId="564" xfId="10" quotePrefix="1" applyFont="1" applyFill="1" applyBorder="1" applyAlignment="1" applyProtection="1">
      <alignment horizontal="center" vertical="center" wrapText="1"/>
      <protection locked="0"/>
    </xf>
    <xf numFmtId="0" fontId="58" fillId="5" borderId="579" xfId="10" quotePrefix="1" applyFont="1" applyFill="1" applyBorder="1" applyAlignment="1" applyProtection="1">
      <alignment horizontal="center" vertical="center" wrapText="1"/>
      <protection locked="0"/>
    </xf>
    <xf numFmtId="0" fontId="86" fillId="5" borderId="571" xfId="3" quotePrefix="1" applyFont="1" applyFill="1" applyBorder="1" applyAlignment="1" applyProtection="1">
      <alignment horizontal="center" textRotation="90" wrapText="1"/>
      <protection locked="0"/>
    </xf>
    <xf numFmtId="0" fontId="58" fillId="5" borderId="587" xfId="10" quotePrefix="1" applyFont="1" applyFill="1" applyBorder="1" applyAlignment="1" applyProtection="1">
      <alignment horizontal="center" vertical="center" wrapText="1"/>
      <protection locked="0"/>
    </xf>
    <xf numFmtId="0" fontId="58" fillId="5" borderId="564" xfId="10" quotePrefix="1" applyFont="1" applyFill="1" applyBorder="1" applyAlignment="1" applyProtection="1">
      <alignment horizontal="center" vertical="center" wrapText="1"/>
      <protection locked="0"/>
    </xf>
    <xf numFmtId="0" fontId="58" fillId="5" borderId="600" xfId="10" quotePrefix="1" applyFont="1" applyFill="1" applyBorder="1" applyAlignment="1" applyProtection="1">
      <alignment horizontal="center" vertical="center" wrapText="1"/>
      <protection locked="0"/>
    </xf>
    <xf numFmtId="0" fontId="56" fillId="5" borderId="597" xfId="10" quotePrefix="1" applyFont="1" applyFill="1" applyBorder="1" applyAlignment="1" applyProtection="1">
      <alignment horizontal="center" vertical="center" wrapText="1"/>
      <protection locked="0"/>
    </xf>
    <xf numFmtId="0" fontId="86" fillId="5" borderId="572" xfId="3" quotePrefix="1" applyFont="1" applyFill="1" applyBorder="1" applyAlignment="1" applyProtection="1">
      <alignment horizontal="center" textRotation="90" wrapText="1"/>
      <protection locked="0"/>
    </xf>
    <xf numFmtId="0" fontId="56" fillId="5" borderId="619" xfId="10" quotePrefix="1" applyFont="1" applyFill="1" applyBorder="1" applyAlignment="1" applyProtection="1">
      <alignment horizontal="center" vertical="center" wrapText="1"/>
      <protection locked="0"/>
    </xf>
    <xf numFmtId="0" fontId="58" fillId="5" borderId="585" xfId="10" quotePrefix="1" applyFont="1" applyFill="1" applyBorder="1" applyAlignment="1" applyProtection="1">
      <alignment horizontal="center" vertical="center" wrapText="1"/>
      <protection locked="0"/>
    </xf>
    <xf numFmtId="0" fontId="56" fillId="5" borderId="564" xfId="6" quotePrefix="1" applyFont="1" applyFill="1" applyBorder="1" applyAlignment="1" applyProtection="1">
      <alignment vertical="center" wrapText="1"/>
      <protection locked="0"/>
    </xf>
    <xf numFmtId="0" fontId="58" fillId="5" borderId="564" xfId="6" quotePrefix="1" applyFont="1" applyFill="1" applyBorder="1" applyAlignment="1" applyProtection="1">
      <alignment vertical="center" wrapText="1"/>
      <protection locked="0"/>
    </xf>
    <xf numFmtId="0" fontId="56" fillId="5" borderId="608" xfId="6" quotePrefix="1" applyFont="1" applyFill="1" applyBorder="1" applyAlignment="1" applyProtection="1">
      <alignment horizontal="center" vertical="center" wrapText="1"/>
      <protection locked="0"/>
    </xf>
    <xf numFmtId="0" fontId="56" fillId="5" borderId="565" xfId="6" quotePrefix="1" applyFont="1" applyFill="1" applyBorder="1" applyAlignment="1" applyProtection="1">
      <alignment vertical="center" wrapText="1"/>
      <protection locked="0"/>
    </xf>
    <xf numFmtId="0" fontId="87" fillId="5" borderId="589" xfId="10" quotePrefix="1" applyFont="1" applyFill="1" applyBorder="1" applyAlignment="1">
      <alignment horizontal="left" vertical="center" wrapText="1"/>
    </xf>
    <xf numFmtId="0" fontId="87" fillId="5" borderId="581" xfId="10" quotePrefix="1" applyFont="1" applyFill="1" applyBorder="1" applyAlignment="1">
      <alignment horizontal="left" vertical="center" wrapText="1"/>
    </xf>
    <xf numFmtId="0" fontId="87" fillId="5" borderId="602" xfId="10" quotePrefix="1" applyFont="1" applyFill="1" applyBorder="1" applyAlignment="1">
      <alignment horizontal="left" vertical="center" wrapText="1"/>
    </xf>
    <xf numFmtId="0" fontId="56" fillId="5" borderId="585" xfId="10" quotePrefix="1" applyFont="1" applyFill="1" applyBorder="1" applyAlignment="1" applyProtection="1">
      <alignment horizontal="center" vertical="center" wrapText="1"/>
      <protection locked="0"/>
    </xf>
    <xf numFmtId="0" fontId="58" fillId="5" borderId="589" xfId="10" quotePrefix="1" applyFont="1" applyFill="1" applyBorder="1" applyAlignment="1" applyProtection="1">
      <alignment horizontal="center" vertical="center" wrapText="1"/>
      <protection locked="0"/>
    </xf>
    <xf numFmtId="0" fontId="58" fillId="5" borderId="581" xfId="10" quotePrefix="1" applyFont="1" applyFill="1" applyBorder="1" applyAlignment="1" applyProtection="1">
      <alignment horizontal="center" vertical="center" wrapText="1"/>
      <protection locked="0"/>
    </xf>
    <xf numFmtId="0" fontId="58" fillId="5" borderId="602" xfId="10" quotePrefix="1" applyFont="1" applyFill="1" applyBorder="1" applyAlignment="1" applyProtection="1">
      <alignment horizontal="center" vertical="center" wrapText="1"/>
      <protection locked="0"/>
    </xf>
    <xf numFmtId="0" fontId="56" fillId="5" borderId="608" xfId="10" quotePrefix="1" applyFont="1" applyFill="1" applyBorder="1" applyAlignment="1" applyProtection="1">
      <alignment horizontal="center" vertical="center" wrapText="1"/>
      <protection locked="0"/>
    </xf>
    <xf numFmtId="0" fontId="58" fillId="5" borderId="520" xfId="10" quotePrefix="1" applyFont="1" applyFill="1" applyBorder="1" applyAlignment="1" applyProtection="1">
      <alignment horizontal="center" vertical="center" wrapText="1"/>
      <protection locked="0"/>
    </xf>
    <xf numFmtId="0" fontId="87" fillId="5" borderId="616" xfId="10" quotePrefix="1" applyFont="1" applyFill="1" applyBorder="1" applyAlignment="1">
      <alignment horizontal="left" vertical="center" wrapText="1"/>
    </xf>
    <xf numFmtId="0" fontId="87" fillId="5" borderId="319" xfId="10" quotePrefix="1" applyFont="1" applyFill="1" applyBorder="1" applyAlignment="1">
      <alignment horizontal="left" vertical="center" wrapText="1"/>
    </xf>
    <xf numFmtId="0" fontId="87" fillId="5" borderId="435" xfId="10" quotePrefix="1" applyFont="1" applyFill="1" applyBorder="1" applyAlignment="1">
      <alignment horizontal="left" vertical="center" wrapText="1"/>
    </xf>
    <xf numFmtId="0" fontId="58" fillId="5" borderId="568" xfId="10" quotePrefix="1" applyFont="1" applyFill="1" applyBorder="1" applyAlignment="1" applyProtection="1">
      <alignment horizontal="center" vertical="center" wrapText="1"/>
      <protection locked="0"/>
    </xf>
    <xf numFmtId="0" fontId="58" fillId="5" borderId="567" xfId="10" quotePrefix="1" applyFont="1" applyFill="1" applyBorder="1" applyAlignment="1" applyProtection="1">
      <alignment horizontal="center" vertical="center" wrapText="1"/>
      <protection locked="0"/>
    </xf>
    <xf numFmtId="0" fontId="58" fillId="5" borderId="319" xfId="10" quotePrefix="1" applyFont="1" applyFill="1" applyBorder="1" applyAlignment="1" applyProtection="1">
      <alignment horizontal="center" vertical="center" wrapText="1"/>
      <protection locked="0"/>
    </xf>
    <xf numFmtId="0" fontId="56" fillId="5" borderId="583" xfId="6" quotePrefix="1" applyFont="1" applyFill="1" applyBorder="1" applyAlignment="1" applyProtection="1">
      <alignment horizontal="center" vertical="center" wrapText="1"/>
      <protection locked="0"/>
    </xf>
    <xf numFmtId="0" fontId="56" fillId="5" borderId="583" xfId="10" quotePrefix="1" applyFont="1" applyFill="1" applyBorder="1" applyAlignment="1" applyProtection="1">
      <alignment horizontal="center" vertical="center" wrapText="1"/>
      <protection locked="0"/>
    </xf>
    <xf numFmtId="0" fontId="56" fillId="5" borderId="609" xfId="10" quotePrefix="1" applyFont="1" applyFill="1" applyBorder="1" applyAlignment="1" applyProtection="1">
      <alignment horizontal="center" vertical="center" wrapText="1"/>
      <protection locked="0"/>
    </xf>
    <xf numFmtId="0" fontId="58" fillId="5" borderId="583" xfId="6" quotePrefix="1" applyFont="1" applyFill="1" applyBorder="1" applyAlignment="1" applyProtection="1">
      <alignment vertical="center" wrapText="1"/>
      <protection locked="0"/>
    </xf>
    <xf numFmtId="0" fontId="58" fillId="5" borderId="616" xfId="10" quotePrefix="1" applyFont="1" applyFill="1" applyBorder="1" applyAlignment="1" applyProtection="1">
      <alignment horizontal="center" vertical="center" wrapText="1"/>
      <protection locked="0"/>
    </xf>
    <xf numFmtId="0" fontId="58" fillId="5" borderId="435" xfId="10" quotePrefix="1" applyFont="1" applyFill="1" applyBorder="1" applyAlignment="1" applyProtection="1">
      <alignment horizontal="center" vertical="center" wrapText="1"/>
      <protection locked="0"/>
    </xf>
    <xf numFmtId="0" fontId="56" fillId="5" borderId="565" xfId="10" quotePrefix="1" applyFont="1" applyFill="1" applyBorder="1" applyAlignment="1" applyProtection="1">
      <alignment horizontal="center" vertical="center" wrapText="1"/>
      <protection locked="0"/>
    </xf>
    <xf numFmtId="0" fontId="56" fillId="5" borderId="595" xfId="10" quotePrefix="1" applyFont="1" applyFill="1" applyBorder="1" applyAlignment="1" applyProtection="1">
      <alignment horizontal="center" vertical="center" wrapText="1"/>
      <protection locked="0"/>
    </xf>
    <xf numFmtId="0" fontId="22" fillId="5" borderId="570" xfId="0" applyFont="1" applyFill="1" applyBorder="1" applyAlignment="1" applyProtection="1">
      <alignment horizontal="center" vertical="center"/>
      <protection locked="0"/>
    </xf>
    <xf numFmtId="0" fontId="22" fillId="5" borderId="571" xfId="0" applyFont="1" applyFill="1" applyBorder="1" applyAlignment="1" applyProtection="1">
      <alignment horizontal="center" vertical="center"/>
      <protection locked="0"/>
    </xf>
    <xf numFmtId="0" fontId="22" fillId="5" borderId="572" xfId="0" applyFont="1" applyFill="1" applyBorder="1" applyAlignment="1" applyProtection="1">
      <alignment horizontal="center" vertical="center"/>
      <protection locked="0"/>
    </xf>
    <xf numFmtId="0" fontId="56" fillId="5" borderId="570" xfId="3" quotePrefix="1" applyFont="1" applyFill="1" applyBorder="1" applyAlignment="1" applyProtection="1">
      <alignment horizontal="center" textRotation="90" wrapText="1"/>
      <protection locked="0"/>
    </xf>
    <xf numFmtId="0" fontId="56" fillId="5" borderId="582" xfId="10" quotePrefix="1" applyFont="1" applyFill="1" applyBorder="1" applyAlignment="1" applyProtection="1">
      <alignment vertical="center" wrapText="1"/>
      <protection locked="0"/>
    </xf>
    <xf numFmtId="0" fontId="56" fillId="5" borderId="583" xfId="10" quotePrefix="1" applyFont="1" applyFill="1" applyBorder="1" applyAlignment="1" applyProtection="1">
      <alignment vertical="center" wrapText="1"/>
      <protection locked="0"/>
    </xf>
    <xf numFmtId="0" fontId="58" fillId="5" borderId="586" xfId="10" quotePrefix="1" applyFont="1" applyFill="1" applyBorder="1" applyAlignment="1" applyProtection="1">
      <alignment vertical="center" wrapText="1"/>
      <protection locked="0"/>
    </xf>
    <xf numFmtId="0" fontId="58" fillId="5" borderId="584" xfId="10" quotePrefix="1" applyFont="1" applyFill="1" applyBorder="1" applyAlignment="1" applyProtection="1">
      <alignment vertical="center" wrapText="1"/>
      <protection locked="0"/>
    </xf>
    <xf numFmtId="0" fontId="56" fillId="5" borderId="585" xfId="10" quotePrefix="1" applyFont="1" applyFill="1" applyBorder="1" applyAlignment="1" applyProtection="1">
      <alignment vertical="center" wrapText="1"/>
      <protection locked="0"/>
    </xf>
    <xf numFmtId="0" fontId="59" fillId="5" borderId="582" xfId="0" applyFont="1" applyFill="1" applyBorder="1" applyAlignment="1" applyProtection="1">
      <alignment horizontal="left" vertical="center" wrapText="1"/>
      <protection locked="0"/>
    </xf>
    <xf numFmtId="0" fontId="59" fillId="5" borderId="583" xfId="0" applyFont="1" applyFill="1" applyBorder="1" applyAlignment="1" applyProtection="1">
      <alignment horizontal="left" vertical="center" wrapText="1"/>
      <protection locked="0"/>
    </xf>
    <xf numFmtId="0" fontId="59" fillId="5" borderId="584" xfId="0" applyFont="1" applyFill="1" applyBorder="1" applyAlignment="1" applyProtection="1">
      <alignment horizontal="left" vertical="center" wrapText="1"/>
      <protection locked="0"/>
    </xf>
    <xf numFmtId="0" fontId="56" fillId="5" borderId="570" xfId="10" quotePrefix="1" applyFont="1" applyFill="1" applyBorder="1" applyAlignment="1" applyProtection="1">
      <alignment horizontal="center" vertical="center" wrapText="1"/>
      <protection locked="0"/>
    </xf>
    <xf numFmtId="0" fontId="58" fillId="5" borderId="588" xfId="10" quotePrefix="1" applyFont="1" applyFill="1" applyBorder="1" applyAlignment="1">
      <alignment horizontal="left" vertical="center" wrapText="1"/>
    </xf>
    <xf numFmtId="0" fontId="58" fillId="5" borderId="578" xfId="10" quotePrefix="1" applyFont="1" applyFill="1" applyBorder="1" applyAlignment="1">
      <alignment horizontal="left" vertical="center" wrapText="1"/>
    </xf>
    <xf numFmtId="0" fontId="58" fillId="5" borderId="617" xfId="10" quotePrefix="1" applyFont="1" applyFill="1" applyBorder="1" applyAlignment="1">
      <alignment horizontal="left" vertical="center" wrapText="1"/>
    </xf>
    <xf numFmtId="0" fontId="59" fillId="5" borderId="611" xfId="0" applyFont="1" applyFill="1" applyBorder="1" applyAlignment="1" applyProtection="1">
      <alignment horizontal="center" vertical="center" wrapText="1"/>
      <protection locked="0"/>
    </xf>
    <xf numFmtId="0" fontId="59" fillId="5" borderId="609" xfId="0" applyFont="1" applyFill="1" applyBorder="1" applyAlignment="1" applyProtection="1">
      <alignment horizontal="center" vertical="center" wrapText="1"/>
      <protection locked="0"/>
    </xf>
    <xf numFmtId="0" fontId="59" fillId="5" borderId="612" xfId="0" applyFont="1" applyFill="1" applyBorder="1" applyAlignment="1" applyProtection="1">
      <alignment horizontal="center" vertical="center" wrapText="1"/>
      <protection locked="0"/>
    </xf>
    <xf numFmtId="0" fontId="87" fillId="5" borderId="591" xfId="10" quotePrefix="1" applyFont="1" applyFill="1" applyBorder="1" applyAlignment="1" applyProtection="1">
      <alignment horizontal="center" vertical="center" wrapText="1"/>
      <protection locked="0"/>
    </xf>
    <xf numFmtId="0" fontId="87" fillId="5" borderId="592" xfId="10" quotePrefix="1" applyFont="1" applyFill="1" applyBorder="1" applyAlignment="1" applyProtection="1">
      <alignment horizontal="center" vertical="center" wrapText="1"/>
      <protection locked="0"/>
    </xf>
    <xf numFmtId="0" fontId="87" fillId="5" borderId="591" xfId="0" applyFont="1" applyFill="1" applyBorder="1" applyAlignment="1" applyProtection="1">
      <alignment horizontal="center" vertical="center" wrapText="1"/>
      <protection locked="0"/>
    </xf>
    <xf numFmtId="0" fontId="87" fillId="5" borderId="592" xfId="0" applyFont="1" applyFill="1" applyBorder="1" applyAlignment="1" applyProtection="1">
      <alignment horizontal="center" vertical="center" wrapText="1"/>
      <protection locked="0"/>
    </xf>
    <xf numFmtId="0" fontId="87" fillId="5" borderId="618" xfId="0" applyFont="1" applyFill="1" applyBorder="1" applyAlignment="1" applyProtection="1">
      <alignment horizontal="center" vertical="center" wrapText="1"/>
      <protection locked="0"/>
    </xf>
    <xf numFmtId="0" fontId="87" fillId="5" borderId="320" xfId="10" quotePrefix="1" applyFont="1" applyFill="1" applyBorder="1" applyAlignment="1" applyProtection="1">
      <alignment horizontal="center" vertical="center" wrapText="1"/>
      <protection locked="0"/>
    </xf>
    <xf numFmtId="0" fontId="87" fillId="5" borderId="580" xfId="10" quotePrefix="1" applyFont="1" applyFill="1" applyBorder="1" applyAlignment="1" applyProtection="1">
      <alignment horizontal="center" vertical="center" wrapText="1"/>
      <protection locked="0"/>
    </xf>
    <xf numFmtId="0" fontId="87" fillId="5" borderId="574" xfId="0" applyFont="1" applyFill="1" applyBorder="1" applyAlignment="1" applyProtection="1">
      <alignment horizontal="center" vertical="center" wrapText="1"/>
      <protection locked="0"/>
    </xf>
    <xf numFmtId="0" fontId="87" fillId="5" borderId="575" xfId="0" applyFont="1" applyFill="1" applyBorder="1" applyAlignment="1" applyProtection="1">
      <alignment horizontal="center" vertical="center" wrapText="1"/>
      <protection locked="0"/>
    </xf>
    <xf numFmtId="0" fontId="87" fillId="5" borderId="604" xfId="10" quotePrefix="1" applyFont="1" applyFill="1" applyBorder="1" applyAlignment="1" applyProtection="1">
      <alignment horizontal="center" vertical="center" wrapText="1"/>
      <protection locked="0"/>
    </xf>
    <xf numFmtId="0" fontId="87" fillId="5" borderId="601" xfId="10" quotePrefix="1" applyFont="1" applyFill="1" applyBorder="1" applyAlignment="1" applyProtection="1">
      <alignment horizontal="center" vertical="center" wrapText="1"/>
      <protection locked="0"/>
    </xf>
    <xf numFmtId="0" fontId="87" fillId="5" borderId="611" xfId="0" applyFont="1" applyFill="1" applyBorder="1" applyAlignment="1" applyProtection="1">
      <alignment horizontal="center" vertical="center" wrapText="1"/>
      <protection locked="0"/>
    </xf>
    <xf numFmtId="0" fontId="87" fillId="5" borderId="609" xfId="0" applyFont="1" applyFill="1" applyBorder="1" applyAlignment="1" applyProtection="1">
      <alignment horizontal="center" vertical="center" wrapText="1"/>
      <protection locked="0"/>
    </xf>
    <xf numFmtId="0" fontId="87" fillId="5" borderId="612" xfId="0" applyFont="1" applyFill="1" applyBorder="1" applyAlignment="1" applyProtection="1">
      <alignment horizontal="center" vertical="center" wrapText="1"/>
      <protection locked="0"/>
    </xf>
    <xf numFmtId="0" fontId="56" fillId="5" borderId="594" xfId="6" quotePrefix="1" applyFont="1" applyFill="1" applyBorder="1" applyAlignment="1" applyProtection="1">
      <alignment horizontal="center" vertical="center" wrapText="1"/>
      <protection locked="0"/>
    </xf>
    <xf numFmtId="0" fontId="56" fillId="5" borderId="570" xfId="6" quotePrefix="1" applyFont="1" applyFill="1" applyBorder="1" applyAlignment="1" applyProtection="1">
      <alignment vertical="center" wrapText="1"/>
      <protection locked="0"/>
    </xf>
    <xf numFmtId="0" fontId="56" fillId="5" borderId="606" xfId="6" quotePrefix="1" applyFont="1" applyFill="1" applyBorder="1" applyAlignment="1" applyProtection="1">
      <alignment vertical="center" wrapText="1"/>
      <protection locked="0"/>
    </xf>
    <xf numFmtId="0" fontId="56" fillId="5" borderId="613" xfId="6" quotePrefix="1" applyFont="1" applyFill="1" applyBorder="1" applyAlignment="1" applyProtection="1">
      <alignment vertical="center" wrapText="1"/>
      <protection locked="0"/>
    </xf>
    <xf numFmtId="0" fontId="87" fillId="5" borderId="591" xfId="10" quotePrefix="1" applyFont="1" applyFill="1" applyBorder="1" applyAlignment="1">
      <alignment horizontal="center" vertical="center" wrapText="1"/>
    </xf>
    <xf numFmtId="0" fontId="87" fillId="5" borderId="592" xfId="10" quotePrefix="1" applyFont="1" applyFill="1" applyBorder="1" applyAlignment="1">
      <alignment horizontal="center" vertical="center" wrapText="1"/>
    </xf>
    <xf numFmtId="0" fontId="87" fillId="5" borderId="618" xfId="10" quotePrefix="1" applyFont="1" applyFill="1" applyBorder="1" applyAlignment="1">
      <alignment horizontal="center" vertical="center" wrapText="1"/>
    </xf>
    <xf numFmtId="0" fontId="87" fillId="5" borderId="320" xfId="10" quotePrefix="1" applyFont="1" applyFill="1" applyBorder="1" applyAlignment="1">
      <alignment horizontal="center" vertical="center" wrapText="1"/>
    </xf>
    <xf numFmtId="0" fontId="87" fillId="5" borderId="580" xfId="10" quotePrefix="1" applyFont="1" applyFill="1" applyBorder="1" applyAlignment="1">
      <alignment horizontal="center" vertical="center" wrapText="1"/>
    </xf>
    <xf numFmtId="0" fontId="87" fillId="5" borderId="614" xfId="10" quotePrefix="1" applyFont="1" applyFill="1" applyBorder="1" applyAlignment="1">
      <alignment horizontal="center" vertical="center" wrapText="1"/>
    </xf>
    <xf numFmtId="0" fontId="87" fillId="5" borderId="604" xfId="10" quotePrefix="1" applyFont="1" applyFill="1" applyBorder="1" applyAlignment="1">
      <alignment horizontal="center" vertical="center" wrapText="1"/>
    </xf>
    <xf numFmtId="0" fontId="87" fillId="5" borderId="601" xfId="10" quotePrefix="1" applyFont="1" applyFill="1" applyBorder="1" applyAlignment="1">
      <alignment horizontal="center" vertical="center" wrapText="1"/>
    </xf>
    <xf numFmtId="0" fontId="87" fillId="5" borderId="605" xfId="10" quotePrefix="1" applyFont="1" applyFill="1" applyBorder="1" applyAlignment="1">
      <alignment horizontal="center" vertical="center" wrapText="1"/>
    </xf>
    <xf numFmtId="0" fontId="59" fillId="5" borderId="572" xfId="10" applyFont="1" applyFill="1" applyBorder="1" applyAlignment="1" applyProtection="1">
      <alignment vertical="center" wrapText="1"/>
      <protection locked="0"/>
    </xf>
    <xf numFmtId="0" fontId="58" fillId="5" borderId="594" xfId="6" quotePrefix="1" applyFont="1" applyFill="1" applyBorder="1" applyAlignment="1" applyProtection="1">
      <alignment horizontal="center" vertical="center" wrapText="1"/>
      <protection locked="0"/>
    </xf>
    <xf numFmtId="0" fontId="58" fillId="5" borderId="573" xfId="6" quotePrefix="1" applyFont="1" applyFill="1" applyBorder="1" applyAlignment="1" applyProtection="1">
      <alignment horizontal="center" vertical="center" wrapText="1"/>
      <protection locked="0"/>
    </xf>
    <xf numFmtId="0" fontId="58" fillId="5" borderId="588" xfId="10" quotePrefix="1" applyFont="1" applyFill="1" applyBorder="1" applyAlignment="1" applyProtection="1">
      <alignment horizontal="center" vertical="center" wrapText="1"/>
      <protection locked="0"/>
    </xf>
    <xf numFmtId="0" fontId="58" fillId="5" borderId="524" xfId="10" quotePrefix="1" applyFont="1" applyFill="1" applyBorder="1" applyAlignment="1" applyProtection="1">
      <alignment horizontal="center" vertical="center" wrapText="1"/>
      <protection locked="0"/>
    </xf>
    <xf numFmtId="0" fontId="56" fillId="5" borderId="606" xfId="10" quotePrefix="1" applyFont="1" applyFill="1" applyBorder="1" applyAlignment="1" applyProtection="1">
      <alignment horizontal="center" vertical="center" wrapText="1"/>
      <protection locked="0"/>
    </xf>
    <xf numFmtId="0" fontId="56" fillId="5" borderId="607" xfId="10" quotePrefix="1" applyFont="1" applyFill="1" applyBorder="1" applyAlignment="1" applyProtection="1">
      <alignment horizontal="center" vertical="center" wrapText="1"/>
      <protection locked="0"/>
    </xf>
    <xf numFmtId="0" fontId="56" fillId="5" borderId="594" xfId="10" quotePrefix="1" applyFont="1" applyFill="1" applyBorder="1" applyAlignment="1" applyProtection="1">
      <alignment horizontal="center" vertical="center" wrapText="1"/>
      <protection locked="0"/>
    </xf>
    <xf numFmtId="0" fontId="56" fillId="5" borderId="613" xfId="10" quotePrefix="1" applyFont="1" applyFill="1" applyBorder="1" applyAlignment="1" applyProtection="1">
      <alignment horizontal="center" vertical="center" wrapText="1"/>
      <protection locked="0"/>
    </xf>
    <xf numFmtId="0" fontId="58" fillId="5" borderId="578" xfId="10" quotePrefix="1" applyFont="1" applyFill="1" applyBorder="1" applyAlignment="1" applyProtection="1">
      <alignment horizontal="center" vertical="center" wrapText="1"/>
      <protection locked="0"/>
    </xf>
    <xf numFmtId="0" fontId="58" fillId="5" borderId="617" xfId="10" quotePrefix="1" applyFont="1" applyFill="1" applyBorder="1" applyAlignment="1" applyProtection="1">
      <alignment horizontal="center" vertical="center" wrapText="1"/>
      <protection locked="0"/>
    </xf>
    <xf numFmtId="0" fontId="56" fillId="5" borderId="572" xfId="3" quotePrefix="1" applyFont="1" applyFill="1" applyBorder="1" applyAlignment="1" applyProtection="1">
      <alignment horizontal="center" textRotation="90" wrapText="1"/>
      <protection locked="0"/>
    </xf>
    <xf numFmtId="0" fontId="87" fillId="5" borderId="593" xfId="10" quotePrefix="1" applyFont="1" applyFill="1" applyBorder="1" applyAlignment="1" applyProtection="1">
      <alignment horizontal="center" vertical="center" wrapText="1"/>
      <protection locked="0"/>
    </xf>
    <xf numFmtId="0" fontId="87" fillId="5" borderId="615" xfId="10" quotePrefix="1" applyFont="1" applyFill="1" applyBorder="1" applyAlignment="1" applyProtection="1">
      <alignment horizontal="center" vertical="center" wrapText="1"/>
      <protection locked="0"/>
    </xf>
    <xf numFmtId="0" fontId="87" fillId="5" borderId="599" xfId="10" quotePrefix="1" applyFont="1" applyFill="1" applyBorder="1" applyAlignment="1" applyProtection="1">
      <alignment horizontal="center" vertical="center" wrapText="1"/>
      <protection locked="0"/>
    </xf>
    <xf numFmtId="0" fontId="87" fillId="5" borderId="590" xfId="10" quotePrefix="1" applyFont="1" applyFill="1" applyBorder="1" applyAlignment="1" applyProtection="1">
      <alignment horizontal="center" vertical="center" wrapText="1"/>
      <protection locked="0"/>
    </xf>
    <xf numFmtId="0" fontId="87" fillId="5" borderId="603" xfId="10" quotePrefix="1" applyFont="1" applyFill="1" applyBorder="1" applyAlignment="1" applyProtection="1">
      <alignment horizontal="center" vertical="center" wrapText="1"/>
      <protection locked="0"/>
    </xf>
    <xf numFmtId="0" fontId="56" fillId="5" borderId="594" xfId="6" quotePrefix="1" applyFont="1" applyFill="1" applyBorder="1" applyAlignment="1" applyProtection="1">
      <alignment vertical="center" wrapText="1"/>
      <protection locked="0"/>
    </xf>
    <xf numFmtId="0" fontId="56" fillId="5" borderId="573" xfId="10" quotePrefix="1" applyFont="1" applyFill="1" applyBorder="1" applyAlignment="1" applyProtection="1">
      <alignment horizontal="center" vertical="center" wrapText="1"/>
      <protection locked="0"/>
    </xf>
    <xf numFmtId="0" fontId="56" fillId="5" borderId="277" xfId="10" quotePrefix="1" applyFont="1" applyFill="1" applyBorder="1" applyAlignment="1" applyProtection="1">
      <alignment horizontal="center" vertical="center" wrapText="1"/>
      <protection locked="0"/>
    </xf>
    <xf numFmtId="0" fontId="87" fillId="5" borderId="618" xfId="10" quotePrefix="1" applyFont="1" applyFill="1" applyBorder="1" applyAlignment="1" applyProtection="1">
      <alignment horizontal="center" vertical="center" wrapText="1"/>
      <protection locked="0"/>
    </xf>
    <xf numFmtId="0" fontId="87" fillId="5" borderId="614" xfId="10" quotePrefix="1" applyFont="1" applyFill="1" applyBorder="1" applyAlignment="1" applyProtection="1">
      <alignment horizontal="center" vertical="center" wrapText="1"/>
      <protection locked="0"/>
    </xf>
    <xf numFmtId="0" fontId="87" fillId="5" borderId="605" xfId="10" quotePrefix="1" applyFont="1" applyFill="1" applyBorder="1" applyAlignment="1" applyProtection="1">
      <alignment horizontal="center" vertical="center" wrapText="1"/>
      <protection locked="0"/>
    </xf>
    <xf numFmtId="0" fontId="56" fillId="5" borderId="598" xfId="6" quotePrefix="1" applyFont="1" applyFill="1" applyBorder="1" applyAlignment="1" applyProtection="1">
      <alignment horizontal="center" vertical="center" wrapText="1"/>
      <protection locked="0"/>
    </xf>
    <xf numFmtId="0" fontId="56" fillId="5" borderId="607" xfId="6" quotePrefix="1" applyFont="1" applyFill="1" applyBorder="1" applyAlignment="1" applyProtection="1">
      <alignment vertical="center" wrapText="1"/>
      <protection locked="0"/>
    </xf>
    <xf numFmtId="0" fontId="58" fillId="5" borderId="598" xfId="6" quotePrefix="1" applyFont="1" applyFill="1" applyBorder="1" applyAlignment="1" applyProtection="1">
      <alignment horizontal="center" vertical="center" wrapText="1"/>
      <protection locked="0"/>
    </xf>
    <xf numFmtId="0" fontId="58" fillId="5" borderId="613" xfId="6" quotePrefix="1" applyFont="1" applyFill="1" applyBorder="1" applyAlignment="1" applyProtection="1">
      <alignment horizontal="center" vertical="center" wrapText="1"/>
      <protection locked="0"/>
    </xf>
    <xf numFmtId="0" fontId="43" fillId="5" borderId="570" xfId="0" applyFont="1" applyFill="1" applyBorder="1" applyAlignment="1" applyProtection="1">
      <alignment horizontal="center" vertical="center"/>
      <protection locked="0"/>
    </xf>
    <xf numFmtId="0" fontId="43" fillId="5" borderId="571" xfId="0" applyFont="1" applyFill="1" applyBorder="1" applyAlignment="1" applyProtection="1">
      <alignment horizontal="center" vertical="center"/>
      <protection locked="0"/>
    </xf>
    <xf numFmtId="0" fontId="43" fillId="5" borderId="572" xfId="0" applyFont="1" applyFill="1" applyBorder="1" applyAlignment="1" applyProtection="1">
      <alignment horizontal="center" vertical="center"/>
      <protection locked="0"/>
    </xf>
    <xf numFmtId="0" fontId="43" fillId="5" borderId="594" xfId="0" applyFont="1" applyFill="1" applyBorder="1" applyAlignment="1" applyProtection="1">
      <alignment horizontal="center" vertical="center"/>
      <protection locked="0"/>
    </xf>
    <xf numFmtId="0" fontId="43" fillId="5" borderId="611" xfId="0" applyFont="1" applyFill="1" applyBorder="1" applyAlignment="1" applyProtection="1">
      <alignment horizontal="center" vertical="center" wrapText="1"/>
      <protection locked="0"/>
    </xf>
    <xf numFmtId="0" fontId="43" fillId="5" borderId="609" xfId="0" applyFont="1" applyFill="1" applyBorder="1" applyAlignment="1" applyProtection="1">
      <alignment horizontal="center" vertical="center" wrapText="1"/>
      <protection locked="0"/>
    </xf>
    <xf numFmtId="0" fontId="43" fillId="5" borderId="612" xfId="0" applyFont="1" applyFill="1" applyBorder="1" applyAlignment="1" applyProtection="1">
      <alignment horizontal="center" vertical="center" wrapText="1"/>
      <protection locked="0"/>
    </xf>
    <xf numFmtId="0" fontId="10" fillId="3" borderId="622" xfId="4" applyFont="1" applyFill="1" applyBorder="1" applyAlignment="1">
      <alignment horizontal="center" vertical="center" wrapText="1"/>
    </xf>
    <xf numFmtId="0" fontId="11" fillId="3" borderId="622" xfId="4" applyFont="1" applyFill="1" applyBorder="1" applyAlignment="1">
      <alignment horizontal="center" vertical="center" wrapText="1"/>
    </xf>
    <xf numFmtId="0" fontId="4" fillId="3" borderId="623" xfId="4" applyFont="1" applyFill="1" applyBorder="1" applyAlignment="1">
      <alignment horizontal="center" vertical="center" wrapText="1"/>
    </xf>
    <xf numFmtId="0" fontId="4" fillId="3" borderId="620" xfId="4" applyFont="1" applyFill="1" applyBorder="1" applyAlignment="1">
      <alignment horizontal="center" vertical="center" wrapText="1"/>
    </xf>
    <xf numFmtId="0" fontId="19" fillId="3" borderId="623" xfId="10" applyFont="1" applyFill="1" applyBorder="1" applyAlignment="1">
      <alignment vertical="center" wrapText="1"/>
    </xf>
    <xf numFmtId="0" fontId="16" fillId="3" borderId="623" xfId="10" applyFont="1" applyFill="1" applyBorder="1" applyAlignment="1">
      <alignment vertical="center" wrapText="1"/>
    </xf>
    <xf numFmtId="0" fontId="16" fillId="3" borderId="620" xfId="10" applyFont="1" applyFill="1" applyBorder="1" applyAlignment="1">
      <alignment vertical="center" wrapText="1"/>
    </xf>
    <xf numFmtId="0" fontId="16" fillId="3" borderId="624" xfId="10" applyFont="1" applyFill="1" applyBorder="1" applyAlignment="1">
      <alignment vertical="center" wrapText="1"/>
    </xf>
    <xf numFmtId="0" fontId="19" fillId="3" borderId="625" xfId="10" applyFont="1" applyFill="1" applyBorder="1" applyAlignment="1">
      <alignment vertical="center" wrapText="1"/>
    </xf>
    <xf numFmtId="0" fontId="16" fillId="3" borderId="626" xfId="10" applyFont="1" applyFill="1" applyBorder="1" applyAlignment="1">
      <alignment vertical="center" wrapText="1"/>
    </xf>
    <xf numFmtId="0" fontId="16" fillId="3" borderId="627" xfId="10" applyFont="1" applyFill="1" applyBorder="1" applyAlignment="1">
      <alignment vertical="center" wrapText="1"/>
    </xf>
    <xf numFmtId="0" fontId="16" fillId="3" borderId="628" xfId="10" applyFont="1" applyFill="1" applyBorder="1" applyAlignment="1">
      <alignment vertical="center" wrapText="1"/>
    </xf>
    <xf numFmtId="0" fontId="16" fillId="3" borderId="629" xfId="10" applyFont="1" applyFill="1" applyBorder="1" applyAlignment="1">
      <alignment vertical="center" wrapText="1"/>
    </xf>
    <xf numFmtId="0" fontId="16" fillId="3" borderId="630" xfId="10" applyFont="1" applyFill="1" applyBorder="1" applyAlignment="1">
      <alignment vertical="center" wrapText="1"/>
    </xf>
    <xf numFmtId="0" fontId="16" fillId="3" borderId="631" xfId="10" applyFont="1" applyFill="1" applyBorder="1" applyAlignment="1">
      <alignment vertical="center" wrapText="1"/>
    </xf>
    <xf numFmtId="0" fontId="16" fillId="3" borderId="626" xfId="7" applyFont="1" applyFill="1" applyBorder="1" applyAlignment="1">
      <alignment vertical="center" wrapText="1"/>
    </xf>
    <xf numFmtId="0" fontId="16" fillId="3" borderId="628" xfId="7" applyFont="1" applyFill="1" applyBorder="1" applyAlignment="1">
      <alignment vertical="center" wrapText="1"/>
    </xf>
    <xf numFmtId="0" fontId="17" fillId="3" borderId="632" xfId="10" applyFont="1" applyFill="1" applyBorder="1" applyAlignment="1">
      <alignment vertical="center" wrapText="1"/>
    </xf>
    <xf numFmtId="0" fontId="17" fillId="0" borderId="633" xfId="10" applyFont="1" applyFill="1" applyBorder="1" applyAlignment="1">
      <alignment horizontal="center" vertical="center" wrapText="1"/>
    </xf>
    <xf numFmtId="0" fontId="17" fillId="0" borderId="634" xfId="10" applyFont="1" applyFill="1" applyBorder="1" applyAlignment="1">
      <alignment horizontal="center" vertical="center" wrapText="1"/>
    </xf>
    <xf numFmtId="0" fontId="17" fillId="0" borderId="635" xfId="10" applyFont="1" applyFill="1" applyBorder="1" applyAlignment="1">
      <alignment horizontal="center" vertical="center" wrapText="1"/>
    </xf>
    <xf numFmtId="0" fontId="17" fillId="3" borderId="635" xfId="10" applyFont="1" applyFill="1" applyBorder="1" applyAlignment="1">
      <alignment horizontal="center" vertical="center" wrapText="1"/>
    </xf>
    <xf numFmtId="0" fontId="17" fillId="3" borderId="633" xfId="10" applyFont="1" applyFill="1" applyBorder="1" applyAlignment="1">
      <alignment horizontal="center" vertical="center" wrapText="1"/>
    </xf>
    <xf numFmtId="0" fontId="17" fillId="3" borderId="634" xfId="10" applyFont="1" applyFill="1" applyBorder="1" applyAlignment="1">
      <alignment horizontal="center" vertical="center" wrapText="1"/>
    </xf>
    <xf numFmtId="0" fontId="18" fillId="3" borderId="625" xfId="0" applyFont="1" applyFill="1" applyBorder="1" applyAlignment="1">
      <alignment horizontal="left" vertical="center" wrapText="1"/>
    </xf>
    <xf numFmtId="0" fontId="16" fillId="3" borderId="622" xfId="7" applyFont="1" applyFill="1" applyBorder="1" applyAlignment="1">
      <alignment horizontal="center" vertical="center" wrapText="1"/>
    </xf>
    <xf numFmtId="0" fontId="16" fillId="3" borderId="620" xfId="7" applyFont="1" applyFill="1" applyBorder="1" applyAlignment="1">
      <alignment horizontal="center" vertical="center" wrapText="1"/>
    </xf>
    <xf numFmtId="0" fontId="16" fillId="3" borderId="638" xfId="4" applyFont="1" applyFill="1" applyBorder="1" applyAlignment="1">
      <alignment horizontal="center" vertical="center" textRotation="255" wrapText="1"/>
    </xf>
    <xf numFmtId="0" fontId="16" fillId="3" borderId="639" xfId="4" applyFont="1" applyFill="1" applyBorder="1" applyAlignment="1">
      <alignment horizontal="center" vertical="center" textRotation="255" wrapText="1"/>
    </xf>
    <xf numFmtId="0" fontId="16" fillId="3" borderId="640" xfId="4" applyFont="1" applyFill="1" applyBorder="1" applyAlignment="1">
      <alignment horizontal="center" vertical="center" textRotation="255" wrapText="1"/>
    </xf>
    <xf numFmtId="0" fontId="16" fillId="3" borderId="539" xfId="4" applyFont="1" applyFill="1" applyBorder="1" applyAlignment="1">
      <alignment horizontal="center" vertical="center" textRotation="255" wrapText="1"/>
    </xf>
    <xf numFmtId="0" fontId="23" fillId="3" borderId="625" xfId="0" applyFont="1" applyFill="1" applyBorder="1" applyAlignment="1">
      <alignment horizontal="left" vertical="center" wrapText="1"/>
    </xf>
    <xf numFmtId="0" fontId="17" fillId="3" borderId="638" xfId="7" applyFont="1" applyFill="1" applyBorder="1" applyAlignment="1">
      <alignment vertical="center" wrapText="1"/>
    </xf>
    <xf numFmtId="0" fontId="17" fillId="3" borderId="641" xfId="7" applyFont="1" applyFill="1" applyBorder="1" applyAlignment="1">
      <alignment vertical="center" wrapText="1"/>
    </xf>
    <xf numFmtId="0" fontId="16" fillId="3" borderId="642" xfId="7" applyFont="1" applyFill="1" applyBorder="1" applyAlignment="1">
      <alignment vertical="center" wrapText="1"/>
    </xf>
    <xf numFmtId="0" fontId="17" fillId="3" borderId="639" xfId="7" applyFont="1" applyFill="1" applyBorder="1" applyAlignment="1">
      <alignment vertical="center" wrapText="1"/>
    </xf>
    <xf numFmtId="0" fontId="16" fillId="3" borderId="643" xfId="7" applyFont="1" applyFill="1" applyBorder="1" applyAlignment="1">
      <alignment vertical="center" wrapText="1"/>
    </xf>
    <xf numFmtId="0" fontId="16" fillId="3" borderId="644" xfId="7" applyFont="1" applyFill="1" applyBorder="1" applyAlignment="1">
      <alignment vertical="center" wrapText="1"/>
    </xf>
    <xf numFmtId="0" fontId="16" fillId="3" borderId="645" xfId="7" applyFont="1" applyFill="1" applyBorder="1" applyAlignment="1">
      <alignment vertical="center" wrapText="1"/>
    </xf>
    <xf numFmtId="0" fontId="16" fillId="3" borderId="646" xfId="7" applyFont="1" applyFill="1" applyBorder="1" applyAlignment="1">
      <alignment vertical="center" wrapText="1"/>
    </xf>
    <xf numFmtId="0" fontId="19" fillId="3" borderId="620" xfId="10" applyFont="1" applyFill="1" applyBorder="1" applyAlignment="1">
      <alignment vertical="center" wrapText="1"/>
    </xf>
    <xf numFmtId="0" fontId="16" fillId="3" borderId="623" xfId="10" applyFont="1" applyFill="1" applyBorder="1" applyAlignment="1">
      <alignment horizontal="center" vertical="center" wrapText="1"/>
    </xf>
    <xf numFmtId="0" fontId="16" fillId="3" borderId="620" xfId="10" applyFont="1" applyFill="1" applyBorder="1" applyAlignment="1">
      <alignment horizontal="center" vertical="center" wrapText="1"/>
    </xf>
    <xf numFmtId="0" fontId="16" fillId="3" borderId="624" xfId="10" applyFont="1" applyFill="1" applyBorder="1" applyAlignment="1">
      <alignment horizontal="center" vertical="center" wrapText="1"/>
    </xf>
    <xf numFmtId="0" fontId="21" fillId="3" borderId="623" xfId="0" applyFont="1" applyFill="1" applyBorder="1" applyAlignment="1">
      <alignment horizontal="left" vertical="center" wrapText="1"/>
    </xf>
    <xf numFmtId="0" fontId="16" fillId="3" borderId="651" xfId="7" applyFont="1" applyFill="1" applyBorder="1" applyAlignment="1">
      <alignment horizontal="center" vertical="center" wrapText="1"/>
    </xf>
    <xf numFmtId="0" fontId="16" fillId="3" borderId="623" xfId="7" applyFont="1" applyFill="1" applyBorder="1" applyAlignment="1">
      <alignment horizontal="center" vertical="center" wrapText="1"/>
    </xf>
    <xf numFmtId="0" fontId="18" fillId="3" borderId="623" xfId="0" applyFont="1" applyFill="1" applyBorder="1" applyAlignment="1">
      <alignment horizontal="left" vertical="center" wrapText="1"/>
    </xf>
    <xf numFmtId="0" fontId="18" fillId="3" borderId="622" xfId="0" applyFont="1" applyFill="1" applyBorder="1" applyAlignment="1">
      <alignment horizontal="center" vertical="center"/>
    </xf>
    <xf numFmtId="0" fontId="18" fillId="3" borderId="620" xfId="0" applyFont="1" applyFill="1" applyBorder="1" applyAlignment="1">
      <alignment horizontal="center" vertical="center"/>
    </xf>
    <xf numFmtId="0" fontId="18" fillId="3" borderId="651" xfId="0" applyFont="1" applyFill="1" applyBorder="1" applyAlignment="1">
      <alignment horizontal="center" vertical="center"/>
    </xf>
    <xf numFmtId="0" fontId="18" fillId="3" borderId="623" xfId="0" applyFont="1" applyFill="1" applyBorder="1" applyAlignment="1">
      <alignment horizontal="center" vertical="center"/>
    </xf>
    <xf numFmtId="0" fontId="17" fillId="0" borderId="660" xfId="10" applyFont="1" applyFill="1" applyBorder="1" applyAlignment="1">
      <alignment horizontal="center" vertical="center" wrapText="1"/>
    </xf>
    <xf numFmtId="0" fontId="17" fillId="3" borderId="660" xfId="10" applyFont="1" applyFill="1" applyBorder="1" applyAlignment="1">
      <alignment horizontal="center" vertical="center" wrapText="1"/>
    </xf>
    <xf numFmtId="0" fontId="16" fillId="3" borderId="659" xfId="10" applyFont="1" applyFill="1" applyBorder="1" applyAlignment="1">
      <alignment vertical="center" wrapText="1"/>
    </xf>
    <xf numFmtId="0" fontId="17" fillId="0" borderId="636" xfId="10" applyFont="1" applyFill="1" applyBorder="1" applyAlignment="1">
      <alignment horizontal="center" vertical="center" wrapText="1"/>
    </xf>
    <xf numFmtId="0" fontId="17" fillId="3" borderId="636" xfId="10" applyFont="1" applyFill="1" applyBorder="1" applyAlignment="1">
      <alignment horizontal="center" vertical="center" wrapText="1"/>
    </xf>
    <xf numFmtId="0" fontId="16" fillId="3" borderId="636" xfId="7" applyFont="1" applyFill="1" applyBorder="1" applyAlignment="1">
      <alignment horizontal="center" vertical="center" wrapText="1"/>
    </xf>
    <xf numFmtId="0" fontId="16" fillId="3" borderId="637" xfId="7" applyFont="1" applyFill="1" applyBorder="1" applyAlignment="1">
      <alignment horizontal="center" vertical="center" wrapText="1"/>
    </xf>
    <xf numFmtId="0" fontId="16" fillId="3" borderId="644" xfId="7" applyFont="1" applyFill="1" applyBorder="1" applyAlignment="1">
      <alignment horizontal="center" vertical="center" wrapText="1"/>
    </xf>
    <xf numFmtId="0" fontId="16" fillId="3" borderId="645" xfId="7" applyFont="1" applyFill="1" applyBorder="1" applyAlignment="1">
      <alignment horizontal="center" vertical="center" wrapText="1"/>
    </xf>
    <xf numFmtId="0" fontId="16" fillId="3" borderId="646" xfId="7" applyFont="1" applyFill="1" applyBorder="1" applyAlignment="1">
      <alignment horizontal="center" vertical="center" wrapText="1"/>
    </xf>
    <xf numFmtId="0" fontId="16" fillId="3" borderId="634" xfId="7" applyFont="1" applyFill="1" applyBorder="1" applyAlignment="1">
      <alignment horizontal="center" vertical="center" wrapText="1"/>
    </xf>
    <xf numFmtId="0" fontId="16" fillId="3" borderId="648" xfId="7" applyFont="1" applyFill="1" applyBorder="1" applyAlignment="1">
      <alignment horizontal="center" vertical="center" wrapText="1"/>
    </xf>
    <xf numFmtId="0" fontId="16" fillId="3" borderId="649" xfId="7" applyFont="1" applyFill="1" applyBorder="1" applyAlignment="1">
      <alignment horizontal="center" vertical="center" wrapText="1"/>
    </xf>
    <xf numFmtId="0" fontId="16" fillId="3" borderId="650" xfId="7" applyFont="1" applyFill="1" applyBorder="1" applyAlignment="1">
      <alignment horizontal="center" vertical="center" wrapText="1"/>
    </xf>
    <xf numFmtId="0" fontId="16" fillId="9" borderId="622" xfId="7" applyFont="1" applyFill="1" applyBorder="1" applyAlignment="1">
      <alignment horizontal="center" vertical="center" wrapText="1"/>
    </xf>
    <xf numFmtId="0" fontId="16" fillId="9" borderId="656" xfId="7" applyFont="1" applyFill="1" applyBorder="1" applyAlignment="1">
      <alignment horizontal="center" vertical="center" wrapText="1"/>
    </xf>
    <xf numFmtId="0" fontId="16" fillId="9" borderId="657" xfId="7" applyFont="1" applyFill="1" applyBorder="1" applyAlignment="1">
      <alignment horizontal="center" vertical="center" wrapText="1"/>
    </xf>
    <xf numFmtId="0" fontId="16" fillId="3" borderId="626" xfId="7" applyFont="1" applyFill="1" applyBorder="1" applyAlignment="1">
      <alignment horizontal="center" vertical="center" wrapText="1"/>
    </xf>
    <xf numFmtId="0" fontId="16" fillId="3" borderId="627" xfId="7" applyFont="1" applyFill="1" applyBorder="1" applyAlignment="1">
      <alignment horizontal="center" vertical="center" wrapText="1"/>
    </xf>
    <xf numFmtId="0" fontId="16" fillId="3" borderId="628" xfId="7" applyFont="1" applyFill="1" applyBorder="1" applyAlignment="1">
      <alignment horizontal="center" vertical="center" wrapText="1"/>
    </xf>
    <xf numFmtId="0" fontId="17" fillId="3" borderId="637" xfId="10" applyFont="1" applyFill="1" applyBorder="1" applyAlignment="1">
      <alignment horizontal="center" vertical="center" wrapText="1"/>
    </xf>
    <xf numFmtId="0" fontId="17" fillId="3" borderId="647" xfId="10" applyFont="1" applyFill="1" applyBorder="1" applyAlignment="1">
      <alignment horizontal="center" vertical="center" wrapText="1"/>
    </xf>
    <xf numFmtId="0" fontId="17" fillId="3" borderId="626" xfId="10" applyFont="1" applyFill="1" applyBorder="1" applyAlignment="1">
      <alignment horizontal="center" vertical="center" wrapText="1"/>
    </xf>
    <xf numFmtId="0" fontId="17" fillId="3" borderId="627" xfId="10" applyFont="1" applyFill="1" applyBorder="1" applyAlignment="1">
      <alignment horizontal="center" vertical="center" wrapText="1"/>
    </xf>
    <xf numFmtId="0" fontId="17" fillId="3" borderId="628" xfId="10" applyFont="1" applyFill="1" applyBorder="1" applyAlignment="1">
      <alignment horizontal="center" vertical="center" wrapText="1"/>
    </xf>
    <xf numFmtId="0" fontId="17" fillId="3" borderId="658" xfId="10" applyFont="1" applyFill="1" applyBorder="1" applyAlignment="1">
      <alignment horizontal="center" vertical="center" wrapText="1"/>
    </xf>
    <xf numFmtId="0" fontId="17" fillId="3" borderId="655" xfId="10" applyFont="1" applyFill="1" applyBorder="1" applyAlignment="1">
      <alignment horizontal="center" vertical="center" wrapText="1"/>
    </xf>
    <xf numFmtId="0" fontId="17" fillId="3" borderId="648" xfId="10" applyFont="1" applyFill="1" applyBorder="1" applyAlignment="1">
      <alignment horizontal="center" vertical="center" wrapText="1"/>
    </xf>
    <xf numFmtId="0" fontId="17" fillId="3" borderId="649" xfId="10" applyFont="1" applyFill="1" applyBorder="1" applyAlignment="1">
      <alignment horizontal="center" vertical="center" wrapText="1"/>
    </xf>
    <xf numFmtId="0" fontId="17" fillId="3" borderId="650" xfId="10" applyFont="1" applyFill="1" applyBorder="1" applyAlignment="1">
      <alignment horizontal="center" vertical="center" wrapText="1"/>
    </xf>
    <xf numFmtId="0" fontId="16" fillId="3" borderId="622" xfId="10" applyFont="1" applyFill="1" applyBorder="1" applyAlignment="1">
      <alignment horizontal="center" vertical="center" wrapText="1"/>
    </xf>
    <xf numFmtId="0" fontId="16" fillId="3" borderId="651" xfId="10" applyFont="1" applyFill="1" applyBorder="1" applyAlignment="1">
      <alignment horizontal="center" vertical="center" wrapText="1"/>
    </xf>
    <xf numFmtId="0" fontId="16" fillId="3" borderId="638" xfId="10" applyFont="1" applyFill="1" applyBorder="1" applyAlignment="1">
      <alignment horizontal="center" vertical="center" wrapText="1"/>
    </xf>
    <xf numFmtId="0" fontId="16" fillId="3" borderId="625" xfId="10" applyFont="1" applyFill="1" applyBorder="1" applyAlignment="1">
      <alignment horizontal="center" vertical="center" wrapText="1"/>
    </xf>
    <xf numFmtId="0" fontId="17" fillId="3" borderId="626" xfId="7" applyFont="1" applyFill="1" applyBorder="1" applyAlignment="1">
      <alignment horizontal="center" vertical="center" wrapText="1"/>
    </xf>
    <xf numFmtId="0" fontId="17" fillId="3" borderId="627" xfId="7" applyFont="1" applyFill="1" applyBorder="1" applyAlignment="1">
      <alignment horizontal="center" vertical="center" wrapText="1"/>
    </xf>
    <xf numFmtId="0" fontId="17" fillId="3" borderId="628" xfId="7" applyFont="1" applyFill="1" applyBorder="1" applyAlignment="1">
      <alignment horizontal="center" vertical="center" wrapText="1"/>
    </xf>
    <xf numFmtId="0" fontId="17" fillId="3" borderId="629" xfId="7" applyFont="1" applyFill="1" applyBorder="1" applyAlignment="1">
      <alignment horizontal="center" vertical="center" wrapText="1"/>
    </xf>
    <xf numFmtId="0" fontId="17" fillId="3" borderId="630" xfId="7" applyFont="1" applyFill="1" applyBorder="1" applyAlignment="1">
      <alignment horizontal="center" vertical="center" wrapText="1"/>
    </xf>
    <xf numFmtId="0" fontId="17" fillId="3" borderId="644" xfId="7" applyFont="1" applyFill="1" applyBorder="1" applyAlignment="1">
      <alignment horizontal="center" vertical="center" wrapText="1"/>
    </xf>
    <xf numFmtId="0" fontId="17" fillId="3" borderId="645" xfId="7" applyFont="1" applyFill="1" applyBorder="1" applyAlignment="1">
      <alignment horizontal="center" vertical="center" wrapText="1"/>
    </xf>
    <xf numFmtId="0" fontId="17" fillId="3" borderId="652" xfId="7" applyFont="1" applyFill="1" applyBorder="1" applyAlignment="1">
      <alignment horizontal="center" vertical="center" wrapText="1"/>
    </xf>
    <xf numFmtId="0" fontId="17" fillId="3" borderId="646" xfId="7" applyFont="1" applyFill="1" applyBorder="1" applyAlignment="1">
      <alignment horizontal="center" vertical="center" wrapText="1"/>
    </xf>
    <xf numFmtId="0" fontId="17" fillId="3" borderId="653" xfId="10" applyFont="1" applyFill="1" applyBorder="1" applyAlignment="1">
      <alignment horizontal="center" vertical="center" wrapText="1"/>
    </xf>
    <xf numFmtId="0" fontId="17" fillId="3" borderId="654" xfId="10" applyFont="1" applyFill="1" applyBorder="1" applyAlignment="1">
      <alignment horizontal="center" vertical="center" wrapText="1"/>
    </xf>
    <xf numFmtId="0" fontId="24" fillId="3" borderId="625" xfId="0" applyFont="1" applyFill="1" applyBorder="1" applyAlignment="1">
      <alignment horizontal="center" vertical="center"/>
    </xf>
    <xf numFmtId="0" fontId="24" fillId="3" borderId="639" xfId="0" applyFont="1" applyFill="1" applyBorder="1" applyAlignment="1">
      <alignment horizontal="center" vertical="center"/>
    </xf>
    <xf numFmtId="0" fontId="17" fillId="3" borderId="640" xfId="10" applyFont="1" applyFill="1" applyBorder="1" applyAlignment="1">
      <alignment horizontal="center" vertical="center" wrapText="1"/>
    </xf>
    <xf numFmtId="0" fontId="24" fillId="3" borderId="638" xfId="0" applyFont="1" applyFill="1" applyBorder="1" applyAlignment="1">
      <alignment horizontal="center" vertical="center"/>
    </xf>
    <xf numFmtId="0" fontId="15" fillId="3" borderId="638" xfId="0" applyFont="1" applyFill="1" applyBorder="1" applyAlignment="1">
      <alignment horizontal="center" vertical="center"/>
    </xf>
    <xf numFmtId="0" fontId="15" fillId="3" borderId="639" xfId="0" applyFont="1" applyFill="1" applyBorder="1" applyAlignment="1">
      <alignment horizontal="center" vertical="center"/>
    </xf>
    <xf numFmtId="0" fontId="16" fillId="3" borderId="662" xfId="7" applyFont="1" applyFill="1" applyBorder="1" applyAlignment="1">
      <alignment horizontal="center" vertical="center" wrapText="1"/>
    </xf>
    <xf numFmtId="0" fontId="16" fillId="3" borderId="656" xfId="7" applyFont="1" applyFill="1" applyBorder="1" applyAlignment="1">
      <alignment horizontal="center" vertical="center" wrapText="1"/>
    </xf>
    <xf numFmtId="0" fontId="16" fillId="3" borderId="657" xfId="7" applyFont="1" applyFill="1" applyBorder="1" applyAlignment="1">
      <alignment horizontal="center" vertical="center" wrapText="1"/>
    </xf>
    <xf numFmtId="0" fontId="16" fillId="3" borderId="663" xfId="7" applyFont="1" applyFill="1" applyBorder="1" applyAlignment="1">
      <alignment horizontal="center" vertical="center" wrapText="1"/>
    </xf>
    <xf numFmtId="0" fontId="16" fillId="3" borderId="638" xfId="7" applyFont="1" applyFill="1" applyBorder="1" applyAlignment="1">
      <alignment horizontal="center" vertical="center" wrapText="1"/>
    </xf>
    <xf numFmtId="0" fontId="16" fillId="3" borderId="641" xfId="7" applyFont="1" applyFill="1" applyBorder="1" applyAlignment="1">
      <alignment horizontal="center" vertical="center" wrapText="1"/>
    </xf>
    <xf numFmtId="0" fontId="16" fillId="3" borderId="643" xfId="7" applyFont="1" applyFill="1" applyBorder="1" applyAlignment="1">
      <alignment horizontal="center" vertical="center" wrapText="1"/>
    </xf>
    <xf numFmtId="0" fontId="16" fillId="3" borderId="639" xfId="7" applyFont="1" applyFill="1" applyBorder="1" applyAlignment="1">
      <alignment horizontal="center" vertical="center" wrapText="1"/>
    </xf>
    <xf numFmtId="0" fontId="23" fillId="3" borderId="623" xfId="0" applyFont="1" applyFill="1" applyBorder="1" applyAlignment="1">
      <alignment horizontal="left" vertical="center" wrapText="1"/>
    </xf>
    <xf numFmtId="0" fontId="17" fillId="3" borderId="622" xfId="7" applyFont="1" applyFill="1" applyBorder="1" applyAlignment="1">
      <alignment horizontal="center" vertical="center" wrapText="1"/>
    </xf>
    <xf numFmtId="0" fontId="17" fillId="3" borderId="656" xfId="7" applyFont="1" applyFill="1" applyBorder="1" applyAlignment="1">
      <alignment horizontal="center" vertical="center" wrapText="1"/>
    </xf>
    <xf numFmtId="0" fontId="17" fillId="3" borderId="651" xfId="7" applyFont="1" applyFill="1" applyBorder="1" applyAlignment="1">
      <alignment horizontal="center" vertical="center" wrapText="1"/>
    </xf>
    <xf numFmtId="0" fontId="24" fillId="3" borderId="626" xfId="0" applyFont="1" applyFill="1" applyBorder="1" applyAlignment="1">
      <alignment horizontal="center" vertical="center"/>
    </xf>
    <xf numFmtId="0" fontId="24" fillId="3" borderId="627" xfId="0" applyFont="1" applyFill="1" applyBorder="1" applyAlignment="1">
      <alignment horizontal="center" vertical="center"/>
    </xf>
    <xf numFmtId="0" fontId="17" fillId="3" borderId="630" xfId="10" applyFont="1" applyFill="1" applyBorder="1" applyAlignment="1">
      <alignment horizontal="center" vertical="center" wrapText="1"/>
    </xf>
    <xf numFmtId="0" fontId="16" fillId="3" borderId="539" xfId="7" applyFont="1" applyFill="1" applyBorder="1" applyAlignment="1">
      <alignment horizontal="center" vertical="center" wrapText="1"/>
    </xf>
    <xf numFmtId="0" fontId="16" fillId="3" borderId="315" xfId="7" applyFont="1" applyFill="1" applyBorder="1" applyAlignment="1">
      <alignment horizontal="center" vertical="center" wrapText="1"/>
    </xf>
    <xf numFmtId="0" fontId="24" fillId="3" borderId="539" xfId="0" applyFont="1" applyFill="1" applyBorder="1" applyAlignment="1">
      <alignment horizontal="center" vertical="center"/>
    </xf>
    <xf numFmtId="0" fontId="17" fillId="3" borderId="411" xfId="10" applyFont="1" applyFill="1" applyBorder="1" applyAlignment="1">
      <alignment horizontal="center" vertical="center" wrapText="1"/>
    </xf>
    <xf numFmtId="0" fontId="24" fillId="3" borderId="636" xfId="0" applyFont="1" applyFill="1" applyBorder="1" applyAlignment="1">
      <alignment horizontal="center" vertical="center"/>
    </xf>
    <xf numFmtId="0" fontId="24" fillId="3" borderId="634" xfId="0" applyFont="1" applyFill="1" applyBorder="1" applyAlignment="1">
      <alignment horizontal="center" vertical="center"/>
    </xf>
    <xf numFmtId="0" fontId="23" fillId="3" borderId="664" xfId="0" applyFont="1" applyFill="1" applyBorder="1" applyAlignment="1">
      <alignment horizontal="left" vertical="center" wrapText="1"/>
    </xf>
    <xf numFmtId="0" fontId="19" fillId="3" borderId="621" xfId="10" applyFont="1" applyFill="1" applyBorder="1" applyAlignment="1">
      <alignment vertical="center" wrapText="1"/>
    </xf>
    <xf numFmtId="0" fontId="17" fillId="3" borderId="665" xfId="7" applyFont="1" applyFill="1" applyBorder="1" applyAlignment="1">
      <alignment horizontal="center" vertical="center" wrapText="1"/>
    </xf>
    <xf numFmtId="0" fontId="17" fillId="3" borderId="661" xfId="7" applyFont="1" applyFill="1" applyBorder="1" applyAlignment="1">
      <alignment horizontal="center" vertical="center" wrapText="1"/>
    </xf>
    <xf numFmtId="0" fontId="17" fillId="3" borderId="666" xfId="7" applyFont="1" applyFill="1" applyBorder="1" applyAlignment="1">
      <alignment horizontal="center" vertical="center" wrapText="1"/>
    </xf>
    <xf numFmtId="0" fontId="17" fillId="3" borderId="315" xfId="10" applyFont="1" applyFill="1" applyBorder="1" applyAlignment="1">
      <alignment horizontal="center" vertical="center" wrapText="1"/>
    </xf>
    <xf numFmtId="0" fontId="24" fillId="3" borderId="629" xfId="0" applyFont="1" applyFill="1" applyBorder="1" applyAlignment="1">
      <alignment horizontal="center" vertical="center"/>
    </xf>
    <xf numFmtId="0" fontId="15" fillId="3" borderId="629" xfId="0" applyFont="1" applyFill="1" applyBorder="1" applyAlignment="1">
      <alignment horizontal="center" vertical="center"/>
    </xf>
    <xf numFmtId="0" fontId="15" fillId="3" borderId="627" xfId="0" applyFont="1" applyFill="1" applyBorder="1" applyAlignment="1">
      <alignment horizontal="center" vertical="center"/>
    </xf>
    <xf numFmtId="0" fontId="15" fillId="3" borderId="437" xfId="0" applyFont="1" applyFill="1" applyBorder="1" applyAlignment="1">
      <alignment horizontal="center" vertical="center"/>
    </xf>
    <xf numFmtId="0" fontId="24" fillId="3" borderId="635" xfId="0" applyFont="1" applyFill="1" applyBorder="1" applyAlignment="1">
      <alignment horizontal="center" vertical="center"/>
    </xf>
    <xf numFmtId="0" fontId="15" fillId="3" borderId="635" xfId="0" applyFont="1" applyFill="1" applyBorder="1" applyAlignment="1">
      <alignment horizontal="center" vertical="center"/>
    </xf>
    <xf numFmtId="0" fontId="15" fillId="3" borderId="634" xfId="0" applyFont="1" applyFill="1" applyBorder="1" applyAlignment="1">
      <alignment horizontal="center" vertical="center"/>
    </xf>
    <xf numFmtId="0" fontId="21" fillId="3" borderId="534" xfId="0" applyFont="1" applyFill="1" applyBorder="1" applyAlignment="1">
      <alignment horizontal="left" vertical="center" wrapText="1"/>
    </xf>
    <xf numFmtId="0" fontId="20" fillId="3" borderId="626" xfId="0" applyFont="1" applyFill="1" applyBorder="1" applyAlignment="1">
      <alignment horizontal="center" vertical="center" wrapText="1"/>
    </xf>
    <xf numFmtId="0" fontId="20" fillId="3" borderId="627" xfId="0" applyFont="1" applyFill="1" applyBorder="1" applyAlignment="1">
      <alignment horizontal="center" vertical="center" wrapText="1"/>
    </xf>
    <xf numFmtId="0" fontId="20" fillId="3" borderId="628" xfId="0" applyFont="1" applyFill="1" applyBorder="1" applyAlignment="1">
      <alignment horizontal="center" vertical="center" wrapText="1"/>
    </xf>
    <xf numFmtId="0" fontId="20" fillId="3" borderId="629" xfId="0" applyFont="1" applyFill="1" applyBorder="1" applyAlignment="1">
      <alignment horizontal="center" vertical="center" wrapText="1"/>
    </xf>
    <xf numFmtId="0" fontId="20" fillId="3" borderId="630" xfId="0" applyFont="1" applyFill="1" applyBorder="1" applyAlignment="1">
      <alignment horizontal="center" vertical="center" wrapText="1"/>
    </xf>
    <xf numFmtId="0" fontId="20" fillId="3" borderId="636" xfId="0" applyFont="1" applyFill="1" applyBorder="1" applyAlignment="1">
      <alignment horizontal="center" vertical="center" wrapText="1"/>
    </xf>
    <xf numFmtId="0" fontId="20" fillId="3" borderId="634" xfId="0" applyFont="1" applyFill="1" applyBorder="1" applyAlignment="1">
      <alignment horizontal="center" vertical="center" wrapText="1"/>
    </xf>
    <xf numFmtId="0" fontId="20" fillId="3" borderId="637" xfId="0" applyFont="1" applyFill="1" applyBorder="1" applyAlignment="1">
      <alignment horizontal="center" vertical="center" wrapText="1"/>
    </xf>
    <xf numFmtId="0" fontId="20" fillId="3" borderId="635" xfId="0" applyFont="1" applyFill="1" applyBorder="1" applyAlignment="1">
      <alignment horizontal="center" vertical="center" wrapText="1"/>
    </xf>
    <xf numFmtId="0" fontId="20" fillId="3" borderId="647" xfId="0" applyFont="1" applyFill="1" applyBorder="1" applyAlignment="1">
      <alignment horizontal="center" vertical="center" wrapText="1"/>
    </xf>
    <xf numFmtId="0" fontId="18" fillId="3" borderId="653" xfId="0" applyFont="1" applyFill="1" applyBorder="1" applyAlignment="1">
      <alignment horizontal="center" vertical="center"/>
    </xf>
    <xf numFmtId="0" fontId="18" fillId="3" borderId="654" xfId="0" applyFont="1" applyFill="1" applyBorder="1" applyAlignment="1">
      <alignment horizontal="center" vertical="center"/>
    </xf>
    <xf numFmtId="0" fontId="18" fillId="3" borderId="655" xfId="0" applyFont="1" applyFill="1" applyBorder="1" applyAlignment="1">
      <alignment horizontal="center" vertical="center"/>
    </xf>
    <xf numFmtId="0" fontId="18" fillId="3" borderId="667" xfId="0" applyFont="1" applyFill="1" applyBorder="1" applyAlignment="1">
      <alignment horizontal="center" vertical="center"/>
    </xf>
    <xf numFmtId="0" fontId="18" fillId="3" borderId="668" xfId="0" applyFont="1" applyFill="1" applyBorder="1" applyAlignment="1">
      <alignment horizontal="center" vertical="center"/>
    </xf>
    <xf numFmtId="0" fontId="16" fillId="3" borderId="0" xfId="7" applyFont="1" applyFill="1" applyBorder="1" applyAlignment="1">
      <alignment horizontal="center" vertical="center" wrapText="1"/>
    </xf>
    <xf numFmtId="0" fontId="16" fillId="3" borderId="669" xfId="7" applyFont="1" applyFill="1" applyBorder="1" applyAlignment="1">
      <alignment horizontal="center" vertical="center" wrapText="1"/>
    </xf>
    <xf numFmtId="0" fontId="16" fillId="3" borderId="411" xfId="7" applyFont="1" applyFill="1" applyBorder="1" applyAlignment="1">
      <alignment horizontal="center" vertical="center" wrapText="1"/>
    </xf>
    <xf numFmtId="0" fontId="16" fillId="3" borderId="647" xfId="7" applyFont="1" applyFill="1" applyBorder="1" applyAlignment="1">
      <alignment horizontal="center" vertical="center" wrapText="1"/>
    </xf>
    <xf numFmtId="0" fontId="16" fillId="3" borderId="625" xfId="7" applyFont="1" applyFill="1" applyBorder="1" applyAlignment="1">
      <alignment horizontal="center" vertical="center" wrapText="1"/>
    </xf>
    <xf numFmtId="0" fontId="16" fillId="3" borderId="630" xfId="7" applyFont="1" applyFill="1" applyBorder="1" applyAlignment="1">
      <alignment horizontal="center" vertical="center" wrapText="1"/>
    </xf>
    <xf numFmtId="0" fontId="16" fillId="3" borderId="642" xfId="7" applyFont="1" applyFill="1" applyBorder="1" applyAlignment="1">
      <alignment horizontal="center" vertical="center" wrapText="1"/>
    </xf>
    <xf numFmtId="0" fontId="16" fillId="3" borderId="637" xfId="10" applyFont="1" applyFill="1" applyBorder="1" applyAlignment="1">
      <alignment horizontal="center" vertical="center" wrapText="1"/>
    </xf>
    <xf numFmtId="0" fontId="16" fillId="3" borderId="660" xfId="10" applyFont="1" applyFill="1" applyBorder="1" applyAlignment="1">
      <alignment horizontal="center" vertical="center" wrapText="1"/>
    </xf>
    <xf numFmtId="0" fontId="16" fillId="3" borderId="670" xfId="7" applyFont="1" applyFill="1" applyBorder="1" applyAlignment="1">
      <alignment horizontal="center" vertical="center" wrapText="1"/>
    </xf>
    <xf numFmtId="0" fontId="16" fillId="3" borderId="624" xfId="7" applyFont="1" applyFill="1" applyBorder="1" applyAlignment="1">
      <alignment horizontal="center" vertical="center" wrapText="1"/>
    </xf>
    <xf numFmtId="0" fontId="16" fillId="3" borderId="660" xfId="7" applyFont="1" applyFill="1" applyBorder="1" applyAlignment="1">
      <alignment horizontal="center" vertical="center" wrapText="1"/>
    </xf>
    <xf numFmtId="0" fontId="16" fillId="3" borderId="636" xfId="10" applyFont="1" applyFill="1" applyBorder="1" applyAlignment="1">
      <alignment horizontal="center" vertical="center" wrapText="1"/>
    </xf>
    <xf numFmtId="0" fontId="24" fillId="3" borderId="64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24" applyAlignment="1">
      <alignment horizontal="center"/>
    </xf>
    <xf numFmtId="0" fontId="67" fillId="0" borderId="0" xfId="24" applyFont="1" applyAlignment="1">
      <alignment horizontal="center"/>
    </xf>
    <xf numFmtId="0" fontId="18" fillId="3" borderId="539" xfId="0" applyFont="1" applyFill="1" applyBorder="1" applyAlignment="1">
      <alignment horizontal="left" vertical="center" wrapText="1"/>
    </xf>
    <xf numFmtId="0" fontId="27" fillId="3" borderId="632" xfId="10" applyFont="1" applyFill="1" applyBorder="1" applyAlignment="1">
      <alignment vertical="center" wrapText="1"/>
    </xf>
    <xf numFmtId="0" fontId="16" fillId="3" borderId="640" xfId="7" applyFont="1" applyFill="1" applyBorder="1" applyAlignment="1">
      <alignment horizontal="center" vertical="center" wrapText="1"/>
    </xf>
    <xf numFmtId="0" fontId="16" fillId="3" borderId="638" xfId="7" applyFont="1" applyFill="1" applyBorder="1" applyAlignment="1">
      <alignment vertical="center" wrapText="1"/>
    </xf>
    <xf numFmtId="0" fontId="16" fillId="3" borderId="641" xfId="7" applyFont="1" applyFill="1" applyBorder="1" applyAlignment="1">
      <alignment vertical="center" wrapText="1"/>
    </xf>
    <xf numFmtId="0" fontId="17" fillId="3" borderId="641" xfId="7" applyFont="1" applyFill="1" applyBorder="1" applyAlignment="1">
      <alignment horizontal="center" vertical="center" wrapText="1"/>
    </xf>
    <xf numFmtId="0" fontId="17" fillId="3" borderId="640" xfId="7" applyFont="1" applyFill="1" applyBorder="1" applyAlignment="1">
      <alignment horizontal="center" vertical="center" wrapText="1"/>
    </xf>
    <xf numFmtId="0" fontId="16" fillId="3" borderId="644" xfId="10" applyFont="1" applyFill="1" applyBorder="1" applyAlignment="1">
      <alignment vertical="center" wrapText="1"/>
    </xf>
    <xf numFmtId="0" fontId="17" fillId="3" borderId="630" xfId="10" applyFont="1" applyFill="1" applyBorder="1" applyAlignment="1">
      <alignment vertical="center" wrapText="1"/>
    </xf>
    <xf numFmtId="0" fontId="17" fillId="3" borderId="628" xfId="10" applyFont="1" applyFill="1" applyBorder="1" applyAlignment="1">
      <alignment vertical="center" wrapText="1"/>
    </xf>
    <xf numFmtId="0" fontId="16" fillId="3" borderId="645" xfId="10" applyFont="1" applyFill="1" applyBorder="1" applyAlignment="1">
      <alignment vertical="center" wrapText="1"/>
    </xf>
    <xf numFmtId="0" fontId="17" fillId="3" borderId="646" xfId="10" applyFont="1" applyFill="1" applyBorder="1" applyAlignment="1">
      <alignment vertical="center" wrapText="1"/>
    </xf>
    <xf numFmtId="0" fontId="16" fillId="3" borderId="648" xfId="10" applyFont="1" applyFill="1" applyBorder="1" applyAlignment="1">
      <alignment horizontal="center" vertical="center" wrapText="1"/>
    </xf>
    <xf numFmtId="0" fontId="16" fillId="3" borderId="658" xfId="10" applyFont="1" applyFill="1" applyBorder="1" applyAlignment="1">
      <alignment horizontal="center" vertical="center" wrapText="1"/>
    </xf>
    <xf numFmtId="0" fontId="17" fillId="3" borderId="539" xfId="7" applyFont="1" applyFill="1" applyBorder="1" applyAlignment="1">
      <alignment horizontal="center" vertical="center" wrapText="1"/>
    </xf>
    <xf numFmtId="0" fontId="27" fillId="3" borderId="438" xfId="10" applyFont="1" applyFill="1" applyBorder="1" applyAlignment="1">
      <alignment vertical="center" wrapText="1"/>
    </xf>
    <xf numFmtId="0" fontId="16" fillId="3" borderId="657" xfId="10" applyFont="1" applyFill="1" applyBorder="1" applyAlignment="1">
      <alignment horizontal="center" vertical="center" wrapText="1"/>
    </xf>
    <xf numFmtId="0" fontId="44" fillId="3" borderId="644" xfId="0" applyFont="1" applyFill="1" applyBorder="1" applyAlignment="1">
      <alignment horizontal="center" vertical="center" wrapText="1"/>
    </xf>
    <xf numFmtId="0" fontId="44" fillId="3" borderId="645" xfId="0" applyFont="1" applyFill="1" applyBorder="1" applyAlignment="1">
      <alignment horizontal="center" vertical="center" wrapText="1"/>
    </xf>
    <xf numFmtId="0" fontId="44" fillId="3" borderId="646" xfId="0" applyFont="1" applyFill="1" applyBorder="1" applyAlignment="1">
      <alignment horizontal="center" vertical="center" wrapText="1"/>
    </xf>
    <xf numFmtId="0" fontId="44" fillId="3" borderId="648" xfId="0" applyFont="1" applyFill="1" applyBorder="1" applyAlignment="1">
      <alignment horizontal="center" vertical="center" wrapText="1"/>
    </xf>
    <xf numFmtId="0" fontId="44" fillId="3" borderId="649" xfId="0" applyFont="1" applyFill="1" applyBorder="1" applyAlignment="1">
      <alignment horizontal="center" vertical="center" wrapText="1"/>
    </xf>
    <xf numFmtId="0" fontId="44" fillId="3" borderId="650" xfId="0" applyFont="1" applyFill="1" applyBorder="1" applyAlignment="1">
      <alignment horizontal="center" vertical="center" wrapText="1"/>
    </xf>
    <xf numFmtId="0" fontId="44" fillId="3" borderId="638" xfId="0" applyFont="1" applyFill="1" applyBorder="1" applyAlignment="1">
      <alignment horizontal="center" vertical="center" wrapText="1"/>
    </xf>
    <xf numFmtId="0" fontId="44" fillId="3" borderId="641" xfId="0" applyFont="1" applyFill="1" applyBorder="1" applyAlignment="1">
      <alignment horizontal="center" vertical="center" wrapText="1"/>
    </xf>
    <xf numFmtId="0" fontId="44" fillId="3" borderId="642" xfId="0" applyFont="1" applyFill="1" applyBorder="1" applyAlignment="1">
      <alignment horizontal="center" vertical="center" wrapText="1"/>
    </xf>
    <xf numFmtId="0" fontId="44" fillId="3" borderId="623" xfId="0" applyFont="1" applyFill="1" applyBorder="1" applyAlignment="1">
      <alignment horizontal="center" vertical="center"/>
    </xf>
    <xf numFmtId="0" fontId="44" fillId="3" borderId="620" xfId="0" applyFont="1" applyFill="1" applyBorder="1" applyAlignment="1">
      <alignment horizontal="center" vertical="center"/>
    </xf>
    <xf numFmtId="0" fontId="19" fillId="3" borderId="664" xfId="10" applyFont="1" applyFill="1" applyBorder="1" applyAlignment="1">
      <alignment vertical="center" wrapText="1"/>
    </xf>
    <xf numFmtId="0" fontId="17" fillId="3" borderId="648" xfId="7" applyFont="1" applyFill="1" applyBorder="1" applyAlignment="1">
      <alignment horizontal="center" vertical="center" wrapText="1"/>
    </xf>
    <xf numFmtId="0" fontId="17" fillId="3" borderId="649" xfId="7" applyFont="1" applyFill="1" applyBorder="1" applyAlignment="1">
      <alignment horizontal="center" vertical="center" wrapText="1"/>
    </xf>
    <xf numFmtId="0" fontId="17" fillId="3" borderId="650" xfId="7" applyFont="1" applyFill="1" applyBorder="1" applyAlignment="1">
      <alignment horizontal="center" vertical="center" wrapText="1"/>
    </xf>
    <xf numFmtId="0" fontId="17" fillId="3" borderId="672" xfId="10" applyFont="1" applyFill="1" applyBorder="1" applyAlignment="1">
      <alignment horizontal="center" vertical="center" wrapText="1"/>
    </xf>
    <xf numFmtId="0" fontId="17" fillId="3" borderId="629" xfId="10" applyFont="1" applyFill="1" applyBorder="1" applyAlignment="1">
      <alignment horizontal="center" vertical="center" wrapText="1"/>
    </xf>
    <xf numFmtId="0" fontId="44" fillId="3" borderId="539" xfId="0" applyFont="1" applyFill="1" applyBorder="1" applyAlignment="1">
      <alignment horizontal="center" vertical="center" wrapText="1"/>
    </xf>
    <xf numFmtId="0" fontId="44" fillId="3" borderId="313" xfId="0" applyFont="1" applyFill="1" applyBorder="1" applyAlignment="1">
      <alignment horizontal="center" vertical="center" wrapText="1"/>
    </xf>
    <xf numFmtId="0" fontId="44" fillId="3" borderId="315" xfId="0" applyFont="1" applyFill="1" applyBorder="1" applyAlignment="1">
      <alignment horizontal="center" vertical="center" wrapText="1"/>
    </xf>
    <xf numFmtId="0" fontId="27" fillId="3" borderId="623" xfId="10" applyFont="1" applyFill="1" applyBorder="1" applyAlignment="1">
      <alignment vertical="center" wrapText="1"/>
    </xf>
    <xf numFmtId="0" fontId="17" fillId="3" borderId="623" xfId="10" applyFont="1" applyFill="1" applyBorder="1" applyAlignment="1">
      <alignment horizontal="center" vertical="center" wrapText="1"/>
    </xf>
    <xf numFmtId="0" fontId="17" fillId="3" borderId="656" xfId="10" applyFont="1" applyFill="1" applyBorder="1" applyAlignment="1">
      <alignment horizontal="center" vertical="center" wrapText="1"/>
    </xf>
    <xf numFmtId="0" fontId="17" fillId="3" borderId="663" xfId="10" applyFont="1" applyFill="1" applyBorder="1" applyAlignment="1">
      <alignment horizontal="center" vertical="center" wrapText="1"/>
    </xf>
    <xf numFmtId="0" fontId="17" fillId="3" borderId="622" xfId="10" applyFont="1" applyFill="1" applyBorder="1" applyAlignment="1">
      <alignment horizontal="center" vertical="center" wrapText="1"/>
    </xf>
    <xf numFmtId="0" fontId="17" fillId="3" borderId="651" xfId="10" applyFont="1" applyFill="1" applyBorder="1" applyAlignment="1">
      <alignment horizontal="center" vertical="center" wrapText="1"/>
    </xf>
    <xf numFmtId="0" fontId="44" fillId="3" borderId="622" xfId="0" applyFont="1" applyFill="1" applyBorder="1" applyAlignment="1">
      <alignment horizontal="center" vertical="center" wrapText="1"/>
    </xf>
    <xf numFmtId="0" fontId="44" fillId="3" borderId="656" xfId="0" applyFont="1" applyFill="1" applyBorder="1" applyAlignment="1">
      <alignment horizontal="center" vertical="center" wrapText="1"/>
    </xf>
    <xf numFmtId="0" fontId="44" fillId="3" borderId="657" xfId="0" applyFont="1" applyFill="1" applyBorder="1" applyAlignment="1">
      <alignment horizontal="center" vertical="center" wrapText="1"/>
    </xf>
    <xf numFmtId="0" fontId="27" fillId="3" borderId="620" xfId="10" applyFont="1" applyFill="1" applyBorder="1" applyAlignment="1">
      <alignment vertical="center" wrapText="1"/>
    </xf>
    <xf numFmtId="0" fontId="28" fillId="0" borderId="551" xfId="24" applyFont="1" applyBorder="1" applyAlignment="1">
      <alignment horizontal="center" vertical="center" wrapText="1"/>
    </xf>
    <xf numFmtId="0" fontId="28" fillId="0" borderId="676" xfId="24" applyFont="1" applyBorder="1" applyAlignment="1">
      <alignment horizontal="center" vertical="center" wrapText="1"/>
    </xf>
    <xf numFmtId="0" fontId="28" fillId="0" borderId="677" xfId="24" applyFont="1" applyBorder="1" applyAlignment="1">
      <alignment horizontal="center" vertical="center" wrapText="1"/>
    </xf>
    <xf numFmtId="0" fontId="3" fillId="0" borderId="675" xfId="24" applyBorder="1" applyAlignment="1">
      <alignment horizontal="center"/>
    </xf>
    <xf numFmtId="0" fontId="3" fillId="0" borderId="532" xfId="24" applyBorder="1" applyAlignment="1">
      <alignment horizontal="center"/>
    </xf>
    <xf numFmtId="0" fontId="3" fillId="0" borderId="165" xfId="24" applyBorder="1" applyAlignment="1">
      <alignment horizontal="center"/>
    </xf>
    <xf numFmtId="0" fontId="28" fillId="0" borderId="678" xfId="24" applyFont="1" applyBorder="1" applyAlignment="1">
      <alignment horizontal="center" vertical="center" wrapText="1"/>
    </xf>
    <xf numFmtId="0" fontId="77" fillId="0" borderId="679" xfId="24" applyFont="1" applyBorder="1" applyAlignment="1">
      <alignment horizontal="center" vertical="center" wrapText="1"/>
    </xf>
    <xf numFmtId="0" fontId="34" fillId="0" borderId="678" xfId="0" applyFont="1" applyFill="1" applyBorder="1" applyAlignment="1">
      <alignment horizontal="left"/>
    </xf>
    <xf numFmtId="0" fontId="34" fillId="0" borderId="679" xfId="0" applyFont="1" applyFill="1" applyBorder="1" applyAlignment="1">
      <alignment horizontal="center"/>
    </xf>
    <xf numFmtId="0" fontId="36" fillId="0" borderId="680" xfId="0" applyFont="1" applyFill="1" applyBorder="1" applyAlignment="1">
      <alignment horizontal="center"/>
    </xf>
    <xf numFmtId="0" fontId="36" fillId="0" borderId="165" xfId="0" applyFont="1" applyFill="1" applyBorder="1" applyAlignment="1">
      <alignment horizontal="center"/>
    </xf>
    <xf numFmtId="0" fontId="36" fillId="0" borderId="548" xfId="0" applyFont="1" applyFill="1" applyBorder="1" applyAlignment="1">
      <alignment horizontal="left" vertical="center"/>
    </xf>
    <xf numFmtId="0" fontId="35" fillId="0" borderId="674" xfId="0" applyFont="1" applyFill="1" applyBorder="1" applyAlignment="1">
      <alignment horizontal="center"/>
    </xf>
    <xf numFmtId="0" fontId="36" fillId="0" borderId="541" xfId="0" applyFont="1" applyFill="1" applyBorder="1" applyAlignment="1">
      <alignment horizontal="center"/>
    </xf>
    <xf numFmtId="49" fontId="35" fillId="0" borderId="678" xfId="0" applyNumberFormat="1" applyFont="1" applyFill="1" applyBorder="1" applyAlignment="1">
      <alignment horizontal="left"/>
    </xf>
    <xf numFmtId="0" fontId="122" fillId="0" borderId="679" xfId="0" applyFont="1" applyFill="1" applyBorder="1" applyAlignment="1">
      <alignment horizontal="center"/>
    </xf>
    <xf numFmtId="0" fontId="122" fillId="0" borderId="679" xfId="24" applyFont="1" applyFill="1" applyBorder="1" applyAlignment="1">
      <alignment horizontal="center"/>
    </xf>
    <xf numFmtId="0" fontId="122" fillId="0" borderId="680" xfId="24" applyFont="1" applyFill="1" applyBorder="1" applyAlignment="1">
      <alignment horizontal="center"/>
    </xf>
    <xf numFmtId="0" fontId="122" fillId="0" borderId="681" xfId="24" applyFont="1" applyFill="1" applyBorder="1" applyAlignment="1">
      <alignment horizontal="center"/>
    </xf>
    <xf numFmtId="0" fontId="123" fillId="0" borderId="681" xfId="24" applyFont="1" applyFill="1" applyBorder="1" applyAlignment="1">
      <alignment horizontal="center" vertical="center" wrapText="1"/>
    </xf>
    <xf numFmtId="0" fontId="83" fillId="0" borderId="680" xfId="24" applyFont="1" applyFill="1" applyBorder="1" applyAlignment="1">
      <alignment horizontal="center" vertical="center" wrapText="1"/>
    </xf>
    <xf numFmtId="49" fontId="37" fillId="0" borderId="678" xfId="0" applyNumberFormat="1" applyFont="1" applyFill="1" applyBorder="1" applyAlignment="1">
      <alignment horizontal="left"/>
    </xf>
    <xf numFmtId="0" fontId="34" fillId="0" borderId="681" xfId="24" applyFont="1" applyFill="1" applyBorder="1" applyAlignment="1">
      <alignment horizontal="center" vertical="center" wrapText="1"/>
    </xf>
    <xf numFmtId="0" fontId="36" fillId="0" borderId="680" xfId="24" applyFont="1" applyFill="1" applyBorder="1" applyAlignment="1">
      <alignment horizontal="center" vertical="center" wrapText="1"/>
    </xf>
    <xf numFmtId="49" fontId="37" fillId="0" borderId="548" xfId="0" applyNumberFormat="1" applyFont="1" applyFill="1" applyBorder="1" applyAlignment="1">
      <alignment horizontal="left"/>
    </xf>
    <xf numFmtId="0" fontId="35" fillId="0" borderId="548" xfId="0" applyFont="1" applyFill="1" applyBorder="1" applyAlignment="1">
      <alignment horizontal="center"/>
    </xf>
    <xf numFmtId="0" fontId="35" fillId="0" borderId="541" xfId="0" applyFont="1" applyFill="1" applyBorder="1" applyAlignment="1">
      <alignment horizontal="center"/>
    </xf>
    <xf numFmtId="49" fontId="38" fillId="0" borderId="678" xfId="0" applyNumberFormat="1" applyFont="1" applyFill="1" applyBorder="1" applyAlignment="1">
      <alignment horizontal="left"/>
    </xf>
    <xf numFmtId="49" fontId="39" fillId="0" borderId="532" xfId="0" applyNumberFormat="1" applyFont="1" applyFill="1" applyBorder="1" applyAlignment="1">
      <alignment horizontal="left"/>
    </xf>
    <xf numFmtId="49" fontId="37" fillId="0" borderId="551" xfId="0" applyNumberFormat="1" applyFont="1" applyFill="1" applyBorder="1" applyAlignment="1">
      <alignment horizontal="left"/>
    </xf>
    <xf numFmtId="0" fontId="34" fillId="0" borderId="682" xfId="0" applyFont="1" applyFill="1" applyBorder="1" applyAlignment="1">
      <alignment horizontal="center"/>
    </xf>
    <xf numFmtId="0" fontId="34" fillId="0" borderId="683" xfId="0" applyFont="1" applyFill="1" applyBorder="1" applyAlignment="1">
      <alignment horizontal="center"/>
    </xf>
    <xf numFmtId="0" fontId="34" fillId="0" borderId="676" xfId="0" applyFont="1" applyFill="1" applyBorder="1" applyAlignment="1">
      <alignment horizontal="center"/>
    </xf>
    <xf numFmtId="0" fontId="34" fillId="0" borderId="684" xfId="0" applyFont="1" applyFill="1" applyBorder="1" applyAlignment="1">
      <alignment horizontal="center"/>
    </xf>
    <xf numFmtId="0" fontId="34" fillId="0" borderId="685" xfId="0" applyFont="1" applyFill="1" applyBorder="1" applyAlignment="1">
      <alignment horizontal="center"/>
    </xf>
    <xf numFmtId="0" fontId="34" fillId="0" borderId="677" xfId="0" applyFont="1" applyFill="1" applyBorder="1" applyAlignment="1">
      <alignment horizontal="center"/>
    </xf>
    <xf numFmtId="0" fontId="34" fillId="0" borderId="686" xfId="0" applyFont="1" applyFill="1" applyBorder="1" applyAlignment="1">
      <alignment horizontal="center"/>
    </xf>
    <xf numFmtId="0" fontId="34" fillId="0" borderId="687" xfId="0" applyFont="1" applyFill="1" applyBorder="1" applyAlignment="1">
      <alignment horizontal="center"/>
    </xf>
    <xf numFmtId="0" fontId="34" fillId="0" borderId="688" xfId="0" applyFont="1" applyFill="1" applyBorder="1" applyAlignment="1">
      <alignment horizontal="center"/>
    </xf>
    <xf numFmtId="0" fontId="34" fillId="0" borderId="595" xfId="0" applyFont="1" applyFill="1" applyBorder="1" applyAlignment="1">
      <alignment horizontal="center"/>
    </xf>
    <xf numFmtId="0" fontId="34" fillId="0" borderId="689" xfId="0" applyFont="1" applyFill="1" applyBorder="1" applyAlignment="1">
      <alignment horizontal="center"/>
    </xf>
    <xf numFmtId="0" fontId="68" fillId="0" borderId="674" xfId="0" applyFont="1" applyFill="1" applyBorder="1" applyAlignment="1">
      <alignment horizontal="center"/>
    </xf>
    <xf numFmtId="0" fontId="28" fillId="0" borderId="675" xfId="0" applyFont="1" applyBorder="1" applyAlignment="1">
      <alignment horizontal="center" vertical="center" wrapText="1"/>
    </xf>
    <xf numFmtId="0" fontId="0" fillId="0" borderId="532" xfId="0" applyFill="1" applyBorder="1"/>
    <xf numFmtId="0" fontId="77" fillId="0" borderId="678" xfId="24" applyFont="1" applyBorder="1" applyAlignment="1">
      <alignment horizontal="center" vertical="center" wrapText="1"/>
    </xf>
    <xf numFmtId="0" fontId="79" fillId="0" borderId="681" xfId="0" applyFont="1" applyBorder="1" applyAlignment="1">
      <alignment horizontal="center" vertical="center" textRotation="90" wrapText="1"/>
    </xf>
    <xf numFmtId="0" fontId="34" fillId="0" borderId="681" xfId="0" applyNumberFormat="1" applyFont="1" applyFill="1" applyBorder="1" applyAlignment="1">
      <alignment horizontal="center" vertical="center" wrapText="1"/>
    </xf>
    <xf numFmtId="0" fontId="36" fillId="0" borderId="680" xfId="0" applyNumberFormat="1" applyFont="1" applyFill="1" applyBorder="1" applyAlignment="1">
      <alignment horizontal="center" vertical="center" wrapText="1"/>
    </xf>
    <xf numFmtId="0" fontId="36" fillId="0" borderId="165" xfId="0" applyNumberFormat="1" applyFont="1" applyFill="1" applyBorder="1" applyAlignment="1">
      <alignment horizontal="center" vertical="center" wrapText="1"/>
    </xf>
    <xf numFmtId="0" fontId="37" fillId="0" borderId="548" xfId="0" applyNumberFormat="1" applyFont="1" applyFill="1" applyBorder="1" applyAlignment="1">
      <alignment horizontal="center" vertical="center"/>
    </xf>
    <xf numFmtId="0" fontId="36" fillId="0" borderId="541" xfId="0" applyNumberFormat="1" applyFont="1" applyFill="1" applyBorder="1" applyAlignment="1">
      <alignment horizontal="center" vertical="center" wrapText="1"/>
    </xf>
    <xf numFmtId="0" fontId="123" fillId="0" borderId="690" xfId="0" applyNumberFormat="1" applyFont="1" applyFill="1" applyBorder="1" applyAlignment="1">
      <alignment horizontal="left"/>
    </xf>
    <xf numFmtId="0" fontId="124" fillId="0" borderId="681" xfId="0" applyNumberFormat="1" applyFont="1" applyFill="1" applyBorder="1" applyAlignment="1">
      <alignment horizontal="center" vertical="center"/>
    </xf>
    <xf numFmtId="0" fontId="124" fillId="0" borderId="681" xfId="0" applyNumberFormat="1" applyFont="1" applyFill="1" applyBorder="1" applyAlignment="1">
      <alignment horizontal="center" vertical="center" wrapText="1"/>
    </xf>
    <xf numFmtId="0" fontId="83" fillId="0" borderId="680" xfId="0" applyNumberFormat="1" applyFont="1" applyFill="1" applyBorder="1" applyAlignment="1">
      <alignment horizontal="center" vertical="center" wrapText="1"/>
    </xf>
    <xf numFmtId="0" fontId="125" fillId="0" borderId="690" xfId="0" applyNumberFormat="1" applyFont="1" applyFill="1" applyBorder="1" applyAlignment="1">
      <alignment horizontal="left"/>
    </xf>
    <xf numFmtId="0" fontId="36" fillId="0" borderId="436" xfId="0" applyNumberFormat="1" applyFont="1" applyFill="1" applyBorder="1" applyAlignment="1">
      <alignment horizontal="center" vertical="center" wrapText="1"/>
    </xf>
    <xf numFmtId="49" fontId="38" fillId="0" borderId="597" xfId="0" applyNumberFormat="1" applyFont="1" applyFill="1" applyBorder="1" applyAlignment="1">
      <alignment horizontal="left"/>
    </xf>
    <xf numFmtId="0" fontId="125" fillId="0" borderId="595" xfId="0" applyNumberFormat="1" applyFont="1" applyFill="1" applyBorder="1" applyAlignment="1">
      <alignment horizontal="left"/>
    </xf>
    <xf numFmtId="0" fontId="124" fillId="0" borderId="689" xfId="0" applyNumberFormat="1" applyFont="1" applyFill="1" applyBorder="1" applyAlignment="1">
      <alignment horizontal="center" vertical="center"/>
    </xf>
    <xf numFmtId="0" fontId="42" fillId="0" borderId="681" xfId="0" applyNumberFormat="1" applyFont="1" applyFill="1" applyBorder="1" applyAlignment="1">
      <alignment horizontal="center" vertical="center"/>
    </xf>
    <xf numFmtId="0" fontId="42" fillId="0" borderId="690" xfId="0" applyNumberFormat="1" applyFont="1" applyFill="1" applyBorder="1" applyAlignment="1">
      <alignment horizontal="center" vertical="center"/>
    </xf>
    <xf numFmtId="0" fontId="132" fillId="0" borderId="0" xfId="0" applyFont="1"/>
    <xf numFmtId="0" fontId="125" fillId="0" borderId="0" xfId="0" applyFont="1" applyFill="1" applyBorder="1" applyAlignment="1">
      <alignment horizontal="center" vertical="center" wrapText="1"/>
    </xf>
    <xf numFmtId="0" fontId="77" fillId="0" borderId="113" xfId="24" applyFont="1" applyBorder="1" applyAlignment="1">
      <alignment horizontal="center" vertical="center" wrapText="1"/>
    </xf>
    <xf numFmtId="0" fontId="77" fillId="0" borderId="102" xfId="24" applyFont="1" applyBorder="1" applyAlignment="1">
      <alignment horizontal="center" vertical="center" wrapText="1"/>
    </xf>
    <xf numFmtId="0" fontId="78" fillId="0" borderId="681" xfId="0" applyFont="1" applyBorder="1"/>
    <xf numFmtId="0" fontId="78" fillId="0" borderId="102" xfId="0" applyFont="1" applyBorder="1"/>
    <xf numFmtId="0" fontId="78" fillId="0" borderId="62" xfId="0" applyFont="1" applyBorder="1"/>
    <xf numFmtId="0" fontId="78" fillId="0" borderId="78" xfId="0" applyFont="1" applyBorder="1"/>
    <xf numFmtId="0" fontId="79" fillId="0" borderId="62" xfId="0" applyFont="1" applyBorder="1"/>
    <xf numFmtId="0" fontId="79" fillId="0" borderId="680" xfId="0" applyFont="1" applyBorder="1"/>
    <xf numFmtId="0" fontId="30" fillId="0" borderId="73" xfId="24" applyFont="1" applyBorder="1" applyAlignment="1">
      <alignment horizontal="center" vertical="center" wrapText="1"/>
    </xf>
    <xf numFmtId="0" fontId="31" fillId="0" borderId="74" xfId="24" applyFont="1" applyBorder="1" applyAlignment="1">
      <alignment horizontal="center" wrapText="1"/>
    </xf>
    <xf numFmtId="0" fontId="32" fillId="0" borderId="552" xfId="24" applyFont="1" applyBorder="1" applyAlignment="1">
      <alignment horizontal="center" vertical="center"/>
    </xf>
    <xf numFmtId="0" fontId="30" fillId="0" borderId="498" xfId="24" applyFont="1" applyBorder="1" applyAlignment="1">
      <alignment horizontal="center" vertical="center" wrapText="1"/>
    </xf>
    <xf numFmtId="0" fontId="32" fillId="0" borderId="75" xfId="24" applyFont="1" applyBorder="1" applyAlignment="1">
      <alignment horizontal="center" vertical="center"/>
    </xf>
    <xf numFmtId="0" fontId="32" fillId="0" borderId="674" xfId="24" applyFont="1" applyBorder="1" applyAlignment="1">
      <alignment horizontal="center" vertical="center"/>
    </xf>
    <xf numFmtId="0" fontId="30" fillId="0" borderId="692" xfId="24" applyFont="1" applyBorder="1" applyAlignment="1">
      <alignment horizontal="center" vertical="center" wrapText="1"/>
    </xf>
    <xf numFmtId="0" fontId="32" fillId="0" borderId="541" xfId="24" applyFont="1" applyBorder="1" applyAlignment="1">
      <alignment horizontal="center" vertical="center"/>
    </xf>
    <xf numFmtId="0" fontId="122" fillId="0" borderId="73" xfId="0" applyNumberFormat="1" applyFont="1" applyFill="1" applyBorder="1" applyAlignment="1">
      <alignment horizontal="center" vertical="center" wrapText="1"/>
    </xf>
    <xf numFmtId="0" fontId="122" fillId="0" borderId="74" xfId="0" applyNumberFormat="1" applyFont="1" applyFill="1" applyBorder="1" applyAlignment="1">
      <alignment horizontal="center" vertical="center" wrapText="1"/>
    </xf>
    <xf numFmtId="0" fontId="83" fillId="0" borderId="541" xfId="0" applyNumberFormat="1" applyFont="1" applyFill="1" applyBorder="1" applyAlignment="1">
      <alignment horizontal="center" vertical="center" wrapText="1"/>
    </xf>
    <xf numFmtId="0" fontId="34" fillId="0" borderId="61" xfId="0" applyNumberFormat="1" applyFont="1" applyFill="1" applyBorder="1" applyAlignment="1">
      <alignment horizontal="center" vertical="center" wrapText="1"/>
    </xf>
    <xf numFmtId="0" fontId="34" fillId="0" borderId="680" xfId="0" applyNumberFormat="1" applyFont="1" applyFill="1" applyBorder="1" applyAlignment="1">
      <alignment horizontal="center" vertical="center" wrapText="1"/>
    </xf>
    <xf numFmtId="0" fontId="37" fillId="0" borderId="535" xfId="24" applyFont="1" applyFill="1" applyBorder="1" applyAlignment="1">
      <alignment horizontal="left" vertical="center" wrapText="1"/>
    </xf>
    <xf numFmtId="0" fontId="37" fillId="0" borderId="693" xfId="0" applyNumberFormat="1" applyFont="1" applyFill="1" applyBorder="1" applyAlignment="1">
      <alignment horizontal="center" vertical="center"/>
    </xf>
    <xf numFmtId="0" fontId="37" fillId="0" borderId="694" xfId="0" applyNumberFormat="1" applyFont="1" applyFill="1" applyBorder="1" applyAlignment="1">
      <alignment horizontal="center" vertical="center"/>
    </xf>
    <xf numFmtId="0" fontId="37" fillId="0" borderId="695" xfId="0" applyNumberFormat="1" applyFont="1" applyFill="1" applyBorder="1" applyAlignment="1">
      <alignment horizontal="center" vertical="center"/>
    </xf>
    <xf numFmtId="0" fontId="37" fillId="0" borderId="696" xfId="0" applyNumberFormat="1" applyFont="1" applyFill="1" applyBorder="1" applyAlignment="1">
      <alignment horizontal="center" vertical="center"/>
    </xf>
    <xf numFmtId="0" fontId="37" fillId="0" borderId="697" xfId="0" applyNumberFormat="1" applyFont="1" applyFill="1" applyBorder="1" applyAlignment="1">
      <alignment horizontal="center" vertical="center" wrapText="1"/>
    </xf>
    <xf numFmtId="0" fontId="37" fillId="0" borderId="695" xfId="0" applyNumberFormat="1" applyFont="1" applyFill="1" applyBorder="1" applyAlignment="1">
      <alignment horizontal="center" vertical="center" wrapText="1"/>
    </xf>
    <xf numFmtId="0" fontId="36" fillId="0" borderId="553" xfId="0" applyNumberFormat="1" applyFont="1" applyFill="1" applyBorder="1" applyAlignment="1">
      <alignment horizontal="center" vertical="center" wrapText="1"/>
    </xf>
    <xf numFmtId="49" fontId="38" fillId="0" borderId="342" xfId="0" applyNumberFormat="1" applyFont="1" applyFill="1" applyBorder="1" applyAlignment="1">
      <alignment horizontal="left"/>
    </xf>
    <xf numFmtId="0" fontId="37" fillId="0" borderId="498" xfId="0" applyNumberFormat="1" applyFont="1" applyFill="1" applyBorder="1" applyAlignment="1">
      <alignment horizontal="center" vertical="center"/>
    </xf>
    <xf numFmtId="0" fontId="37" fillId="0" borderId="75" xfId="0" applyNumberFormat="1" applyFont="1" applyFill="1" applyBorder="1" applyAlignment="1">
      <alignment horizontal="center" vertical="center"/>
    </xf>
    <xf numFmtId="0" fontId="37" fillId="0" borderId="86" xfId="0" applyNumberFormat="1" applyFont="1" applyFill="1" applyBorder="1" applyAlignment="1">
      <alignment horizontal="center" vertical="center"/>
    </xf>
    <xf numFmtId="0" fontId="37" fillId="0" borderId="73" xfId="0" applyNumberFormat="1" applyFont="1" applyFill="1" applyBorder="1" applyAlignment="1">
      <alignment horizontal="center" vertical="center" wrapText="1"/>
    </xf>
    <xf numFmtId="0" fontId="120" fillId="0" borderId="619" xfId="24" applyFont="1" applyFill="1" applyBorder="1" applyAlignment="1">
      <alignment horizontal="left" vertical="center" wrapText="1"/>
    </xf>
    <xf numFmtId="0" fontId="68" fillId="0" borderId="596" xfId="0" applyNumberFormat="1" applyFont="1" applyFill="1" applyBorder="1" applyAlignment="1">
      <alignment horizontal="center" vertical="center" wrapText="1"/>
    </xf>
    <xf numFmtId="0" fontId="68" fillId="0" borderId="689" xfId="0" applyNumberFormat="1" applyFont="1" applyFill="1" applyBorder="1" applyAlignment="1">
      <alignment horizontal="center" vertical="center"/>
    </xf>
    <xf numFmtId="0" fontId="3" fillId="0" borderId="550" xfId="24" applyBorder="1" applyAlignment="1">
      <alignment horizontal="center"/>
    </xf>
    <xf numFmtId="0" fontId="3" fillId="0" borderId="532" xfId="24" applyFill="1" applyBorder="1"/>
    <xf numFmtId="0" fontId="76" fillId="0" borderId="690" xfId="24" applyFont="1" applyBorder="1" applyAlignment="1">
      <alignment vertical="center"/>
    </xf>
    <xf numFmtId="0" fontId="76" fillId="0" borderId="681" xfId="24" applyFont="1" applyBorder="1" applyAlignment="1">
      <alignment vertical="center"/>
    </xf>
    <xf numFmtId="0" fontId="80" fillId="0" borderId="681" xfId="24" applyFont="1" applyBorder="1" applyAlignment="1">
      <alignment vertical="center"/>
    </xf>
    <xf numFmtId="0" fontId="80" fillId="0" borderId="679" xfId="24" applyFont="1" applyBorder="1" applyAlignment="1">
      <alignment vertical="center"/>
    </xf>
    <xf numFmtId="0" fontId="3" fillId="0" borderId="532" xfId="24" applyFont="1" applyFill="1" applyBorder="1"/>
    <xf numFmtId="0" fontId="40" fillId="0" borderId="104" xfId="24" applyNumberFormat="1" applyFont="1" applyFill="1" applyBorder="1" applyAlignment="1">
      <alignment horizontal="center" shrinkToFit="1"/>
    </xf>
    <xf numFmtId="0" fontId="40" fillId="0" borderId="698" xfId="24" applyNumberFormat="1" applyFont="1" applyFill="1" applyBorder="1" applyAlignment="1">
      <alignment horizontal="center" shrinkToFit="1"/>
    </xf>
    <xf numFmtId="0" fontId="40" fillId="0" borderId="105" xfId="24" applyNumberFormat="1" applyFont="1" applyFill="1" applyBorder="1" applyAlignment="1">
      <alignment horizontal="center" shrinkToFit="1"/>
    </xf>
    <xf numFmtId="0" fontId="40" fillId="0" borderId="512" xfId="24" applyNumberFormat="1" applyFont="1" applyFill="1" applyBorder="1" applyAlignment="1">
      <alignment horizontal="center" shrinkToFit="1"/>
    </xf>
    <xf numFmtId="0" fontId="40" fillId="0" borderId="235" xfId="24" applyNumberFormat="1" applyFont="1" applyFill="1" applyBorder="1" applyAlignment="1">
      <alignment horizontal="center" shrinkToFit="1"/>
    </xf>
    <xf numFmtId="0" fontId="40" fillId="0" borderId="513" xfId="24" applyNumberFormat="1" applyFont="1" applyFill="1" applyBorder="1" applyAlignment="1">
      <alignment horizontal="center" shrinkToFit="1"/>
    </xf>
    <xf numFmtId="0" fontId="40" fillId="0" borderId="514" xfId="24" applyNumberFormat="1" applyFont="1" applyFill="1" applyBorder="1" applyAlignment="1">
      <alignment horizontal="center" shrinkToFit="1"/>
    </xf>
    <xf numFmtId="0" fontId="40" fillId="0" borderId="117" xfId="24" applyNumberFormat="1" applyFont="1" applyFill="1" applyBorder="1" applyAlignment="1">
      <alignment horizontal="center" shrinkToFit="1"/>
    </xf>
    <xf numFmtId="0" fontId="40" fillId="0" borderId="422" xfId="24" applyNumberFormat="1" applyFont="1" applyFill="1" applyBorder="1" applyAlignment="1">
      <alignment horizontal="center" shrinkToFit="1"/>
    </xf>
    <xf numFmtId="0" fontId="76" fillId="5" borderId="675" xfId="24" applyFont="1" applyFill="1" applyBorder="1" applyAlignment="1">
      <alignment horizontal="center" vertical="center"/>
    </xf>
    <xf numFmtId="0" fontId="80" fillId="5" borderId="675" xfId="24" applyFont="1" applyFill="1" applyBorder="1" applyAlignment="1">
      <alignment horizontal="center" vertical="center"/>
    </xf>
    <xf numFmtId="0" fontId="40" fillId="0" borderId="495" xfId="24" applyNumberFormat="1" applyFont="1" applyBorder="1" applyAlignment="1">
      <alignment horizontal="center" vertical="center"/>
    </xf>
    <xf numFmtId="0" fontId="40" fillId="0" borderId="508" xfId="24" applyNumberFormat="1" applyFont="1" applyBorder="1" applyAlignment="1">
      <alignment horizontal="center" vertical="center"/>
    </xf>
    <xf numFmtId="0" fontId="40" fillId="0" borderId="509" xfId="24" applyNumberFormat="1" applyFont="1" applyBorder="1" applyAlignment="1">
      <alignment horizontal="center" vertical="center"/>
    </xf>
    <xf numFmtId="0" fontId="40" fillId="0" borderId="501" xfId="24" applyNumberFormat="1" applyFont="1" applyBorder="1" applyAlignment="1">
      <alignment horizontal="center" vertical="center"/>
    </xf>
    <xf numFmtId="0" fontId="40" fillId="0" borderId="497" xfId="24" applyNumberFormat="1" applyFont="1" applyBorder="1" applyAlignment="1">
      <alignment horizontal="center" vertical="center"/>
    </xf>
    <xf numFmtId="0" fontId="40" fillId="0" borderId="431" xfId="24" applyNumberFormat="1" applyFont="1" applyBorder="1" applyAlignment="1">
      <alignment horizontal="center" vertical="center"/>
    </xf>
    <xf numFmtId="0" fontId="40" fillId="0" borderId="503" xfId="24" applyNumberFormat="1" applyFont="1" applyBorder="1" applyAlignment="1">
      <alignment horizontal="center" vertical="center"/>
    </xf>
    <xf numFmtId="0" fontId="40" fillId="0" borderId="510" xfId="24" applyNumberFormat="1" applyFont="1" applyBorder="1" applyAlignment="1">
      <alignment horizontal="center" vertical="center"/>
    </xf>
    <xf numFmtId="0" fontId="36" fillId="0" borderId="433" xfId="24" applyNumberFormat="1" applyFont="1" applyBorder="1" applyAlignment="1">
      <alignment horizontal="center" vertical="center"/>
    </xf>
    <xf numFmtId="0" fontId="40" fillId="0" borderId="106" xfId="24" applyNumberFormat="1" applyFont="1" applyFill="1" applyBorder="1" applyAlignment="1">
      <alignment horizontal="center" vertical="center"/>
    </xf>
    <xf numFmtId="0" fontId="40" fillId="0" borderId="511" xfId="24" applyNumberFormat="1" applyFont="1" applyFill="1" applyBorder="1" applyAlignment="1">
      <alignment horizontal="center" vertical="center"/>
    </xf>
    <xf numFmtId="0" fontId="40" fillId="0" borderId="123" xfId="24" applyNumberFormat="1" applyFont="1" applyFill="1" applyBorder="1" applyAlignment="1">
      <alignment horizontal="center" vertical="center"/>
    </xf>
    <xf numFmtId="0" fontId="40" fillId="0" borderId="552" xfId="24" applyNumberFormat="1" applyFont="1" applyFill="1" applyBorder="1" applyAlignment="1">
      <alignment horizontal="center" vertical="center"/>
    </xf>
    <xf numFmtId="0" fontId="40" fillId="0" borderId="107" xfId="24" applyNumberFormat="1" applyFont="1" applyFill="1" applyBorder="1" applyAlignment="1">
      <alignment horizontal="center" vertical="center"/>
    </xf>
    <xf numFmtId="0" fontId="40" fillId="0" borderId="498" xfId="24" applyNumberFormat="1" applyFont="1" applyFill="1" applyBorder="1" applyAlignment="1">
      <alignment horizontal="center" vertical="center"/>
    </xf>
    <xf numFmtId="0" fontId="36" fillId="0" borderId="541" xfId="24" applyNumberFormat="1" applyFont="1" applyFill="1" applyBorder="1" applyAlignment="1">
      <alignment horizontal="center" vertical="center"/>
    </xf>
    <xf numFmtId="0" fontId="40" fillId="0" borderId="105" xfId="24" applyNumberFormat="1" applyFont="1" applyFill="1" applyBorder="1" applyAlignment="1">
      <alignment horizontal="center" vertical="center"/>
    </xf>
    <xf numFmtId="0" fontId="40" fillId="0" borderId="698" xfId="24" applyNumberFormat="1" applyFont="1" applyFill="1" applyBorder="1" applyAlignment="1">
      <alignment horizontal="center" vertical="center"/>
    </xf>
    <xf numFmtId="0" fontId="40" fillId="0" borderId="690" xfId="24" applyNumberFormat="1" applyFont="1" applyFill="1" applyBorder="1" applyAlignment="1">
      <alignment horizontal="center" vertical="center"/>
    </xf>
    <xf numFmtId="0" fontId="40" fillId="0" borderId="124" xfId="24" applyNumberFormat="1" applyFont="1" applyFill="1" applyBorder="1" applyAlignment="1">
      <alignment horizontal="center" vertical="center"/>
    </xf>
    <xf numFmtId="0" fontId="40" fillId="0" borderId="681" xfId="24" applyNumberFormat="1" applyFont="1" applyFill="1" applyBorder="1" applyAlignment="1">
      <alignment horizontal="center" vertical="center"/>
    </xf>
    <xf numFmtId="0" fontId="36" fillId="0" borderId="679" xfId="24" applyNumberFormat="1" applyFont="1" applyFill="1" applyBorder="1" applyAlignment="1">
      <alignment horizontal="center" vertical="center"/>
    </xf>
    <xf numFmtId="0" fontId="40" fillId="0" borderId="514" xfId="24" applyNumberFormat="1" applyFont="1" applyFill="1" applyBorder="1" applyAlignment="1">
      <alignment horizontal="center" vertical="center"/>
    </xf>
    <xf numFmtId="0" fontId="40" fillId="0" borderId="515" xfId="24" applyNumberFormat="1" applyFont="1" applyFill="1" applyBorder="1" applyAlignment="1">
      <alignment horizontal="center" vertical="center"/>
    </xf>
    <xf numFmtId="0" fontId="40" fillId="0" borderId="422" xfId="24" applyNumberFormat="1" applyFont="1" applyFill="1" applyBorder="1" applyAlignment="1">
      <alignment horizontal="center" vertical="center"/>
    </xf>
    <xf numFmtId="0" fontId="40" fillId="0" borderId="493" xfId="24" applyNumberFormat="1" applyFont="1" applyFill="1" applyBorder="1" applyAlignment="1">
      <alignment horizontal="center" vertical="center"/>
    </xf>
    <xf numFmtId="0" fontId="36" fillId="0" borderId="423" xfId="24" applyNumberFormat="1" applyFont="1" applyFill="1" applyBorder="1" applyAlignment="1">
      <alignment horizontal="center" vertical="center"/>
    </xf>
    <xf numFmtId="0" fontId="40" fillId="0" borderId="674" xfId="24" applyNumberFormat="1" applyFont="1" applyFill="1" applyBorder="1" applyAlignment="1">
      <alignment horizontal="center" vertical="center"/>
    </xf>
    <xf numFmtId="0" fontId="40" fillId="0" borderId="74" xfId="24" applyNumberFormat="1" applyFont="1" applyFill="1" applyBorder="1" applyAlignment="1">
      <alignment horizontal="center" vertical="center"/>
    </xf>
    <xf numFmtId="0" fontId="40" fillId="0" borderId="125" xfId="24" applyNumberFormat="1" applyFont="1" applyFill="1" applyBorder="1" applyAlignment="1">
      <alignment horizontal="center" vertical="center"/>
    </xf>
    <xf numFmtId="0" fontId="40" fillId="0" borderId="537" xfId="24" applyNumberFormat="1" applyFont="1" applyFill="1" applyBorder="1" applyAlignment="1">
      <alignment horizontal="center" vertical="center"/>
    </xf>
    <xf numFmtId="0" fontId="40" fillId="0" borderId="692" xfId="24" applyNumberFormat="1" applyFont="1" applyFill="1" applyBorder="1" applyAlignment="1">
      <alignment horizontal="center" vertical="center"/>
    </xf>
    <xf numFmtId="0" fontId="36" fillId="0" borderId="498" xfId="24" applyNumberFormat="1" applyFont="1" applyFill="1" applyBorder="1" applyAlignment="1">
      <alignment horizontal="center" vertical="center"/>
    </xf>
    <xf numFmtId="0" fontId="36" fillId="0" borderId="86" xfId="24" applyNumberFormat="1" applyFont="1" applyFill="1" applyBorder="1" applyAlignment="1">
      <alignment horizontal="center" vertical="center"/>
    </xf>
    <xf numFmtId="0" fontId="67" fillId="0" borderId="675" xfId="24" applyFont="1" applyBorder="1" applyAlignment="1">
      <alignment horizontal="center"/>
    </xf>
    <xf numFmtId="0" fontId="67" fillId="0" borderId="553" xfId="24" applyFont="1" applyBorder="1" applyAlignment="1">
      <alignment horizontal="center"/>
    </xf>
    <xf numFmtId="0" fontId="68" fillId="0" borderId="674" xfId="24" applyNumberFormat="1" applyFont="1" applyFill="1" applyBorder="1" applyAlignment="1">
      <alignment horizontal="center" vertical="center"/>
    </xf>
    <xf numFmtId="0" fontId="67" fillId="0" borderId="498" xfId="24" applyNumberFormat="1" applyFont="1" applyBorder="1" applyAlignment="1">
      <alignment horizontal="center" vertical="center"/>
    </xf>
    <xf numFmtId="0" fontId="67" fillId="0" borderId="674" xfId="24" applyNumberFormat="1" applyFont="1" applyBorder="1" applyAlignment="1">
      <alignment horizontal="center" vertical="center"/>
    </xf>
    <xf numFmtId="0" fontId="82" fillId="0" borderId="681" xfId="24" applyNumberFormat="1" applyFont="1" applyBorder="1" applyAlignment="1">
      <alignment horizontal="center" vertical="center"/>
    </xf>
    <xf numFmtId="0" fontId="82" fillId="0" borderId="679" xfId="24" applyNumberFormat="1" applyFont="1" applyBorder="1" applyAlignment="1">
      <alignment horizontal="center" vertical="center"/>
    </xf>
    <xf numFmtId="0" fontId="68" fillId="0" borderId="555" xfId="24" applyNumberFormat="1" applyFont="1" applyBorder="1" applyAlignment="1">
      <alignment horizontal="center" vertical="center"/>
    </xf>
    <xf numFmtId="0" fontId="68" fillId="0" borderId="549" xfId="24" applyNumberFormat="1" applyFont="1" applyBorder="1" applyAlignment="1">
      <alignment horizontal="center" vertical="center"/>
    </xf>
    <xf numFmtId="49" fontId="68" fillId="0" borderId="678" xfId="0" applyNumberFormat="1" applyFont="1" applyFill="1" applyBorder="1" applyAlignment="1">
      <alignment horizontal="left"/>
    </xf>
    <xf numFmtId="0" fontId="67" fillId="0" borderId="690" xfId="24" applyNumberFormat="1" applyFont="1" applyBorder="1" applyAlignment="1">
      <alignment horizontal="center" vertical="center"/>
    </xf>
    <xf numFmtId="0" fontId="67" fillId="0" borderId="699" xfId="24" applyNumberFormat="1" applyFont="1" applyBorder="1" applyAlignment="1">
      <alignment horizontal="center" vertical="center"/>
    </xf>
    <xf numFmtId="0" fontId="67" fillId="0" borderId="422" xfId="24" applyNumberFormat="1" applyFont="1" applyBorder="1" applyAlignment="1">
      <alignment horizontal="center" vertical="center"/>
    </xf>
    <xf numFmtId="0" fontId="67" fillId="0" borderId="555" xfId="24" applyNumberFormat="1" applyFont="1" applyFill="1" applyBorder="1" applyAlignment="1">
      <alignment horizontal="center" vertical="center"/>
    </xf>
    <xf numFmtId="0" fontId="67" fillId="0" borderId="555" xfId="24" applyNumberFormat="1" applyFont="1" applyBorder="1" applyAlignment="1">
      <alignment horizontal="center" vertical="center"/>
    </xf>
    <xf numFmtId="0" fontId="68" fillId="0" borderId="548" xfId="24" applyFont="1" applyBorder="1" applyAlignment="1">
      <alignment horizontal="left" vertical="center" wrapText="1"/>
    </xf>
    <xf numFmtId="0" fontId="68" fillId="0" borderId="555" xfId="24" applyNumberFormat="1" applyFont="1" applyBorder="1" applyAlignment="1">
      <alignment horizontal="center" vertical="center" wrapText="1"/>
    </xf>
    <xf numFmtId="49" fontId="68" fillId="0" borderId="532" xfId="0" applyNumberFormat="1" applyFont="1" applyFill="1" applyBorder="1" applyAlignment="1">
      <alignment horizontal="left"/>
    </xf>
    <xf numFmtId="0" fontId="81" fillId="0" borderId="505" xfId="24" applyFont="1" applyBorder="1" applyAlignment="1">
      <alignment horizontal="center" vertical="center" wrapText="1"/>
    </xf>
    <xf numFmtId="0" fontId="81" fillId="0" borderId="113" xfId="0" applyNumberFormat="1" applyFont="1" applyFill="1" applyBorder="1" applyAlignment="1">
      <alignment horizontal="left"/>
    </xf>
    <xf numFmtId="0" fontId="68" fillId="0" borderId="674" xfId="0" applyNumberFormat="1" applyFont="1" applyFill="1" applyBorder="1" applyAlignment="1">
      <alignment horizontal="center"/>
    </xf>
    <xf numFmtId="0" fontId="67" fillId="0" borderId="430" xfId="0" applyNumberFormat="1" applyFont="1" applyFill="1" applyBorder="1" applyAlignment="1">
      <alignment horizontal="center"/>
    </xf>
    <xf numFmtId="0" fontId="67" fillId="0" borderId="543" xfId="24" applyNumberFormat="1" applyFont="1" applyFill="1" applyBorder="1" applyAlignment="1">
      <alignment horizontal="center" vertical="center"/>
    </xf>
    <xf numFmtId="0" fontId="68" fillId="0" borderId="543" xfId="24" applyNumberFormat="1" applyFont="1" applyBorder="1" applyAlignment="1">
      <alignment horizontal="center" vertical="center" wrapText="1"/>
    </xf>
    <xf numFmtId="0" fontId="68" fillId="0" borderId="412" xfId="24" applyNumberFormat="1" applyFont="1" applyBorder="1" applyAlignment="1">
      <alignment horizontal="center" vertical="center" wrapText="1"/>
    </xf>
    <xf numFmtId="0" fontId="68" fillId="0" borderId="552" xfId="24" applyNumberFormat="1" applyFont="1" applyBorder="1" applyAlignment="1">
      <alignment horizontal="center" vertical="center"/>
    </xf>
    <xf numFmtId="0" fontId="67" fillId="0" borderId="552" xfId="24" applyNumberFormat="1" applyFont="1" applyBorder="1" applyAlignment="1">
      <alignment horizontal="center" vertical="center"/>
    </xf>
    <xf numFmtId="0" fontId="68" fillId="0" borderId="552" xfId="24" applyNumberFormat="1" applyFont="1" applyBorder="1" applyAlignment="1">
      <alignment horizontal="center" vertical="center" wrapText="1"/>
    </xf>
    <xf numFmtId="0" fontId="82" fillId="0" borderId="432" xfId="24" applyFont="1" applyBorder="1"/>
    <xf numFmtId="0" fontId="68" fillId="0" borderId="541" xfId="24" applyNumberFormat="1" applyFont="1" applyFill="1" applyBorder="1" applyAlignment="1">
      <alignment horizontal="center" vertical="center"/>
    </xf>
    <xf numFmtId="0" fontId="82" fillId="0" borderId="680" xfId="24" applyNumberFormat="1" applyFont="1" applyBorder="1" applyAlignment="1">
      <alignment horizontal="center" vertical="center"/>
    </xf>
    <xf numFmtId="0" fontId="67" fillId="0" borderId="680" xfId="24" applyNumberFormat="1" applyFont="1" applyBorder="1" applyAlignment="1">
      <alignment horizontal="center" vertical="center"/>
    </xf>
    <xf numFmtId="0" fontId="67" fillId="0" borderId="420" xfId="24" applyNumberFormat="1" applyFont="1" applyFill="1" applyBorder="1" applyAlignment="1">
      <alignment horizontal="center" vertical="center"/>
    </xf>
    <xf numFmtId="0" fontId="67" fillId="0" borderId="432" xfId="24" applyNumberFormat="1" applyFont="1" applyBorder="1" applyAlignment="1">
      <alignment horizontal="center" vertical="center"/>
    </xf>
    <xf numFmtId="0" fontId="67" fillId="0" borderId="491" xfId="24" applyNumberFormat="1" applyFont="1" applyBorder="1" applyAlignment="1">
      <alignment horizontal="center" vertical="center"/>
    </xf>
    <xf numFmtId="0" fontId="67" fillId="0" borderId="428" xfId="24" applyNumberFormat="1" applyFont="1" applyBorder="1" applyAlignment="1">
      <alignment horizontal="center" vertical="center"/>
    </xf>
    <xf numFmtId="0" fontId="67" fillId="0" borderId="342" xfId="24" applyNumberFormat="1" applyFont="1" applyFill="1" applyBorder="1" applyAlignment="1">
      <alignment horizontal="center" vertical="center"/>
    </xf>
    <xf numFmtId="0" fontId="67" fillId="0" borderId="549" xfId="24" applyNumberFormat="1" applyFont="1" applyFill="1" applyBorder="1" applyAlignment="1">
      <alignment horizontal="center" vertical="center"/>
    </xf>
    <xf numFmtId="0" fontId="68" fillId="0" borderId="342" xfId="24" applyNumberFormat="1" applyFont="1" applyBorder="1" applyAlignment="1">
      <alignment horizontal="center" vertical="center" wrapText="1"/>
    </xf>
    <xf numFmtId="0" fontId="68" fillId="0" borderId="549" xfId="24" applyNumberFormat="1" applyFont="1" applyBorder="1" applyAlignment="1">
      <alignment horizontal="center" vertical="center" wrapText="1"/>
    </xf>
    <xf numFmtId="0" fontId="68" fillId="0" borderId="533" xfId="24" applyNumberFormat="1" applyFont="1" applyFill="1" applyBorder="1" applyAlignment="1">
      <alignment horizontal="center" vertical="center"/>
    </xf>
    <xf numFmtId="0" fontId="68" fillId="0" borderId="277" xfId="24" applyNumberFormat="1" applyFont="1" applyFill="1" applyBorder="1" applyAlignment="1">
      <alignment horizontal="center" vertical="center"/>
    </xf>
    <xf numFmtId="0" fontId="68" fillId="0" borderId="678" xfId="24" applyFont="1" applyBorder="1" applyAlignment="1">
      <alignment horizontal="center" vertical="center" wrapText="1"/>
    </xf>
    <xf numFmtId="0" fontId="67" fillId="0" borderId="678" xfId="0" applyFont="1" applyFill="1" applyBorder="1" applyAlignment="1">
      <alignment horizontal="left"/>
    </xf>
    <xf numFmtId="0" fontId="68" fillId="0" borderId="548" xfId="0" applyFont="1" applyFill="1" applyBorder="1" applyAlignment="1">
      <alignment horizontal="left" vertical="center"/>
    </xf>
    <xf numFmtId="49" fontId="68" fillId="0" borderId="548" xfId="0" applyNumberFormat="1" applyFont="1" applyFill="1" applyBorder="1" applyAlignment="1">
      <alignment horizontal="left"/>
    </xf>
    <xf numFmtId="0" fontId="126" fillId="0" borderId="682" xfId="24" applyFont="1" applyBorder="1" applyAlignment="1">
      <alignment horizontal="center" vertical="center" wrapText="1"/>
    </xf>
    <xf numFmtId="0" fontId="126" fillId="0" borderId="683" xfId="24" applyFont="1" applyBorder="1" applyAlignment="1">
      <alignment horizontal="center" wrapText="1"/>
    </xf>
    <xf numFmtId="0" fontId="126" fillId="0" borderId="676" xfId="24" applyFont="1" applyBorder="1" applyAlignment="1">
      <alignment horizontal="center" vertical="center"/>
    </xf>
    <xf numFmtId="0" fontId="126" fillId="0" borderId="677" xfId="24" applyFont="1" applyBorder="1" applyAlignment="1">
      <alignment horizontal="center" vertical="center"/>
    </xf>
    <xf numFmtId="0" fontId="126" fillId="0" borderId="688" xfId="24" applyFont="1" applyBorder="1" applyAlignment="1">
      <alignment horizontal="center" vertical="center" wrapText="1"/>
    </xf>
    <xf numFmtId="0" fontId="68" fillId="0" borderId="700" xfId="24" applyNumberFormat="1" applyFont="1" applyBorder="1" applyAlignment="1">
      <alignment horizontal="center" vertical="center"/>
    </xf>
    <xf numFmtId="0" fontId="68" fillId="0" borderId="342" xfId="0" applyNumberFormat="1" applyFont="1" applyFill="1" applyBorder="1" applyAlignment="1">
      <alignment horizontal="center"/>
    </xf>
    <xf numFmtId="0" fontId="68" fillId="0" borderId="533" xfId="24" applyNumberFormat="1" applyFont="1" applyBorder="1" applyAlignment="1">
      <alignment horizontal="center" vertical="center" wrapText="1"/>
    </xf>
    <xf numFmtId="0" fontId="48" fillId="0" borderId="548" xfId="24" applyFont="1" applyBorder="1" applyAlignment="1">
      <alignment horizontal="left" vertical="center" wrapText="1"/>
    </xf>
    <xf numFmtId="0" fontId="51" fillId="0" borderId="342" xfId="24" applyNumberFormat="1" applyFont="1" applyBorder="1" applyAlignment="1">
      <alignment horizontal="center" vertical="center" wrapText="1"/>
    </xf>
    <xf numFmtId="0" fontId="51" fillId="0" borderId="555" xfId="24" applyNumberFormat="1" applyFont="1" applyBorder="1" applyAlignment="1">
      <alignment horizontal="center" vertical="center" wrapText="1"/>
    </xf>
    <xf numFmtId="0" fontId="51" fillId="0" borderId="543" xfId="24" applyNumberFormat="1" applyFont="1" applyBorder="1" applyAlignment="1">
      <alignment horizontal="center" vertical="center" wrapText="1"/>
    </xf>
    <xf numFmtId="0" fontId="51" fillId="0" borderId="552" xfId="24" applyNumberFormat="1" applyFont="1" applyBorder="1" applyAlignment="1">
      <alignment horizontal="center" vertical="center"/>
    </xf>
    <xf numFmtId="0" fontId="51" fillId="0" borderId="555" xfId="24" applyNumberFormat="1" applyFont="1" applyBorder="1" applyAlignment="1">
      <alignment horizontal="center" vertical="center"/>
    </xf>
    <xf numFmtId="0" fontId="51" fillId="0" borderId="549" xfId="24" applyNumberFormat="1" applyFont="1" applyBorder="1" applyAlignment="1">
      <alignment horizontal="center" vertical="center"/>
    </xf>
    <xf numFmtId="0" fontId="51" fillId="0" borderId="342" xfId="24" applyNumberFormat="1" applyFont="1" applyFill="1" applyBorder="1" applyAlignment="1">
      <alignment horizontal="center" vertical="center"/>
    </xf>
    <xf numFmtId="0" fontId="51" fillId="0" borderId="555" xfId="24" applyNumberFormat="1" applyFont="1" applyFill="1" applyBorder="1" applyAlignment="1">
      <alignment horizontal="center" vertical="center"/>
    </xf>
    <xf numFmtId="0" fontId="51" fillId="0" borderId="549" xfId="24" applyNumberFormat="1" applyFont="1" applyFill="1" applyBorder="1" applyAlignment="1">
      <alignment horizontal="center" vertical="center"/>
    </xf>
    <xf numFmtId="0" fontId="81" fillId="0" borderId="120" xfId="0" applyNumberFormat="1" applyFont="1" applyFill="1" applyBorder="1" applyAlignment="1">
      <alignment horizontal="left"/>
    </xf>
    <xf numFmtId="0" fontId="81" fillId="0" borderId="79" xfId="0" applyNumberFormat="1" applyFont="1" applyFill="1" applyBorder="1" applyAlignment="1">
      <alignment horizontal="left"/>
    </xf>
    <xf numFmtId="0" fontId="81" fillId="0" borderId="701" xfId="0" applyNumberFormat="1" applyFont="1" applyFill="1" applyBorder="1" applyAlignment="1">
      <alignment horizontal="left"/>
    </xf>
    <xf numFmtId="0" fontId="82" fillId="0" borderId="495" xfId="24" applyNumberFormat="1" applyFont="1" applyFill="1" applyBorder="1" applyAlignment="1">
      <alignment horizontal="center" vertical="center"/>
    </xf>
    <xf numFmtId="0" fontId="82" fillId="0" borderId="497" xfId="24" applyNumberFormat="1" applyFont="1" applyBorder="1" applyAlignment="1">
      <alignment horizontal="center" vertical="center"/>
    </xf>
    <xf numFmtId="0" fontId="82" fillId="0" borderId="424" xfId="24" applyNumberFormat="1" applyFont="1" applyBorder="1" applyAlignment="1">
      <alignment horizontal="center" vertical="center"/>
    </xf>
    <xf numFmtId="0" fontId="82" fillId="0" borderId="431" xfId="24" applyNumberFormat="1" applyFont="1" applyBorder="1" applyAlignment="1">
      <alignment horizontal="center" vertical="center"/>
    </xf>
    <xf numFmtId="0" fontId="82" fillId="0" borderId="427" xfId="24" applyNumberFormat="1" applyFont="1" applyBorder="1" applyAlignment="1">
      <alignment horizontal="center" vertical="center"/>
    </xf>
    <xf numFmtId="0" fontId="81" fillId="0" borderId="428" xfId="24" applyNumberFormat="1" applyFont="1" applyBorder="1" applyAlignment="1">
      <alignment horizontal="center" vertical="center"/>
    </xf>
    <xf numFmtId="0" fontId="67" fillId="0" borderId="113" xfId="0" applyNumberFormat="1" applyFont="1" applyFill="1" applyBorder="1" applyAlignment="1">
      <alignment horizontal="center"/>
    </xf>
    <xf numFmtId="0" fontId="67" fillId="0" borderId="678" xfId="24" applyNumberFormat="1" applyFont="1" applyFill="1" applyBorder="1" applyAlignment="1">
      <alignment horizontal="center" vertical="center"/>
    </xf>
    <xf numFmtId="0" fontId="67" fillId="0" borderId="62" xfId="24" applyNumberFormat="1" applyFont="1" applyBorder="1" applyAlignment="1">
      <alignment horizontal="center" vertical="center"/>
    </xf>
    <xf numFmtId="0" fontId="67" fillId="0" borderId="551" xfId="0" applyFont="1" applyFill="1" applyBorder="1" applyAlignment="1">
      <alignment horizontal="left"/>
    </xf>
    <xf numFmtId="0" fontId="67" fillId="0" borderId="682" xfId="0" applyNumberFormat="1" applyFont="1" applyFill="1" applyBorder="1" applyAlignment="1">
      <alignment horizontal="center"/>
    </xf>
    <xf numFmtId="0" fontId="67" fillId="0" borderId="683" xfId="0" applyNumberFormat="1" applyFont="1" applyFill="1" applyBorder="1" applyAlignment="1">
      <alignment horizontal="center"/>
    </xf>
    <xf numFmtId="0" fontId="67" fillId="0" borderId="676" xfId="24" applyNumberFormat="1" applyFont="1" applyFill="1" applyBorder="1" applyAlignment="1">
      <alignment horizontal="center" vertical="center"/>
    </xf>
    <xf numFmtId="0" fontId="67" fillId="0" borderId="682" xfId="24" applyNumberFormat="1" applyFont="1" applyFill="1" applyBorder="1" applyAlignment="1">
      <alignment horizontal="center" vertical="center"/>
    </xf>
    <xf numFmtId="0" fontId="67" fillId="0" borderId="688" xfId="24" applyNumberFormat="1" applyFont="1" applyFill="1" applyBorder="1" applyAlignment="1">
      <alignment horizontal="center" vertical="center"/>
    </xf>
    <xf numFmtId="0" fontId="67" fillId="0" borderId="677" xfId="24" applyNumberFormat="1" applyFont="1" applyFill="1" applyBorder="1" applyAlignment="1">
      <alignment horizontal="center" vertical="center"/>
    </xf>
    <xf numFmtId="0" fontId="67" fillId="0" borderId="554" xfId="24" applyNumberFormat="1" applyFont="1" applyBorder="1" applyAlignment="1">
      <alignment horizontal="center" vertical="center"/>
    </xf>
    <xf numFmtId="0" fontId="67" fillId="0" borderId="557" xfId="24" applyNumberFormat="1" applyFont="1" applyBorder="1" applyAlignment="1">
      <alignment horizontal="center" vertical="center"/>
    </xf>
    <xf numFmtId="0" fontId="68" fillId="0" borderId="547" xfId="24" applyNumberFormat="1" applyFont="1" applyBorder="1" applyAlignment="1">
      <alignment horizontal="center" vertical="center"/>
    </xf>
    <xf numFmtId="0" fontId="67" fillId="0" borderId="414" xfId="0" applyFont="1" applyFill="1" applyBorder="1" applyAlignment="1">
      <alignment horizontal="left"/>
    </xf>
    <xf numFmtId="49" fontId="68" fillId="0" borderId="597" xfId="0" applyNumberFormat="1" applyFont="1" applyFill="1" applyBorder="1" applyAlignment="1">
      <alignment horizontal="left"/>
    </xf>
    <xf numFmtId="0" fontId="68" fillId="0" borderId="83" xfId="0" applyNumberFormat="1" applyFont="1" applyFill="1" applyBorder="1" applyAlignment="1">
      <alignment horizontal="center"/>
    </xf>
    <xf numFmtId="0" fontId="68" fillId="0" borderId="702" xfId="0" applyNumberFormat="1" applyFont="1" applyFill="1" applyBorder="1" applyAlignment="1">
      <alignment horizontal="center"/>
    </xf>
    <xf numFmtId="0" fontId="68" fillId="0" borderId="595" xfId="0" applyNumberFormat="1" applyFont="1" applyFill="1" applyBorder="1" applyAlignment="1">
      <alignment horizontal="center"/>
    </xf>
    <xf numFmtId="0" fontId="67" fillId="0" borderId="80" xfId="24" applyNumberFormat="1" applyFont="1" applyFill="1" applyBorder="1" applyAlignment="1">
      <alignment horizontal="center" vertical="center"/>
    </xf>
    <xf numFmtId="0" fontId="67" fillId="0" borderId="689" xfId="24" applyNumberFormat="1" applyFont="1" applyBorder="1" applyAlignment="1">
      <alignment horizontal="center" vertical="center"/>
    </xf>
    <xf numFmtId="0" fontId="67" fillId="0" borderId="596" xfId="24" applyNumberFormat="1" applyFont="1" applyBorder="1" applyAlignment="1">
      <alignment horizontal="center" vertical="center"/>
    </xf>
    <xf numFmtId="0" fontId="67" fillId="0" borderId="608" xfId="24" applyNumberFormat="1" applyFont="1" applyBorder="1" applyAlignment="1">
      <alignment horizontal="center" vertical="center"/>
    </xf>
    <xf numFmtId="0" fontId="67" fillId="0" borderId="609" xfId="24" applyNumberFormat="1" applyFont="1" applyBorder="1" applyAlignment="1">
      <alignment horizontal="center" vertical="center"/>
    </xf>
    <xf numFmtId="0" fontId="68" fillId="0" borderId="612" xfId="24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69" fillId="0" borderId="674" xfId="24" applyFont="1" applyBorder="1" applyAlignment="1">
      <alignment horizontal="center"/>
    </xf>
    <xf numFmtId="0" fontId="69" fillId="0" borderId="541" xfId="24" applyFont="1" applyBorder="1" applyAlignment="1">
      <alignment horizontal="center"/>
    </xf>
    <xf numFmtId="0" fontId="69" fillId="0" borderId="491" xfId="24" applyFont="1" applyBorder="1" applyAlignment="1">
      <alignment horizontal="center" vertical="center" wrapText="1"/>
    </xf>
    <xf numFmtId="0" fontId="69" fillId="0" borderId="492" xfId="24" applyFont="1" applyBorder="1" applyAlignment="1">
      <alignment horizontal="center" wrapText="1"/>
    </xf>
    <xf numFmtId="0" fontId="69" fillId="0" borderId="432" xfId="24" applyFont="1" applyBorder="1" applyAlignment="1">
      <alignment horizontal="center" vertical="center"/>
    </xf>
    <xf numFmtId="0" fontId="68" fillId="0" borderId="681" xfId="24" applyFont="1" applyBorder="1" applyAlignment="1">
      <alignment horizontal="center" vertical="center" wrapText="1"/>
    </xf>
    <xf numFmtId="0" fontId="67" fillId="0" borderId="492" xfId="24" applyFont="1" applyBorder="1"/>
    <xf numFmtId="0" fontId="67" fillId="0" borderId="505" xfId="24" applyFont="1" applyBorder="1"/>
    <xf numFmtId="0" fontId="67" fillId="0" borderId="703" xfId="24" applyFont="1" applyBorder="1"/>
    <xf numFmtId="0" fontId="67" fillId="0" borderId="704" xfId="24" applyFont="1" applyBorder="1"/>
    <xf numFmtId="0" fontId="67" fillId="0" borderId="705" xfId="24" applyFont="1" applyBorder="1"/>
    <xf numFmtId="0" fontId="68" fillId="0" borderId="494" xfId="24" applyFont="1" applyBorder="1"/>
    <xf numFmtId="49" fontId="67" fillId="0" borderId="706" xfId="0" applyNumberFormat="1" applyFont="1" applyFill="1" applyBorder="1" applyAlignment="1">
      <alignment horizontal="left"/>
    </xf>
    <xf numFmtId="0" fontId="67" fillId="0" borderId="706" xfId="0" applyFont="1" applyFill="1" applyBorder="1" applyAlignment="1">
      <alignment horizontal="left"/>
    </xf>
    <xf numFmtId="0" fontId="67" fillId="0" borderId="707" xfId="0" applyNumberFormat="1" applyFont="1" applyFill="1" applyBorder="1" applyAlignment="1">
      <alignment horizontal="center"/>
    </xf>
    <xf numFmtId="0" fontId="67" fillId="0" borderId="708" xfId="0" applyNumberFormat="1" applyFont="1" applyFill="1" applyBorder="1" applyAlignment="1">
      <alignment horizontal="center"/>
    </xf>
    <xf numFmtId="0" fontId="67" fillId="0" borderId="709" xfId="24" applyNumberFormat="1" applyFont="1" applyBorder="1" applyAlignment="1">
      <alignment horizontal="center" vertical="center"/>
    </xf>
    <xf numFmtId="0" fontId="67" fillId="0" borderId="708" xfId="24" applyNumberFormat="1" applyFont="1" applyBorder="1" applyAlignment="1">
      <alignment horizontal="center" vertical="center"/>
    </xf>
    <xf numFmtId="0" fontId="67" fillId="0" borderId="710" xfId="24" applyNumberFormat="1" applyFont="1" applyFill="1" applyBorder="1" applyAlignment="1">
      <alignment horizontal="center" vertical="center"/>
    </xf>
    <xf numFmtId="0" fontId="67" fillId="0" borderId="709" xfId="24" applyNumberFormat="1" applyFont="1" applyFill="1" applyBorder="1" applyAlignment="1">
      <alignment horizontal="center" vertical="center"/>
    </xf>
    <xf numFmtId="0" fontId="68" fillId="0" borderId="711" xfId="24" applyNumberFormat="1" applyFont="1" applyFill="1" applyBorder="1" applyAlignment="1">
      <alignment horizontal="center" vertical="center"/>
    </xf>
    <xf numFmtId="0" fontId="68" fillId="0" borderId="572" xfId="0" applyFont="1" applyFill="1" applyBorder="1" applyAlignment="1">
      <alignment horizontal="left" vertical="center"/>
    </xf>
    <xf numFmtId="0" fontId="81" fillId="0" borderId="681" xfId="0" applyNumberFormat="1" applyFont="1" applyFill="1" applyBorder="1" applyAlignment="1">
      <alignment horizontal="center"/>
    </xf>
    <xf numFmtId="0" fontId="82" fillId="0" borderId="681" xfId="24" applyNumberFormat="1" applyFont="1" applyFill="1" applyBorder="1" applyAlignment="1">
      <alignment horizontal="center" vertical="center"/>
    </xf>
    <xf numFmtId="0" fontId="82" fillId="0" borderId="679" xfId="24" applyNumberFormat="1" applyFont="1" applyFill="1" applyBorder="1" applyAlignment="1">
      <alignment horizontal="center" vertical="center"/>
    </xf>
    <xf numFmtId="0" fontId="82" fillId="0" borderId="705" xfId="24" applyNumberFormat="1" applyFont="1" applyFill="1" applyBorder="1" applyAlignment="1">
      <alignment horizontal="center" vertical="center"/>
    </xf>
    <xf numFmtId="0" fontId="67" fillId="0" borderId="712" xfId="0" applyNumberFormat="1" applyFont="1" applyFill="1" applyBorder="1" applyAlignment="1">
      <alignment horizontal="center" vertical="center"/>
    </xf>
    <xf numFmtId="0" fontId="67" fillId="0" borderId="704" xfId="0" applyNumberFormat="1" applyFont="1" applyFill="1" applyBorder="1" applyAlignment="1">
      <alignment horizontal="center" vertical="center"/>
    </xf>
    <xf numFmtId="0" fontId="67" fillId="0" borderId="705" xfId="0" applyNumberFormat="1" applyFont="1" applyFill="1" applyBorder="1" applyAlignment="1">
      <alignment horizontal="center" vertical="center"/>
    </xf>
    <xf numFmtId="0" fontId="67" fillId="0" borderId="704" xfId="24" applyNumberFormat="1" applyFont="1" applyFill="1" applyBorder="1" applyAlignment="1">
      <alignment horizontal="center" vertical="center"/>
    </xf>
    <xf numFmtId="0" fontId="67" fillId="0" borderId="707" xfId="0" applyNumberFormat="1" applyFont="1" applyFill="1" applyBorder="1" applyAlignment="1">
      <alignment horizontal="center" vertical="center"/>
    </xf>
    <xf numFmtId="0" fontId="67" fillId="0" borderId="709" xfId="0" applyNumberFormat="1" applyFont="1" applyFill="1" applyBorder="1" applyAlignment="1">
      <alignment horizontal="center" vertical="center"/>
    </xf>
    <xf numFmtId="0" fontId="67" fillId="0" borderId="713" xfId="0" applyNumberFormat="1" applyFont="1" applyFill="1" applyBorder="1" applyAlignment="1">
      <alignment horizontal="center" vertical="center"/>
    </xf>
    <xf numFmtId="0" fontId="67" fillId="0" borderId="711" xfId="0" applyNumberFormat="1" applyFont="1" applyFill="1" applyBorder="1" applyAlignment="1">
      <alignment horizontal="center" vertical="center"/>
    </xf>
    <xf numFmtId="0" fontId="67" fillId="0" borderId="714" xfId="0" applyNumberFormat="1" applyFont="1" applyFill="1" applyBorder="1" applyAlignment="1">
      <alignment horizontal="center" vertical="center"/>
    </xf>
    <xf numFmtId="0" fontId="67" fillId="0" borderId="164" xfId="0" applyNumberFormat="1" applyFont="1" applyFill="1" applyBorder="1" applyAlignment="1">
      <alignment horizontal="center" vertical="center"/>
    </xf>
    <xf numFmtId="49" fontId="68" fillId="0" borderId="572" xfId="0" applyNumberFormat="1" applyFont="1" applyFill="1" applyBorder="1" applyAlignment="1">
      <alignment horizontal="left"/>
    </xf>
    <xf numFmtId="0" fontId="67" fillId="0" borderId="571" xfId="24" applyNumberFormat="1" applyFont="1" applyFill="1" applyBorder="1" applyAlignment="1">
      <alignment horizontal="center" vertical="center"/>
    </xf>
    <xf numFmtId="0" fontId="67" fillId="0" borderId="674" xfId="24" applyNumberFormat="1" applyFont="1" applyFill="1" applyBorder="1" applyAlignment="1">
      <alignment horizontal="center" vertical="center"/>
    </xf>
    <xf numFmtId="0" fontId="82" fillId="0" borderId="678" xfId="24" applyNumberFormat="1" applyFont="1" applyBorder="1" applyAlignment="1">
      <alignment horizontal="center" vertical="center"/>
    </xf>
    <xf numFmtId="0" fontId="68" fillId="0" borderId="572" xfId="24" applyFont="1" applyBorder="1" applyAlignment="1">
      <alignment horizontal="left" vertical="center" wrapText="1"/>
    </xf>
    <xf numFmtId="49" fontId="68" fillId="0" borderId="64" xfId="0" applyNumberFormat="1" applyFont="1" applyFill="1" applyBorder="1" applyAlignment="1">
      <alignment horizontal="left"/>
    </xf>
    <xf numFmtId="0" fontId="67" fillId="0" borderId="681" xfId="24" applyNumberFormat="1" applyFont="1" applyFill="1" applyBorder="1" applyAlignment="1">
      <alignment horizontal="center" vertical="center"/>
    </xf>
    <xf numFmtId="0" fontId="120" fillId="0" borderId="572" xfId="24" applyFont="1" applyBorder="1" applyAlignment="1">
      <alignment horizontal="left" vertical="center" wrapText="1"/>
    </xf>
    <xf numFmtId="0" fontId="120" fillId="0" borderId="498" xfId="24" applyNumberFormat="1" applyFont="1" applyFill="1" applyBorder="1" applyAlignment="1">
      <alignment horizontal="center" vertical="center"/>
    </xf>
    <xf numFmtId="0" fontId="120" fillId="0" borderId="74" xfId="24" applyNumberFormat="1" applyFont="1" applyFill="1" applyBorder="1" applyAlignment="1">
      <alignment horizontal="center" vertical="center"/>
    </xf>
    <xf numFmtId="0" fontId="120" fillId="0" borderId="86" xfId="24" applyNumberFormat="1" applyFont="1" applyFill="1" applyBorder="1" applyAlignment="1">
      <alignment horizontal="center" vertical="center"/>
    </xf>
    <xf numFmtId="0" fontId="120" fillId="0" borderId="118" xfId="24" applyNumberFormat="1" applyFont="1" applyFill="1" applyBorder="1" applyAlignment="1">
      <alignment horizontal="center" vertical="center"/>
    </xf>
    <xf numFmtId="0" fontId="69" fillId="0" borderId="705" xfId="24" applyFont="1" applyBorder="1" applyAlignment="1">
      <alignment horizontal="center" vertical="center"/>
    </xf>
    <xf numFmtId="0" fontId="67" fillId="0" borderId="705" xfId="0" applyNumberFormat="1" applyFont="1" applyFill="1" applyBorder="1" applyAlignment="1">
      <alignment horizontal="center"/>
    </xf>
    <xf numFmtId="0" fontId="67" fillId="0" borderId="164" xfId="0" applyNumberFormat="1" applyFont="1" applyFill="1" applyBorder="1" applyAlignment="1">
      <alignment horizontal="center"/>
    </xf>
    <xf numFmtId="0" fontId="69" fillId="0" borderId="704" xfId="24" applyFont="1" applyBorder="1" applyAlignment="1">
      <alignment horizontal="center" vertical="center" wrapText="1"/>
    </xf>
    <xf numFmtId="0" fontId="82" fillId="0" borderId="704" xfId="24" applyNumberFormat="1" applyFont="1" applyFill="1" applyBorder="1" applyAlignment="1">
      <alignment horizontal="center" vertical="center"/>
    </xf>
    <xf numFmtId="0" fontId="69" fillId="0" borderId="715" xfId="24" applyFont="1" applyBorder="1" applyAlignment="1">
      <alignment horizontal="center" vertical="center"/>
    </xf>
    <xf numFmtId="0" fontId="67" fillId="0" borderId="416" xfId="24" applyFont="1" applyBorder="1"/>
    <xf numFmtId="0" fontId="67" fillId="0" borderId="715" xfId="0" applyNumberFormat="1" applyFont="1" applyFill="1" applyBorder="1" applyAlignment="1">
      <alignment horizontal="center"/>
    </xf>
    <xf numFmtId="0" fontId="67" fillId="0" borderId="707" xfId="24" applyNumberFormat="1" applyFont="1" applyFill="1" applyBorder="1" applyAlignment="1">
      <alignment horizontal="center" vertical="center"/>
    </xf>
    <xf numFmtId="0" fontId="67" fillId="0" borderId="716" xfId="0" applyNumberFormat="1" applyFont="1" applyFill="1" applyBorder="1" applyAlignment="1">
      <alignment horizontal="center"/>
    </xf>
    <xf numFmtId="0" fontId="67" fillId="0" borderId="570" xfId="24" applyNumberFormat="1" applyFont="1" applyBorder="1" applyAlignment="1">
      <alignment horizontal="center"/>
    </xf>
    <xf numFmtId="0" fontId="69" fillId="0" borderId="494" xfId="24" applyFont="1" applyBorder="1" applyAlignment="1">
      <alignment horizontal="center" vertical="center"/>
    </xf>
    <xf numFmtId="0" fontId="68" fillId="0" borderId="78" xfId="24" applyFont="1" applyBorder="1" applyAlignment="1">
      <alignment horizontal="center" vertical="center" wrapText="1"/>
    </xf>
    <xf numFmtId="0" fontId="67" fillId="0" borderId="494" xfId="0" applyNumberFormat="1" applyFont="1" applyFill="1" applyBorder="1" applyAlignment="1">
      <alignment horizontal="center"/>
    </xf>
    <xf numFmtId="0" fontId="67" fillId="0" borderId="711" xfId="0" applyNumberFormat="1" applyFont="1" applyFill="1" applyBorder="1" applyAlignment="1">
      <alignment horizontal="center"/>
    </xf>
    <xf numFmtId="0" fontId="81" fillId="0" borderId="78" xfId="0" applyNumberFormat="1" applyFont="1" applyFill="1" applyBorder="1" applyAlignment="1">
      <alignment horizontal="center"/>
    </xf>
    <xf numFmtId="0" fontId="81" fillId="0" borderId="494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5" fillId="0" borderId="292" xfId="10" applyFont="1" applyFill="1" applyBorder="1" applyAlignment="1">
      <alignment horizontal="center" vertical="center" wrapText="1"/>
    </xf>
    <xf numFmtId="0" fontId="5" fillId="0" borderId="250" xfId="10" applyFont="1" applyFill="1" applyBorder="1" applyAlignment="1">
      <alignment horizontal="center" vertical="center" wrapText="1"/>
    </xf>
    <xf numFmtId="0" fontId="5" fillId="0" borderId="290" xfId="10" applyFont="1" applyFill="1" applyBorder="1" applyAlignment="1">
      <alignment horizontal="center" vertical="center" wrapText="1"/>
    </xf>
    <xf numFmtId="0" fontId="5" fillId="0" borderId="675" xfId="10" applyFont="1" applyFill="1" applyBorder="1" applyAlignment="1">
      <alignment horizontal="center" vertical="center" wrapText="1"/>
    </xf>
    <xf numFmtId="0" fontId="51" fillId="0" borderId="675" xfId="10" applyFont="1" applyFill="1" applyBorder="1" applyAlignment="1">
      <alignment horizontal="center" vertical="center" wrapText="1"/>
    </xf>
    <xf numFmtId="0" fontId="51" fillId="0" borderId="250" xfId="10" applyFont="1" applyFill="1" applyBorder="1" applyAlignment="1">
      <alignment horizontal="center" vertical="center" wrapText="1"/>
    </xf>
    <xf numFmtId="0" fontId="51" fillId="0" borderId="290" xfId="10" applyFont="1" applyFill="1" applyBorder="1" applyAlignment="1">
      <alignment horizontal="center" vertical="center" wrapText="1"/>
    </xf>
    <xf numFmtId="49" fontId="12" fillId="0" borderId="301" xfId="0" applyNumberFormat="1" applyFont="1" applyFill="1" applyBorder="1" applyAlignment="1">
      <alignment horizontal="left" vertical="center" wrapText="1"/>
    </xf>
    <xf numFmtId="0" fontId="12" fillId="0" borderId="731" xfId="0" applyFont="1" applyFill="1" applyBorder="1" applyAlignment="1">
      <alignment horizontal="left" vertical="center" wrapText="1"/>
    </xf>
    <xf numFmtId="0" fontId="12" fillId="0" borderId="301" xfId="10" applyFont="1" applyFill="1" applyBorder="1" applyAlignment="1">
      <alignment horizontal="center" vertical="center" wrapText="1"/>
    </xf>
    <xf numFmtId="0" fontId="12" fillId="0" borderId="731" xfId="10" applyFont="1" applyFill="1" applyBorder="1" applyAlignment="1">
      <alignment horizontal="center" vertical="center" wrapText="1"/>
    </xf>
    <xf numFmtId="0" fontId="5" fillId="0" borderId="308" xfId="10" applyFont="1" applyFill="1" applyBorder="1" applyAlignment="1">
      <alignment horizontal="center" vertical="center" wrapText="1"/>
    </xf>
    <xf numFmtId="0" fontId="12" fillId="0" borderId="732" xfId="10" applyFont="1" applyFill="1" applyBorder="1" applyAlignment="1">
      <alignment horizontal="center" vertical="center" wrapText="1"/>
    </xf>
    <xf numFmtId="0" fontId="5" fillId="0" borderId="734" xfId="0" applyFont="1" applyFill="1" applyBorder="1" applyAlignment="1">
      <alignment horizontal="center" vertical="center" wrapText="1"/>
    </xf>
    <xf numFmtId="0" fontId="5" fillId="0" borderId="733" xfId="0" applyFont="1" applyFill="1" applyBorder="1" applyAlignment="1">
      <alignment horizontal="center" vertical="center" wrapText="1"/>
    </xf>
    <xf numFmtId="0" fontId="5" fillId="0" borderId="735" xfId="0" applyFont="1" applyFill="1" applyBorder="1" applyAlignment="1">
      <alignment horizontal="center" vertical="center" wrapText="1"/>
    </xf>
    <xf numFmtId="0" fontId="51" fillId="0" borderId="735" xfId="0" applyFont="1" applyFill="1" applyBorder="1" applyAlignment="1">
      <alignment horizontal="center" vertical="center" wrapText="1"/>
    </xf>
    <xf numFmtId="0" fontId="51" fillId="0" borderId="733" xfId="0" applyFont="1" applyFill="1" applyBorder="1" applyAlignment="1">
      <alignment horizontal="center" vertical="center" wrapText="1"/>
    </xf>
    <xf numFmtId="0" fontId="12" fillId="0" borderId="301" xfId="0" applyFont="1" applyFill="1" applyBorder="1" applyAlignment="1">
      <alignment horizontal="left" vertical="center" wrapText="1"/>
    </xf>
    <xf numFmtId="0" fontId="12" fillId="0" borderId="301" xfId="0" applyFont="1" applyFill="1" applyBorder="1" applyAlignment="1">
      <alignment horizontal="center" vertical="center" wrapText="1"/>
    </xf>
    <xf numFmtId="0" fontId="12" fillId="0" borderId="731" xfId="0" applyFont="1" applyFill="1" applyBorder="1" applyAlignment="1">
      <alignment horizontal="center" vertical="center" wrapText="1"/>
    </xf>
    <xf numFmtId="0" fontId="5" fillId="0" borderId="308" xfId="0" applyFont="1" applyFill="1" applyBorder="1" applyAlignment="1">
      <alignment horizontal="center" vertical="center" wrapText="1"/>
    </xf>
    <xf numFmtId="0" fontId="12" fillId="0" borderId="732" xfId="0" applyFont="1" applyFill="1" applyBorder="1" applyAlignment="1">
      <alignment horizontal="center" vertical="center" wrapText="1"/>
    </xf>
    <xf numFmtId="0" fontId="51" fillId="0" borderId="736" xfId="0" applyFont="1" applyFill="1" applyBorder="1" applyAlignment="1">
      <alignment horizontal="center" vertical="center" wrapText="1"/>
    </xf>
    <xf numFmtId="0" fontId="12" fillId="0" borderId="292" xfId="0" applyFont="1" applyFill="1" applyBorder="1" applyAlignment="1">
      <alignment horizontal="center" vertical="center" wrapText="1"/>
    </xf>
    <xf numFmtId="0" fontId="12" fillId="0" borderId="675" xfId="0" applyFont="1" applyFill="1" applyBorder="1" applyAlignment="1">
      <alignment horizontal="center" vertical="center" wrapText="1"/>
    </xf>
    <xf numFmtId="0" fontId="5" fillId="0" borderId="290" xfId="0" applyFont="1" applyFill="1" applyBorder="1" applyAlignment="1">
      <alignment horizontal="center" vertical="center" wrapText="1"/>
    </xf>
    <xf numFmtId="0" fontId="55" fillId="0" borderId="675" xfId="0" applyFont="1" applyFill="1" applyBorder="1" applyAlignment="1">
      <alignment horizontal="center" vertical="center" wrapText="1"/>
    </xf>
    <xf numFmtId="0" fontId="51" fillId="0" borderId="290" xfId="0" applyFont="1" applyFill="1" applyBorder="1" applyAlignment="1">
      <alignment horizontal="center" vertical="center" wrapText="1"/>
    </xf>
    <xf numFmtId="0" fontId="5" fillId="0" borderId="740" xfId="0" applyFont="1" applyFill="1" applyBorder="1" applyAlignment="1">
      <alignment horizontal="center" vertical="center" wrapText="1"/>
    </xf>
    <xf numFmtId="0" fontId="93" fillId="0" borderId="675" xfId="4" applyFont="1" applyFill="1" applyBorder="1" applyAlignment="1">
      <alignment horizontal="center" vertical="center" wrapText="1"/>
    </xf>
    <xf numFmtId="0" fontId="93" fillId="0" borderId="290" xfId="4" applyFont="1" applyFill="1" applyBorder="1" applyAlignment="1">
      <alignment horizontal="center" vertical="center" wrapText="1"/>
    </xf>
    <xf numFmtId="0" fontId="4" fillId="0" borderId="719" xfId="4" applyFont="1" applyFill="1" applyBorder="1" applyAlignment="1">
      <alignment horizontal="center" vertical="center" wrapText="1"/>
    </xf>
    <xf numFmtId="0" fontId="4" fillId="0" borderId="675" xfId="4" applyFont="1" applyFill="1" applyBorder="1" applyAlignment="1">
      <alignment horizontal="center" vertical="center" wrapText="1"/>
    </xf>
    <xf numFmtId="0" fontId="4" fillId="0" borderId="290" xfId="4" applyFont="1" applyFill="1" applyBorder="1" applyAlignment="1">
      <alignment horizontal="center" vertical="center" wrapText="1"/>
    </xf>
    <xf numFmtId="0" fontId="4" fillId="0" borderId="254" xfId="4" applyFont="1" applyFill="1" applyBorder="1" applyAlignment="1">
      <alignment horizontal="center" vertical="center" wrapText="1"/>
    </xf>
    <xf numFmtId="0" fontId="4" fillId="0" borderId="250" xfId="4" applyFont="1" applyFill="1" applyBorder="1" applyAlignment="1">
      <alignment horizontal="center" vertical="center" wrapText="1"/>
    </xf>
    <xf numFmtId="0" fontId="16" fillId="0" borderId="740" xfId="0" applyFont="1" applyFill="1" applyBorder="1" applyAlignment="1">
      <alignment horizontal="center" vertical="center" wrapText="1"/>
    </xf>
    <xf numFmtId="0" fontId="51" fillId="0" borderId="744" xfId="0" applyFont="1" applyFill="1" applyBorder="1" applyAlignment="1">
      <alignment horizontal="center" vertical="center" wrapText="1"/>
    </xf>
    <xf numFmtId="0" fontId="51" fillId="0" borderId="625" xfId="0" applyFont="1" applyFill="1" applyBorder="1" applyAlignment="1">
      <alignment horizontal="center" vertical="center" wrapText="1"/>
    </xf>
    <xf numFmtId="0" fontId="51" fillId="0" borderId="639" xfId="0" applyFont="1" applyFill="1" applyBorder="1" applyAlignment="1">
      <alignment horizontal="center" vertical="center" wrapText="1"/>
    </xf>
    <xf numFmtId="49" fontId="12" fillId="0" borderId="296" xfId="0" applyNumberFormat="1" applyFont="1" applyFill="1" applyBorder="1" applyAlignment="1">
      <alignment horizontal="left" vertical="center" wrapText="1"/>
    </xf>
    <xf numFmtId="0" fontId="12" fillId="0" borderId="300" xfId="0" applyFont="1" applyFill="1" applyBorder="1" applyAlignment="1">
      <alignment horizontal="left" vertical="center" wrapText="1"/>
    </xf>
    <xf numFmtId="0" fontId="12" fillId="0" borderId="296" xfId="10" applyFont="1" applyFill="1" applyBorder="1" applyAlignment="1">
      <alignment horizontal="center" vertical="center" wrapText="1"/>
    </xf>
    <xf numFmtId="0" fontId="12" fillId="0" borderId="300" xfId="10" applyFont="1" applyFill="1" applyBorder="1" applyAlignment="1">
      <alignment horizontal="center" vertical="center" wrapText="1"/>
    </xf>
    <xf numFmtId="0" fontId="12" fillId="0" borderId="297" xfId="10" applyFont="1" applyFill="1" applyBorder="1" applyAlignment="1">
      <alignment horizontal="center" vertical="center" wrapText="1"/>
    </xf>
    <xf numFmtId="0" fontId="12" fillId="0" borderId="745" xfId="0" applyFont="1" applyFill="1" applyBorder="1" applyAlignment="1">
      <alignment horizontal="left" vertical="center" wrapText="1"/>
    </xf>
    <xf numFmtId="0" fontId="12" fillId="0" borderId="746" xfId="0" applyFont="1" applyFill="1" applyBorder="1" applyAlignment="1">
      <alignment horizontal="left" vertical="center" wrapText="1"/>
    </xf>
    <xf numFmtId="0" fontId="12" fillId="0" borderId="745" xfId="0" applyFont="1" applyFill="1" applyBorder="1" applyAlignment="1">
      <alignment horizontal="center" vertical="center" wrapText="1"/>
    </xf>
    <xf numFmtId="0" fontId="12" fillId="0" borderId="746" xfId="0" applyFont="1" applyFill="1" applyBorder="1" applyAlignment="1">
      <alignment horizontal="center" vertical="center" wrapText="1"/>
    </xf>
    <xf numFmtId="0" fontId="5" fillId="0" borderId="747" xfId="0" applyFont="1" applyFill="1" applyBorder="1" applyAlignment="1">
      <alignment horizontal="center" vertical="center" wrapText="1"/>
    </xf>
    <xf numFmtId="0" fontId="12" fillId="0" borderId="748" xfId="0" applyFont="1" applyFill="1" applyBorder="1" applyAlignment="1">
      <alignment horizontal="center" vertical="center" wrapText="1"/>
    </xf>
    <xf numFmtId="0" fontId="12" fillId="0" borderId="749" xfId="0" applyFont="1" applyFill="1" applyBorder="1" applyAlignment="1">
      <alignment horizontal="left" vertical="center" wrapText="1"/>
    </xf>
    <xf numFmtId="0" fontId="12" fillId="0" borderId="750" xfId="0" applyFont="1" applyFill="1" applyBorder="1" applyAlignment="1">
      <alignment horizontal="left" vertical="center" wrapText="1"/>
    </xf>
    <xf numFmtId="0" fontId="12" fillId="0" borderId="749" xfId="0" applyFont="1" applyFill="1" applyBorder="1" applyAlignment="1">
      <alignment horizontal="center" vertical="center" wrapText="1"/>
    </xf>
    <xf numFmtId="0" fontId="12" fillId="0" borderId="750" xfId="0" applyFont="1" applyFill="1" applyBorder="1" applyAlignment="1">
      <alignment horizontal="center" vertical="center" wrapText="1"/>
    </xf>
    <xf numFmtId="0" fontId="5" fillId="0" borderId="751" xfId="0" applyFont="1" applyFill="1" applyBorder="1" applyAlignment="1">
      <alignment horizontal="center" vertical="center" wrapText="1"/>
    </xf>
    <xf numFmtId="0" fontId="12" fillId="0" borderId="752" xfId="0" applyFont="1" applyFill="1" applyBorder="1" applyAlignment="1">
      <alignment horizontal="center" vertical="center" wrapText="1"/>
    </xf>
    <xf numFmtId="0" fontId="12" fillId="0" borderId="753" xfId="0" applyFont="1" applyFill="1" applyBorder="1" applyAlignment="1">
      <alignment horizontal="left" vertical="center" wrapText="1"/>
    </xf>
    <xf numFmtId="0" fontId="12" fillId="0" borderId="754" xfId="0" applyFont="1" applyFill="1" applyBorder="1" applyAlignment="1">
      <alignment horizontal="left" vertical="center" wrapText="1"/>
    </xf>
    <xf numFmtId="0" fontId="12" fillId="0" borderId="753" xfId="0" applyFont="1" applyFill="1" applyBorder="1" applyAlignment="1">
      <alignment horizontal="center" vertical="center" wrapText="1"/>
    </xf>
    <xf numFmtId="0" fontId="12" fillId="0" borderId="754" xfId="0" applyFont="1" applyFill="1" applyBorder="1" applyAlignment="1">
      <alignment horizontal="center" vertical="center" wrapText="1"/>
    </xf>
    <xf numFmtId="0" fontId="5" fillId="0" borderId="755" xfId="0" applyFont="1" applyFill="1" applyBorder="1" applyAlignment="1">
      <alignment horizontal="center" vertical="center" wrapText="1"/>
    </xf>
    <xf numFmtId="0" fontId="12" fillId="0" borderId="756" xfId="0" applyFont="1" applyFill="1" applyBorder="1" applyAlignment="1">
      <alignment horizontal="center" vertical="center" wrapText="1"/>
    </xf>
    <xf numFmtId="0" fontId="5" fillId="0" borderId="736" xfId="0" applyFont="1" applyFill="1" applyBorder="1" applyAlignment="1">
      <alignment horizontal="center" vertical="center" wrapText="1"/>
    </xf>
    <xf numFmtId="0" fontId="51" fillId="0" borderId="532" xfId="7" applyFont="1" applyFill="1" applyBorder="1" applyAlignment="1">
      <alignment vertical="center" wrapText="1"/>
    </xf>
    <xf numFmtId="0" fontId="51" fillId="0" borderId="64" xfId="7" applyFont="1" applyFill="1" applyBorder="1" applyAlignment="1">
      <alignment vertical="center" wrapText="1"/>
    </xf>
    <xf numFmtId="49" fontId="12" fillId="0" borderId="292" xfId="0" applyNumberFormat="1" applyFont="1" applyFill="1" applyBorder="1" applyAlignment="1">
      <alignment horizontal="left" vertical="center" wrapText="1"/>
    </xf>
    <xf numFmtId="0" fontId="12" fillId="0" borderId="675" xfId="0" applyFont="1" applyFill="1" applyBorder="1" applyAlignment="1">
      <alignment horizontal="left" vertical="center" wrapText="1"/>
    </xf>
    <xf numFmtId="0" fontId="12" fillId="0" borderId="759" xfId="0" applyFont="1" applyFill="1" applyBorder="1" applyAlignment="1">
      <alignment horizontal="left" vertical="center" wrapText="1"/>
    </xf>
    <xf numFmtId="0" fontId="5" fillId="0" borderId="674" xfId="7" applyFont="1" applyFill="1" applyBorder="1" applyAlignment="1">
      <alignment horizontal="center" vertical="center" wrapText="1"/>
    </xf>
    <xf numFmtId="0" fontId="5" fillId="0" borderId="255" xfId="7" applyFont="1" applyFill="1" applyBorder="1" applyAlignment="1">
      <alignment horizontal="center" vertical="center" wrapText="1"/>
    </xf>
    <xf numFmtId="0" fontId="12" fillId="0" borderId="292" xfId="0" applyFont="1" applyFill="1" applyBorder="1" applyAlignment="1">
      <alignment vertical="center" wrapText="1"/>
    </xf>
    <xf numFmtId="0" fontId="12" fillId="0" borderId="675" xfId="0" applyFont="1" applyFill="1" applyBorder="1" applyAlignment="1">
      <alignment vertical="center" wrapText="1"/>
    </xf>
    <xf numFmtId="0" fontId="5" fillId="0" borderId="290" xfId="0" applyFont="1" applyFill="1" applyBorder="1" applyAlignment="1">
      <alignment vertical="center" wrapText="1"/>
    </xf>
    <xf numFmtId="0" fontId="5" fillId="0" borderId="734" xfId="7" applyFont="1" applyFill="1" applyBorder="1" applyAlignment="1">
      <alignment horizontal="center" vertical="center" wrapText="1"/>
    </xf>
    <xf numFmtId="0" fontId="5" fillId="0" borderId="736" xfId="7" applyFont="1" applyFill="1" applyBorder="1" applyAlignment="1">
      <alignment horizontal="center" vertical="center" wrapText="1"/>
    </xf>
    <xf numFmtId="0" fontId="5" fillId="0" borderId="737" xfId="0" applyFont="1" applyFill="1" applyBorder="1" applyAlignment="1">
      <alignment horizontal="center" vertical="center" wrapText="1"/>
    </xf>
    <xf numFmtId="0" fontId="5" fillId="0" borderId="739" xfId="0" applyFont="1" applyFill="1" applyBorder="1" applyAlignment="1">
      <alignment horizontal="center" vertical="center" wrapText="1"/>
    </xf>
    <xf numFmtId="0" fontId="5" fillId="0" borderId="738" xfId="0" applyFont="1" applyFill="1" applyBorder="1" applyAlignment="1">
      <alignment horizontal="center" vertical="center" wrapText="1"/>
    </xf>
    <xf numFmtId="0" fontId="5" fillId="0" borderId="760" xfId="0" applyFont="1" applyFill="1" applyBorder="1" applyAlignment="1">
      <alignment horizontal="center" vertical="center" wrapText="1"/>
    </xf>
    <xf numFmtId="0" fontId="5" fillId="0" borderId="761" xfId="0" applyFont="1" applyFill="1" applyBorder="1" applyAlignment="1">
      <alignment horizontal="center" vertical="center" wrapText="1"/>
    </xf>
    <xf numFmtId="0" fontId="5" fillId="0" borderId="256" xfId="0" applyFont="1" applyFill="1" applyBorder="1" applyAlignment="1">
      <alignment horizontal="center" vertical="center" wrapText="1"/>
    </xf>
    <xf numFmtId="0" fontId="5" fillId="0" borderId="257" xfId="0" applyFont="1" applyFill="1" applyBorder="1" applyAlignment="1">
      <alignment horizontal="center" vertical="center" wrapText="1"/>
    </xf>
    <xf numFmtId="0" fontId="5" fillId="0" borderId="762" xfId="0" applyFont="1" applyFill="1" applyBorder="1" applyAlignment="1">
      <alignment horizontal="center" vertical="center" wrapText="1"/>
    </xf>
    <xf numFmtId="0" fontId="5" fillId="0" borderId="763" xfId="0" applyFont="1" applyFill="1" applyBorder="1" applyAlignment="1">
      <alignment horizontal="center" vertical="center" wrapText="1"/>
    </xf>
    <xf numFmtId="0" fontId="4" fillId="0" borderId="253" xfId="4" applyFont="1" applyFill="1" applyBorder="1" applyAlignment="1">
      <alignment horizontal="center" vertical="center" wrapText="1"/>
    </xf>
    <xf numFmtId="0" fontId="55" fillId="0" borderId="27" xfId="7" applyFont="1" applyFill="1" applyBorder="1" applyAlignment="1">
      <alignment vertical="center" wrapText="1"/>
    </xf>
    <xf numFmtId="0" fontId="55" fillId="0" borderId="304" xfId="7" applyFont="1" applyFill="1" applyBorder="1" applyAlignment="1">
      <alignment horizontal="center" vertical="center" wrapText="1"/>
    </xf>
    <xf numFmtId="0" fontId="51" fillId="0" borderId="304" xfId="7" applyFont="1" applyFill="1" applyBorder="1" applyAlignment="1">
      <alignment vertical="center" wrapText="1"/>
    </xf>
    <xf numFmtId="0" fontId="55" fillId="0" borderId="304" xfId="7" applyFont="1" applyFill="1" applyBorder="1" applyAlignment="1">
      <alignment vertical="center" wrapText="1"/>
    </xf>
    <xf numFmtId="0" fontId="51" fillId="0" borderId="305" xfId="7" applyFont="1" applyFill="1" applyBorder="1" applyAlignment="1">
      <alignment vertical="center" wrapText="1"/>
    </xf>
    <xf numFmtId="0" fontId="5" fillId="0" borderId="532" xfId="0" applyFont="1" applyFill="1" applyBorder="1" applyAlignment="1">
      <alignment horizontal="center" vertical="center" wrapText="1"/>
    </xf>
    <xf numFmtId="0" fontId="5" fillId="0" borderId="292" xfId="0" applyFont="1" applyFill="1" applyBorder="1" applyAlignment="1">
      <alignment horizontal="center" vertical="center" wrapText="1"/>
    </xf>
    <xf numFmtId="0" fontId="5" fillId="0" borderId="675" xfId="0" applyFont="1" applyFill="1" applyBorder="1" applyAlignment="1">
      <alignment horizontal="center" vertical="center" wrapText="1"/>
    </xf>
    <xf numFmtId="0" fontId="5" fillId="0" borderId="764" xfId="0" applyFont="1" applyFill="1" applyBorder="1" applyAlignment="1">
      <alignment horizontal="center" vertical="center" wrapText="1"/>
    </xf>
    <xf numFmtId="0" fontId="5" fillId="0" borderId="765" xfId="0" applyFont="1" applyFill="1" applyBorder="1" applyAlignment="1">
      <alignment horizontal="center" vertical="center" wrapText="1"/>
    </xf>
    <xf numFmtId="0" fontId="5" fillId="0" borderId="766" xfId="0" applyFont="1" applyFill="1" applyBorder="1" applyAlignment="1">
      <alignment horizontal="center" vertical="center" wrapText="1"/>
    </xf>
    <xf numFmtId="0" fontId="5" fillId="0" borderId="626" xfId="0" applyFont="1" applyFill="1" applyBorder="1" applyAlignment="1">
      <alignment horizontal="center" vertical="center" wrapText="1"/>
    </xf>
    <xf numFmtId="0" fontId="5" fillId="0" borderId="630" xfId="0" applyFont="1" applyFill="1" applyBorder="1" applyAlignment="1">
      <alignment horizontal="center" vertical="center" wrapText="1"/>
    </xf>
    <xf numFmtId="0" fontId="5" fillId="0" borderId="629" xfId="0" applyFont="1" applyFill="1" applyBorder="1" applyAlignment="1">
      <alignment horizontal="center" vertical="center" wrapText="1"/>
    </xf>
    <xf numFmtId="0" fontId="5" fillId="0" borderId="768" xfId="0" applyFont="1" applyFill="1" applyBorder="1" applyAlignment="1">
      <alignment horizontal="center" vertical="center" wrapText="1"/>
    </xf>
    <xf numFmtId="0" fontId="5" fillId="0" borderId="769" xfId="0" applyFont="1" applyFill="1" applyBorder="1" applyAlignment="1">
      <alignment horizontal="center" vertical="center" wrapText="1"/>
    </xf>
    <xf numFmtId="0" fontId="5" fillId="0" borderId="770" xfId="0" applyFont="1" applyFill="1" applyBorder="1" applyAlignment="1">
      <alignment horizontal="center" vertical="center" wrapText="1"/>
    </xf>
    <xf numFmtId="0" fontId="5" fillId="0" borderId="771" xfId="0" applyFont="1" applyFill="1" applyBorder="1" applyAlignment="1">
      <alignment horizontal="center" vertical="center" wrapText="1"/>
    </xf>
    <xf numFmtId="0" fontId="5" fillId="0" borderId="255" xfId="0" applyFont="1" applyFill="1" applyBorder="1" applyAlignment="1">
      <alignment horizontal="center" vertical="center" wrapText="1"/>
    </xf>
    <xf numFmtId="0" fontId="12" fillId="0" borderId="772" xfId="0" applyFont="1" applyFill="1" applyBorder="1" applyAlignment="1">
      <alignment horizontal="left" vertical="center" wrapText="1"/>
    </xf>
    <xf numFmtId="0" fontId="12" fillId="0" borderId="769" xfId="0" applyFont="1" applyFill="1" applyBorder="1" applyAlignment="1">
      <alignment horizontal="left" vertical="center" wrapText="1"/>
    </xf>
    <xf numFmtId="0" fontId="12" fillId="0" borderId="772" xfId="0" applyFont="1" applyFill="1" applyBorder="1" applyAlignment="1">
      <alignment horizontal="center" vertical="center" wrapText="1"/>
    </xf>
    <xf numFmtId="0" fontId="12" fillId="0" borderId="769" xfId="0" applyFont="1" applyFill="1" applyBorder="1" applyAlignment="1">
      <alignment horizontal="center" vertical="center" wrapText="1"/>
    </xf>
    <xf numFmtId="0" fontId="12" fillId="0" borderId="771" xfId="0" applyFont="1" applyFill="1" applyBorder="1" applyAlignment="1">
      <alignment horizontal="center" vertical="center" wrapText="1"/>
    </xf>
    <xf numFmtId="0" fontId="5" fillId="0" borderId="252" xfId="0" applyFont="1" applyFill="1" applyBorder="1" applyAlignment="1">
      <alignment horizontal="center" vertical="center" wrapText="1"/>
    </xf>
    <xf numFmtId="0" fontId="5" fillId="0" borderId="669" xfId="0" applyFont="1" applyFill="1" applyBorder="1" applyAlignment="1">
      <alignment horizontal="center" vertical="center" wrapText="1"/>
    </xf>
    <xf numFmtId="0" fontId="5" fillId="0" borderId="258" xfId="0" applyFont="1" applyFill="1" applyBorder="1" applyAlignment="1">
      <alignment horizontal="center" vertical="center" wrapText="1"/>
    </xf>
    <xf numFmtId="0" fontId="12" fillId="0" borderId="773" xfId="0" applyFont="1" applyFill="1" applyBorder="1" applyAlignment="1">
      <alignment horizontal="left" vertical="center" wrapText="1"/>
    </xf>
    <xf numFmtId="0" fontId="12" fillId="0" borderId="774" xfId="0" applyFont="1" applyFill="1" applyBorder="1" applyAlignment="1">
      <alignment horizontal="left" vertical="center" wrapText="1"/>
    </xf>
    <xf numFmtId="0" fontId="12" fillId="0" borderId="775" xfId="0" applyFont="1" applyFill="1" applyBorder="1" applyAlignment="1">
      <alignment horizontal="left" vertical="center" wrapText="1"/>
    </xf>
    <xf numFmtId="0" fontId="5" fillId="0" borderId="777" xfId="0" applyFont="1" applyFill="1" applyBorder="1" applyAlignment="1">
      <alignment horizontal="center" vertical="center" wrapText="1"/>
    </xf>
    <xf numFmtId="0" fontId="5" fillId="0" borderId="778" xfId="0" applyFont="1" applyFill="1" applyBorder="1" applyAlignment="1">
      <alignment horizontal="center" vertical="center" wrapText="1"/>
    </xf>
    <xf numFmtId="0" fontId="5" fillId="0" borderId="779" xfId="0" applyFont="1" applyFill="1" applyBorder="1" applyAlignment="1">
      <alignment horizontal="center" vertical="center" wrapText="1"/>
    </xf>
    <xf numFmtId="0" fontId="5" fillId="0" borderId="780" xfId="0" applyFont="1" applyFill="1" applyBorder="1" applyAlignment="1">
      <alignment horizontal="center" vertical="center" wrapText="1"/>
    </xf>
    <xf numFmtId="0" fontId="12" fillId="0" borderId="674" xfId="0" applyFont="1" applyFill="1" applyBorder="1" applyAlignment="1">
      <alignment vertical="center" wrapText="1"/>
    </xf>
    <xf numFmtId="0" fontId="92" fillId="0" borderId="305" xfId="0" applyFont="1" applyFill="1" applyBorder="1" applyAlignment="1">
      <alignment horizontal="center" vertical="center" wrapText="1"/>
    </xf>
    <xf numFmtId="0" fontId="92" fillId="0" borderId="318" xfId="0" applyFont="1" applyFill="1" applyBorder="1" applyAlignment="1">
      <alignment horizontal="center" vertical="center" wrapText="1"/>
    </xf>
    <xf numFmtId="0" fontId="92" fillId="0" borderId="255" xfId="0" applyFont="1" applyFill="1" applyBorder="1" applyAlignment="1">
      <alignment horizontal="center" vertical="center" wrapText="1"/>
    </xf>
    <xf numFmtId="0" fontId="92" fillId="0" borderId="264" xfId="0" applyFont="1" applyFill="1" applyBorder="1" applyAlignment="1">
      <alignment horizontal="center" vertical="center" wrapText="1"/>
    </xf>
    <xf numFmtId="0" fontId="5" fillId="0" borderId="625" xfId="2" applyFont="1" applyFill="1" applyBorder="1" applyAlignment="1">
      <alignment horizontal="center" vertical="center"/>
    </xf>
    <xf numFmtId="0" fontId="5" fillId="0" borderId="664" xfId="2" applyFont="1" applyFill="1" applyBorder="1" applyAlignment="1">
      <alignment horizontal="center" vertical="center"/>
    </xf>
    <xf numFmtId="0" fontId="5" fillId="0" borderId="669" xfId="2" applyFont="1" applyFill="1" applyBorder="1" applyAlignment="1">
      <alignment horizontal="center" vertical="center"/>
    </xf>
    <xf numFmtId="0" fontId="5" fillId="0" borderId="625" xfId="14" applyFont="1" applyFill="1" applyBorder="1" applyAlignment="1">
      <alignment horizontal="center" vertical="center"/>
    </xf>
    <xf numFmtId="0" fontId="5" fillId="0" borderId="664" xfId="14" applyFont="1" applyFill="1" applyBorder="1" applyAlignment="1">
      <alignment horizontal="center" vertical="center"/>
    </xf>
    <xf numFmtId="0" fontId="51" fillId="0" borderId="292" xfId="0" applyFont="1" applyFill="1" applyBorder="1" applyAlignment="1">
      <alignment horizontal="center" vertical="center"/>
    </xf>
    <xf numFmtId="0" fontId="51" fillId="0" borderId="250" xfId="0" applyFont="1" applyFill="1" applyBorder="1" applyAlignment="1">
      <alignment horizontal="center" vertical="center"/>
    </xf>
    <xf numFmtId="0" fontId="51" fillId="0" borderId="290" xfId="0" applyFont="1" applyFill="1" applyBorder="1" applyAlignment="1">
      <alignment horizontal="center" vertical="center"/>
    </xf>
    <xf numFmtId="0" fontId="51" fillId="0" borderId="675" xfId="0" applyFont="1" applyFill="1" applyBorder="1" applyAlignment="1">
      <alignment horizontal="center" vertical="center"/>
    </xf>
    <xf numFmtId="0" fontId="51" fillId="0" borderId="254" xfId="0" applyFont="1" applyFill="1" applyBorder="1" applyAlignment="1">
      <alignment horizontal="center" vertical="center"/>
    </xf>
    <xf numFmtId="0" fontId="51" fillId="0" borderId="261" xfId="0" applyFont="1" applyFill="1" applyBorder="1" applyAlignment="1">
      <alignment horizontal="center" vertical="center"/>
    </xf>
    <xf numFmtId="0" fontId="12" fillId="0" borderId="753" xfId="0" applyFont="1" applyFill="1" applyBorder="1" applyAlignment="1">
      <alignment horizontal="left" wrapText="1"/>
    </xf>
    <xf numFmtId="0" fontId="5" fillId="0" borderId="674" xfId="0" applyFont="1" applyFill="1" applyBorder="1" applyAlignment="1">
      <alignment horizontal="center" vertical="center"/>
    </xf>
    <xf numFmtId="0" fontId="12" fillId="0" borderId="532" xfId="0" applyFont="1" applyFill="1" applyBorder="1" applyAlignment="1">
      <alignment vertical="center"/>
    </xf>
    <xf numFmtId="0" fontId="5" fillId="0" borderId="532" xfId="0" applyFont="1" applyFill="1" applyBorder="1" applyAlignment="1">
      <alignment horizontal="center" vertical="center"/>
    </xf>
    <xf numFmtId="0" fontId="5" fillId="0" borderId="292" xfId="0" applyFont="1" applyFill="1" applyBorder="1" applyAlignment="1">
      <alignment horizontal="center" vertical="center"/>
    </xf>
    <xf numFmtId="0" fontId="5" fillId="0" borderId="675" xfId="0" applyFont="1" applyFill="1" applyBorder="1" applyAlignment="1">
      <alignment horizontal="center" vertical="center"/>
    </xf>
    <xf numFmtId="0" fontId="5" fillId="0" borderId="290" xfId="0" applyFont="1" applyFill="1" applyBorder="1" applyAlignment="1">
      <alignment horizontal="center" vertical="center"/>
    </xf>
    <xf numFmtId="0" fontId="5" fillId="0" borderId="782" xfId="0" applyFont="1" applyFill="1" applyBorder="1" applyAlignment="1">
      <alignment horizontal="center" vertical="center"/>
    </xf>
    <xf numFmtId="0" fontId="27" fillId="0" borderId="746" xfId="0" applyFont="1" applyFill="1" applyBorder="1" applyAlignment="1">
      <alignment horizontal="left" vertical="center" wrapText="1"/>
    </xf>
    <xf numFmtId="0" fontId="27" fillId="0" borderId="754" xfId="0" applyFont="1" applyFill="1" applyBorder="1" applyAlignment="1">
      <alignment horizontal="left" wrapText="1"/>
    </xf>
    <xf numFmtId="0" fontId="27" fillId="0" borderId="754" xfId="0" applyFont="1" applyFill="1" applyBorder="1" applyAlignment="1">
      <alignment horizontal="left" vertical="center" wrapText="1"/>
    </xf>
    <xf numFmtId="0" fontId="12" fillId="0" borderId="219" xfId="0" applyFont="1" applyFill="1" applyBorder="1" applyAlignment="1">
      <alignment vertical="center"/>
    </xf>
    <xf numFmtId="0" fontId="12" fillId="0" borderId="435" xfId="0" applyFont="1" applyFill="1" applyBorder="1" applyAlignment="1">
      <alignment vertical="center"/>
    </xf>
    <xf numFmtId="0" fontId="5" fillId="0" borderId="206" xfId="0" applyFont="1" applyFill="1" applyBorder="1" applyAlignment="1">
      <alignment vertical="center"/>
    </xf>
    <xf numFmtId="0" fontId="12" fillId="0" borderId="783" xfId="0" applyFont="1" applyFill="1" applyBorder="1" applyAlignment="1">
      <alignment horizontal="center" vertical="center" wrapText="1"/>
    </xf>
    <xf numFmtId="0" fontId="12" fillId="0" borderId="784" xfId="0" applyFont="1" applyFill="1" applyBorder="1" applyAlignment="1">
      <alignment horizontal="center" vertical="center" wrapText="1"/>
    </xf>
    <xf numFmtId="0" fontId="12" fillId="0" borderId="785" xfId="0" applyFont="1" applyFill="1" applyBorder="1" applyAlignment="1">
      <alignment horizontal="center" vertical="center" wrapText="1"/>
    </xf>
    <xf numFmtId="0" fontId="12" fillId="0" borderId="786" xfId="0" applyFont="1" applyFill="1" applyBorder="1" applyAlignment="1">
      <alignment horizontal="center" vertical="center" wrapText="1"/>
    </xf>
    <xf numFmtId="0" fontId="12" fillId="0" borderId="787" xfId="0" applyFont="1" applyFill="1" applyBorder="1" applyAlignment="1">
      <alignment horizontal="center" vertical="center" wrapText="1"/>
    </xf>
    <xf numFmtId="0" fontId="12" fillId="0" borderId="788" xfId="0" applyFont="1" applyFill="1" applyBorder="1" applyAlignment="1">
      <alignment horizontal="center" vertical="center" wrapText="1"/>
    </xf>
    <xf numFmtId="0" fontId="5" fillId="0" borderId="307" xfId="0" applyFont="1" applyFill="1" applyBorder="1" applyAlignment="1">
      <alignment horizontal="center" vertical="center"/>
    </xf>
    <xf numFmtId="0" fontId="5" fillId="0" borderId="306" xfId="0" applyFont="1" applyFill="1" applyBorder="1" applyAlignment="1">
      <alignment horizontal="center" vertical="center"/>
    </xf>
    <xf numFmtId="0" fontId="12" fillId="0" borderId="412" xfId="0" applyFont="1" applyFill="1" applyBorder="1" applyAlignment="1">
      <alignment vertical="center"/>
    </xf>
    <xf numFmtId="0" fontId="12" fillId="0" borderId="442" xfId="0" applyFont="1" applyFill="1" applyBorder="1" applyAlignment="1">
      <alignment vertical="center"/>
    </xf>
    <xf numFmtId="0" fontId="12" fillId="0" borderId="334" xfId="0" applyFont="1" applyFill="1" applyBorder="1" applyAlignment="1">
      <alignment vertical="center"/>
    </xf>
    <xf numFmtId="0" fontId="12" fillId="0" borderId="434" xfId="0" applyFont="1" applyFill="1" applyBorder="1" applyAlignment="1">
      <alignment vertical="center"/>
    </xf>
    <xf numFmtId="0" fontId="5" fillId="0" borderId="412" xfId="0" applyFont="1" applyFill="1" applyBorder="1" applyAlignment="1">
      <alignment horizontal="center" vertical="center"/>
    </xf>
    <xf numFmtId="0" fontId="5" fillId="0" borderId="442" xfId="0" applyFont="1" applyFill="1" applyBorder="1" applyAlignment="1">
      <alignment horizontal="center" vertical="center"/>
    </xf>
    <xf numFmtId="0" fontId="5" fillId="0" borderId="300" xfId="0" applyFont="1" applyFill="1" applyBorder="1" applyAlignment="1">
      <alignment horizontal="center" vertical="center"/>
    </xf>
    <xf numFmtId="0" fontId="5" fillId="0" borderId="297" xfId="0" applyFont="1" applyFill="1" applyBorder="1" applyAlignment="1">
      <alignment horizontal="center" vertical="center"/>
    </xf>
    <xf numFmtId="0" fontId="5" fillId="0" borderId="789" xfId="0" applyFont="1" applyFill="1" applyBorder="1" applyAlignment="1">
      <alignment horizontal="center" vertical="center"/>
    </xf>
    <xf numFmtId="0" fontId="5" fillId="0" borderId="790" xfId="0" applyFont="1" applyFill="1" applyBorder="1" applyAlignment="1">
      <alignment horizontal="center" vertical="center"/>
    </xf>
    <xf numFmtId="0" fontId="12" fillId="0" borderId="791" xfId="0" applyFont="1" applyFill="1" applyBorder="1" applyAlignment="1">
      <alignment horizontal="center" vertical="center" wrapText="1"/>
    </xf>
    <xf numFmtId="0" fontId="12" fillId="0" borderId="792" xfId="0" applyFont="1" applyFill="1" applyBorder="1" applyAlignment="1">
      <alignment horizontal="center" vertical="center" wrapText="1"/>
    </xf>
    <xf numFmtId="0" fontId="5" fillId="0" borderId="438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765" xfId="0" applyFont="1" applyFill="1" applyBorder="1" applyAlignment="1">
      <alignment horizontal="center" vertical="center"/>
    </xf>
    <xf numFmtId="0" fontId="51" fillId="0" borderId="292" xfId="0" applyFont="1" applyFill="1" applyBorder="1" applyAlignment="1">
      <alignment horizontal="center" vertical="center" wrapText="1"/>
    </xf>
    <xf numFmtId="0" fontId="51" fillId="0" borderId="250" xfId="0" applyFont="1" applyFill="1" applyBorder="1" applyAlignment="1">
      <alignment horizontal="center" vertical="center" wrapText="1"/>
    </xf>
    <xf numFmtId="0" fontId="51" fillId="0" borderId="669" xfId="0" applyFont="1" applyFill="1" applyBorder="1" applyAlignment="1">
      <alignment horizontal="center" vertical="center" wrapText="1"/>
    </xf>
    <xf numFmtId="49" fontId="12" fillId="0" borderId="699" xfId="0" applyNumberFormat="1" applyFont="1" applyFill="1" applyBorder="1" applyAlignment="1">
      <alignment horizontal="left" vertical="center"/>
    </xf>
    <xf numFmtId="0" fontId="12" fillId="0" borderId="691" xfId="0" applyFont="1" applyFill="1" applyBorder="1" applyAlignment="1">
      <alignment horizontal="left" vertical="center"/>
    </xf>
    <xf numFmtId="0" fontId="55" fillId="0" borderId="301" xfId="0" applyFont="1" applyFill="1" applyBorder="1" applyAlignment="1">
      <alignment horizontal="center" vertical="center" wrapText="1"/>
    </xf>
    <xf numFmtId="0" fontId="55" fillId="0" borderId="731" xfId="0" applyFont="1" applyFill="1" applyBorder="1" applyAlignment="1">
      <alignment horizontal="center" vertical="center" wrapText="1"/>
    </xf>
    <xf numFmtId="0" fontId="51" fillId="0" borderId="308" xfId="0" applyFont="1" applyFill="1" applyBorder="1" applyAlignment="1">
      <alignment horizontal="center" vertical="center" wrapText="1"/>
    </xf>
    <xf numFmtId="0" fontId="55" fillId="0" borderId="732" xfId="0" applyFont="1" applyFill="1" applyBorder="1" applyAlignment="1">
      <alignment horizontal="center" vertical="center"/>
    </xf>
    <xf numFmtId="0" fontId="55" fillId="0" borderId="731" xfId="0" applyFont="1" applyFill="1" applyBorder="1" applyAlignment="1">
      <alignment horizontal="center" vertical="center"/>
    </xf>
    <xf numFmtId="0" fontId="51" fillId="0" borderId="308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12" fillId="0" borderId="759" xfId="0" applyFont="1" applyFill="1" applyBorder="1" applyAlignment="1">
      <alignment horizontal="left"/>
    </xf>
    <xf numFmtId="0" fontId="12" fillId="0" borderId="750" xfId="0" applyFont="1" applyFill="1" applyBorder="1" applyAlignment="1">
      <alignment horizontal="left"/>
    </xf>
    <xf numFmtId="0" fontId="12" fillId="0" borderId="749" xfId="0" applyFont="1" applyFill="1" applyBorder="1" applyAlignment="1">
      <alignment horizontal="center"/>
    </xf>
    <xf numFmtId="0" fontId="12" fillId="0" borderId="750" xfId="0" applyFont="1" applyFill="1" applyBorder="1" applyAlignment="1">
      <alignment horizontal="center"/>
    </xf>
    <xf numFmtId="0" fontId="5" fillId="0" borderId="751" xfId="0" applyFont="1" applyFill="1" applyBorder="1" applyAlignment="1">
      <alignment horizontal="center"/>
    </xf>
    <xf numFmtId="0" fontId="12" fillId="0" borderId="752" xfId="0" applyFont="1" applyFill="1" applyBorder="1" applyAlignment="1">
      <alignment horizontal="center"/>
    </xf>
    <xf numFmtId="0" fontId="5" fillId="0" borderId="674" xfId="0" applyFont="1" applyFill="1" applyBorder="1" applyAlignment="1">
      <alignment horizontal="center" vertical="center" wrapText="1"/>
    </xf>
    <xf numFmtId="0" fontId="64" fillId="0" borderId="532" xfId="0" applyFont="1" applyFill="1" applyBorder="1" applyAlignment="1">
      <alignment vertical="center" wrapText="1"/>
    </xf>
    <xf numFmtId="0" fontId="55" fillId="0" borderId="732" xfId="0" applyFont="1" applyFill="1" applyBorder="1" applyAlignment="1">
      <alignment horizontal="center" vertical="center" wrapText="1"/>
    </xf>
    <xf numFmtId="0" fontId="12" fillId="0" borderId="749" xfId="0" applyFont="1" applyFill="1" applyBorder="1" applyAlignment="1">
      <alignment horizontal="left"/>
    </xf>
    <xf numFmtId="0" fontId="12" fillId="0" borderId="753" xfId="0" applyFont="1" applyFill="1" applyBorder="1" applyAlignment="1">
      <alignment horizontal="left"/>
    </xf>
    <xf numFmtId="0" fontId="12" fillId="0" borderId="754" xfId="0" applyFont="1" applyFill="1" applyBorder="1" applyAlignment="1">
      <alignment horizontal="left"/>
    </xf>
    <xf numFmtId="0" fontId="12" fillId="0" borderId="753" xfId="0" applyFont="1" applyFill="1" applyBorder="1" applyAlignment="1">
      <alignment horizontal="center"/>
    </xf>
    <xf numFmtId="0" fontId="12" fillId="0" borderId="754" xfId="0" applyFont="1" applyFill="1" applyBorder="1" applyAlignment="1">
      <alignment horizontal="center"/>
    </xf>
    <xf numFmtId="0" fontId="5" fillId="0" borderId="755" xfId="0" applyFont="1" applyFill="1" applyBorder="1" applyAlignment="1">
      <alignment horizontal="center"/>
    </xf>
    <xf numFmtId="0" fontId="12" fillId="0" borderId="756" xfId="0" applyFont="1" applyFill="1" applyBorder="1" applyAlignment="1">
      <alignment horizontal="center"/>
    </xf>
    <xf numFmtId="0" fontId="12" fillId="0" borderId="793" xfId="0" applyFont="1" applyFill="1" applyBorder="1" applyAlignment="1">
      <alignment horizontal="left"/>
    </xf>
    <xf numFmtId="0" fontId="12" fillId="0" borderId="769" xfId="0" applyFont="1" applyFill="1" applyBorder="1" applyAlignment="1">
      <alignment horizontal="left"/>
    </xf>
    <xf numFmtId="0" fontId="12" fillId="0" borderId="772" xfId="0" applyFont="1" applyFill="1" applyBorder="1" applyAlignment="1">
      <alignment horizontal="center"/>
    </xf>
    <xf numFmtId="0" fontId="12" fillId="0" borderId="769" xfId="0" applyFont="1" applyFill="1" applyBorder="1" applyAlignment="1">
      <alignment horizontal="center"/>
    </xf>
    <xf numFmtId="0" fontId="5" fillId="0" borderId="770" xfId="0" applyFont="1" applyFill="1" applyBorder="1" applyAlignment="1">
      <alignment horizontal="center"/>
    </xf>
    <xf numFmtId="0" fontId="12" fillId="0" borderId="771" xfId="0" applyFont="1" applyFill="1" applyBorder="1" applyAlignment="1">
      <alignment horizontal="center"/>
    </xf>
    <xf numFmtId="0" fontId="5" fillId="0" borderId="797" xfId="0" applyFont="1" applyFill="1" applyBorder="1" applyAlignment="1">
      <alignment horizontal="center" vertical="center" wrapText="1"/>
    </xf>
    <xf numFmtId="0" fontId="5" fillId="0" borderId="798" xfId="0" applyFont="1" applyFill="1" applyBorder="1" applyAlignment="1">
      <alignment horizontal="center" vertical="center" wrapText="1"/>
    </xf>
    <xf numFmtId="0" fontId="92" fillId="0" borderId="257" xfId="0" applyFont="1" applyFill="1" applyBorder="1" applyAlignment="1">
      <alignment horizontal="center" vertical="center" wrapText="1"/>
    </xf>
    <xf numFmtId="0" fontId="92" fillId="0" borderId="256" xfId="0" applyFont="1" applyFill="1" applyBorder="1" applyAlignment="1">
      <alignment horizontal="center" vertical="center" wrapText="1"/>
    </xf>
    <xf numFmtId="0" fontId="51" fillId="0" borderId="675" xfId="0" applyFont="1" applyFill="1" applyBorder="1" applyAlignment="1">
      <alignment horizontal="center" vertical="center" wrapText="1"/>
    </xf>
    <xf numFmtId="49" fontId="12" fillId="0" borderId="745" xfId="0" applyNumberFormat="1" applyFont="1" applyFill="1" applyBorder="1" applyAlignment="1">
      <alignment horizontal="left" vertical="center" wrapText="1"/>
    </xf>
    <xf numFmtId="0" fontId="55" fillId="0" borderId="745" xfId="0" applyFont="1" applyFill="1" applyBorder="1" applyAlignment="1">
      <alignment horizontal="center" vertical="center" wrapText="1"/>
    </xf>
    <xf numFmtId="0" fontId="55" fillId="0" borderId="746" xfId="0" applyFont="1" applyFill="1" applyBorder="1" applyAlignment="1">
      <alignment horizontal="center" vertical="center" wrapText="1"/>
    </xf>
    <xf numFmtId="0" fontId="55" fillId="0" borderId="748" xfId="0" applyFont="1" applyFill="1" applyBorder="1" applyAlignment="1">
      <alignment horizontal="center" vertical="center" wrapText="1"/>
    </xf>
    <xf numFmtId="0" fontId="64" fillId="0" borderId="292" xfId="0" applyFont="1" applyFill="1" applyBorder="1" applyAlignment="1">
      <alignment vertical="center" wrapText="1"/>
    </xf>
    <xf numFmtId="0" fontId="64" fillId="0" borderId="675" xfId="0" applyFont="1" applyFill="1" applyBorder="1" applyAlignment="1">
      <alignment vertical="center" wrapText="1"/>
    </xf>
    <xf numFmtId="0" fontId="65" fillId="0" borderId="290" xfId="0" applyFont="1" applyFill="1" applyBorder="1" applyAlignment="1">
      <alignment vertical="center" wrapText="1"/>
    </xf>
    <xf numFmtId="0" fontId="64" fillId="0" borderId="734" xfId="0" applyFont="1" applyFill="1" applyBorder="1" applyAlignment="1">
      <alignment vertical="center" wrapText="1"/>
    </xf>
    <xf numFmtId="0" fontId="64" fillId="0" borderId="735" xfId="0" applyFont="1" applyFill="1" applyBorder="1" applyAlignment="1">
      <alignment vertical="center" wrapText="1"/>
    </xf>
    <xf numFmtId="0" fontId="65" fillId="0" borderId="69" xfId="0" applyFont="1" applyFill="1" applyBorder="1" applyAlignment="1">
      <alignment vertical="center" wrapText="1"/>
    </xf>
    <xf numFmtId="0" fontId="12" fillId="0" borderId="745" xfId="0" applyFont="1" applyFill="1" applyBorder="1" applyAlignment="1">
      <alignment horizontal="left" vertical="center"/>
    </xf>
    <xf numFmtId="0" fontId="12" fillId="0" borderId="746" xfId="0" applyFont="1" applyFill="1" applyBorder="1" applyAlignment="1">
      <alignment horizontal="left" vertical="center"/>
    </xf>
    <xf numFmtId="0" fontId="12" fillId="0" borderId="745" xfId="0" applyFont="1" applyFill="1" applyBorder="1" applyAlignment="1">
      <alignment horizontal="center" vertical="center"/>
    </xf>
    <xf numFmtId="0" fontId="12" fillId="0" borderId="746" xfId="0" applyFont="1" applyFill="1" applyBorder="1" applyAlignment="1">
      <alignment horizontal="center" vertical="center"/>
    </xf>
    <xf numFmtId="0" fontId="5" fillId="0" borderId="747" xfId="0" applyFont="1" applyFill="1" applyBorder="1" applyAlignment="1">
      <alignment horizontal="center" vertical="center"/>
    </xf>
    <xf numFmtId="0" fontId="12" fillId="0" borderId="748" xfId="0" applyFont="1" applyFill="1" applyBorder="1" applyAlignment="1">
      <alignment horizontal="center" vertical="center"/>
    </xf>
    <xf numFmtId="0" fontId="12" fillId="0" borderId="749" xfId="0" applyFont="1" applyFill="1" applyBorder="1" applyAlignment="1">
      <alignment horizontal="left" vertical="center"/>
    </xf>
    <xf numFmtId="0" fontId="12" fillId="0" borderId="750" xfId="0" applyFont="1" applyFill="1" applyBorder="1" applyAlignment="1">
      <alignment horizontal="left" vertical="center"/>
    </xf>
    <xf numFmtId="0" fontId="12" fillId="0" borderId="749" xfId="0" applyFont="1" applyFill="1" applyBorder="1" applyAlignment="1">
      <alignment horizontal="center" vertical="center"/>
    </xf>
    <xf numFmtId="0" fontId="12" fillId="0" borderId="750" xfId="0" applyFont="1" applyFill="1" applyBorder="1" applyAlignment="1">
      <alignment horizontal="center" vertical="center"/>
    </xf>
    <xf numFmtId="0" fontId="5" fillId="0" borderId="751" xfId="0" applyFont="1" applyFill="1" applyBorder="1" applyAlignment="1">
      <alignment horizontal="center" vertical="center"/>
    </xf>
    <xf numFmtId="0" fontId="12" fillId="0" borderId="752" xfId="0" applyFont="1" applyFill="1" applyBorder="1" applyAlignment="1">
      <alignment horizontal="center" vertical="center"/>
    </xf>
    <xf numFmtId="0" fontId="12" fillId="0" borderId="753" xfId="0" applyFont="1" applyFill="1" applyBorder="1" applyAlignment="1">
      <alignment horizontal="left" vertical="center"/>
    </xf>
    <xf numFmtId="0" fontId="12" fillId="0" borderId="754" xfId="0" applyFont="1" applyFill="1" applyBorder="1" applyAlignment="1">
      <alignment horizontal="left" vertical="center"/>
    </xf>
    <xf numFmtId="0" fontId="12" fillId="0" borderId="753" xfId="0" applyFont="1" applyFill="1" applyBorder="1" applyAlignment="1">
      <alignment horizontal="center" vertical="center"/>
    </xf>
    <xf numFmtId="0" fontId="12" fillId="0" borderId="754" xfId="0" applyFont="1" applyFill="1" applyBorder="1" applyAlignment="1">
      <alignment horizontal="center" vertical="center"/>
    </xf>
    <xf numFmtId="0" fontId="5" fillId="0" borderId="755" xfId="0" applyFont="1" applyFill="1" applyBorder="1" applyAlignment="1">
      <alignment horizontal="center" vertical="center"/>
    </xf>
    <xf numFmtId="0" fontId="12" fillId="0" borderId="756" xfId="0" applyFont="1" applyFill="1" applyBorder="1" applyAlignment="1">
      <alignment horizontal="center" vertical="center"/>
    </xf>
    <xf numFmtId="0" fontId="5" fillId="0" borderId="672" xfId="0" applyFont="1" applyFill="1" applyBorder="1" applyAlignment="1">
      <alignment horizontal="center" vertical="center" wrapText="1"/>
    </xf>
    <xf numFmtId="0" fontId="12" fillId="0" borderId="772" xfId="0" applyFont="1" applyFill="1" applyBorder="1" applyAlignment="1">
      <alignment horizontal="left"/>
    </xf>
    <xf numFmtId="0" fontId="5" fillId="0" borderId="153" xfId="0" applyFont="1" applyFill="1" applyBorder="1" applyAlignment="1">
      <alignment horizontal="center" vertical="center" wrapText="1"/>
    </xf>
    <xf numFmtId="0" fontId="5" fillId="0" borderId="794" xfId="0" applyFont="1" applyFill="1" applyBorder="1" applyAlignment="1">
      <alignment horizontal="center" vertical="center" wrapText="1"/>
    </xf>
    <xf numFmtId="0" fontId="92" fillId="0" borderId="801" xfId="0" applyFont="1" applyFill="1" applyBorder="1" applyAlignment="1">
      <alignment horizontal="center" vertical="center" wrapText="1"/>
    </xf>
    <xf numFmtId="0" fontId="92" fillId="0" borderId="762" xfId="0" applyFont="1" applyFill="1" applyBorder="1" applyAlignment="1">
      <alignment horizontal="center" vertical="center" wrapText="1"/>
    </xf>
    <xf numFmtId="0" fontId="92" fillId="0" borderId="763" xfId="0" applyFont="1" applyFill="1" applyBorder="1" applyAlignment="1">
      <alignment horizontal="center" vertical="center" wrapText="1"/>
    </xf>
    <xf numFmtId="0" fontId="5" fillId="0" borderId="80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12" fillId="0" borderId="533" xfId="0" applyFont="1" applyFill="1" applyBorder="1" applyAlignment="1">
      <alignment vertical="center"/>
    </xf>
    <xf numFmtId="0" fontId="12" fillId="0" borderId="214" xfId="0" applyFont="1" applyFill="1" applyBorder="1" applyAlignment="1">
      <alignment vertical="center"/>
    </xf>
    <xf numFmtId="0" fontId="12" fillId="0" borderId="803" xfId="0" applyFont="1" applyFill="1" applyBorder="1" applyAlignment="1">
      <alignment horizontal="center" vertical="center" wrapText="1"/>
    </xf>
    <xf numFmtId="0" fontId="93" fillId="0" borderId="638" xfId="4" applyFont="1" applyFill="1" applyBorder="1" applyAlignment="1">
      <alignment horizontal="center" vertical="center" wrapText="1"/>
    </xf>
    <xf numFmtId="0" fontId="93" fillId="0" borderId="625" xfId="4" applyFont="1" applyFill="1" applyBorder="1" applyAlignment="1">
      <alignment horizontal="center" vertical="center" wrapText="1"/>
    </xf>
    <xf numFmtId="0" fontId="93" fillId="0" borderId="639" xfId="4" applyFont="1" applyFill="1" applyBorder="1" applyAlignment="1">
      <alignment horizontal="center" vertical="center" wrapText="1"/>
    </xf>
    <xf numFmtId="0" fontId="16" fillId="0" borderId="622" xfId="0" applyFont="1" applyFill="1" applyBorder="1" applyAlignment="1">
      <alignment horizontal="center" vertical="center"/>
    </xf>
    <xf numFmtId="0" fontId="16" fillId="0" borderId="663" xfId="0" applyFont="1" applyFill="1" applyBorder="1" applyAlignment="1">
      <alignment horizontal="center" vertical="center"/>
    </xf>
    <xf numFmtId="0" fontId="16" fillId="0" borderId="620" xfId="0" applyFont="1" applyFill="1" applyBorder="1" applyAlignment="1">
      <alignment horizontal="center" vertical="center"/>
    </xf>
    <xf numFmtId="0" fontId="16" fillId="0" borderId="651" xfId="0" applyFont="1" applyFill="1" applyBorder="1" applyAlignment="1">
      <alignment horizontal="center" vertical="center"/>
    </xf>
    <xf numFmtId="0" fontId="16" fillId="0" borderId="780" xfId="0" applyFont="1" applyFill="1" applyBorder="1" applyAlignment="1">
      <alignment horizontal="center" vertical="center"/>
    </xf>
    <xf numFmtId="0" fontId="16" fillId="0" borderId="778" xfId="0" applyFont="1" applyFill="1" applyBorder="1" applyAlignment="1">
      <alignment horizontal="center" vertical="center"/>
    </xf>
    <xf numFmtId="0" fontId="16" fillId="0" borderId="782" xfId="0" applyFont="1" applyFill="1" applyBorder="1" applyAlignment="1">
      <alignment horizontal="center" vertical="center"/>
    </xf>
    <xf numFmtId="0" fontId="12" fillId="0" borderId="747" xfId="0" applyFont="1" applyFill="1" applyBorder="1" applyAlignment="1">
      <alignment horizontal="center" vertical="center" wrapText="1"/>
    </xf>
    <xf numFmtId="0" fontId="5" fillId="0" borderId="779" xfId="0" applyFont="1" applyFill="1" applyBorder="1" applyAlignment="1">
      <alignment horizontal="center" vertical="center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0" fillId="4" borderId="159" xfId="3" quotePrefix="1" applyFont="1" applyFill="1" applyBorder="1" applyAlignment="1">
      <alignment horizontal="center" vertical="center" wrapText="1"/>
    </xf>
    <xf numFmtId="0" fontId="11" fillId="4" borderId="159" xfId="3" quotePrefix="1" applyFont="1" applyFill="1" applyBorder="1" applyAlignment="1">
      <alignment horizontal="center" vertical="center" wrapText="1"/>
    </xf>
    <xf numFmtId="0" fontId="4" fillId="4" borderId="170" xfId="3" quotePrefix="1" applyFont="1" applyFill="1" applyBorder="1" applyAlignment="1">
      <alignment horizontal="center" vertical="center" wrapText="1"/>
    </xf>
    <xf numFmtId="0" fontId="19" fillId="4" borderId="170" xfId="10" quotePrefix="1" applyFont="1" applyFill="1" applyBorder="1" applyAlignment="1">
      <alignment vertical="center" wrapText="1"/>
    </xf>
    <xf numFmtId="0" fontId="16" fillId="4" borderId="170" xfId="10" quotePrefix="1" applyFont="1" applyFill="1" applyBorder="1" applyAlignment="1">
      <alignment vertical="center" wrapText="1"/>
    </xf>
    <xf numFmtId="0" fontId="16" fillId="4" borderId="674" xfId="10" quotePrefix="1" applyFont="1" applyFill="1" applyBorder="1" applyAlignment="1">
      <alignment vertical="center" wrapText="1"/>
    </xf>
    <xf numFmtId="0" fontId="19" fillId="4" borderId="805" xfId="10" quotePrefix="1" applyFont="1" applyFill="1" applyBorder="1" applyAlignment="1">
      <alignment vertical="center" wrapText="1"/>
    </xf>
    <xf numFmtId="0" fontId="16" fillId="4" borderId="699" xfId="10" quotePrefix="1" applyFont="1" applyFill="1" applyBorder="1" applyAlignment="1">
      <alignment vertical="center" wrapText="1"/>
    </xf>
    <xf numFmtId="0" fontId="16" fillId="4" borderId="700" xfId="10" quotePrefix="1" applyFont="1" applyFill="1" applyBorder="1" applyAlignment="1">
      <alignment vertical="center" wrapText="1"/>
    </xf>
    <xf numFmtId="0" fontId="16" fillId="4" borderId="690" xfId="10" quotePrefix="1" applyFont="1" applyFill="1" applyBorder="1" applyAlignment="1">
      <alignment vertical="center" wrapText="1"/>
    </xf>
    <xf numFmtId="0" fontId="16" fillId="4" borderId="691" xfId="10" quotePrefix="1" applyFont="1" applyFill="1" applyBorder="1" applyAlignment="1">
      <alignment vertical="center" wrapText="1"/>
    </xf>
    <xf numFmtId="0" fontId="16" fillId="4" borderId="700" xfId="6" applyFont="1" applyFill="1" applyBorder="1" applyAlignment="1">
      <alignment vertical="center" wrapText="1"/>
    </xf>
    <xf numFmtId="0" fontId="17" fillId="4" borderId="714" xfId="10" quotePrefix="1" applyFont="1" applyFill="1" applyBorder="1" applyAlignment="1">
      <alignment vertical="center" wrapText="1"/>
    </xf>
    <xf numFmtId="0" fontId="17" fillId="4" borderId="808" xfId="10" quotePrefix="1" applyFont="1" applyFill="1" applyBorder="1" applyAlignment="1">
      <alignment horizontal="center" vertical="center" wrapText="1"/>
    </xf>
    <xf numFmtId="0" fontId="17" fillId="4" borderId="809" xfId="10" quotePrefix="1" applyFont="1" applyFill="1" applyBorder="1" applyAlignment="1">
      <alignment horizontal="center" vertical="center" wrapText="1"/>
    </xf>
    <xf numFmtId="0" fontId="17" fillId="4" borderId="810" xfId="10" quotePrefix="1" applyFont="1" applyFill="1" applyBorder="1" applyAlignment="1">
      <alignment horizontal="center" vertical="center" wrapText="1"/>
    </xf>
    <xf numFmtId="0" fontId="17" fillId="5" borderId="808" xfId="10" quotePrefix="1" applyFont="1" applyFill="1" applyBorder="1" applyAlignment="1">
      <alignment horizontal="center" vertical="center" wrapText="1"/>
    </xf>
    <xf numFmtId="0" fontId="17" fillId="5" borderId="809" xfId="10" quotePrefix="1" applyFont="1" applyFill="1" applyBorder="1" applyAlignment="1">
      <alignment horizontal="center" vertical="center" wrapText="1"/>
    </xf>
    <xf numFmtId="0" fontId="17" fillId="5" borderId="811" xfId="10" quotePrefix="1" applyFont="1" applyFill="1" applyBorder="1" applyAlignment="1">
      <alignment horizontal="center" vertical="center" wrapText="1"/>
    </xf>
    <xf numFmtId="0" fontId="17" fillId="5" borderId="810" xfId="10" quotePrefix="1" applyFont="1" applyFill="1" applyBorder="1" applyAlignment="1">
      <alignment horizontal="center" vertical="center" wrapText="1"/>
    </xf>
    <xf numFmtId="0" fontId="16" fillId="4" borderId="812" xfId="6" applyFont="1" applyFill="1" applyBorder="1" applyAlignment="1">
      <alignment horizontal="center" vertical="center" wrapText="1"/>
    </xf>
    <xf numFmtId="0" fontId="16" fillId="4" borderId="810" xfId="6" applyFont="1" applyFill="1" applyBorder="1" applyAlignment="1">
      <alignment horizontal="center" vertical="center" wrapText="1"/>
    </xf>
    <xf numFmtId="0" fontId="17" fillId="4" borderId="813" xfId="10" applyFont="1" applyFill="1" applyBorder="1" applyAlignment="1">
      <alignment vertical="center" wrapText="1"/>
    </xf>
    <xf numFmtId="0" fontId="24" fillId="5" borderId="809" xfId="10" quotePrefix="1" applyFont="1" applyFill="1" applyBorder="1" applyAlignment="1">
      <alignment horizontal="center" vertical="center" wrapText="1"/>
    </xf>
    <xf numFmtId="0" fontId="24" fillId="5" borderId="810" xfId="10" quotePrefix="1" applyFont="1" applyFill="1" applyBorder="1" applyAlignment="1">
      <alignment horizontal="center" vertical="center" wrapText="1"/>
    </xf>
    <xf numFmtId="0" fontId="17" fillId="4" borderId="811" xfId="10" quotePrefix="1" applyFont="1" applyFill="1" applyBorder="1" applyAlignment="1">
      <alignment horizontal="center" vertical="center" wrapText="1"/>
    </xf>
    <xf numFmtId="0" fontId="17" fillId="4" borderId="813" xfId="10" quotePrefix="1" applyFont="1" applyFill="1" applyBorder="1" applyAlignment="1">
      <alignment vertical="center" wrapText="1"/>
    </xf>
    <xf numFmtId="0" fontId="18" fillId="4" borderId="805" xfId="0" applyFont="1" applyFill="1" applyBorder="1" applyAlignment="1">
      <alignment horizontal="left" vertical="center" wrapText="1"/>
    </xf>
    <xf numFmtId="0" fontId="16" fillId="4" borderId="159" xfId="6" quotePrefix="1" applyFont="1" applyFill="1" applyBorder="1" applyAlignment="1">
      <alignment horizontal="center" vertical="center" wrapText="1"/>
    </xf>
    <xf numFmtId="0" fontId="16" fillId="4" borderId="814" xfId="3" quotePrefix="1" applyFont="1" applyFill="1" applyBorder="1" applyAlignment="1">
      <alignment horizontal="center" vertical="center" textRotation="255" wrapText="1"/>
    </xf>
    <xf numFmtId="0" fontId="16" fillId="4" borderId="815" xfId="3" quotePrefix="1" applyFont="1" applyFill="1" applyBorder="1" applyAlignment="1">
      <alignment horizontal="center" vertical="center" textRotation="255" wrapText="1"/>
    </xf>
    <xf numFmtId="0" fontId="16" fillId="4" borderId="807" xfId="3" quotePrefix="1" applyFont="1" applyFill="1" applyBorder="1" applyAlignment="1">
      <alignment horizontal="center" vertical="center" textRotation="255" wrapText="1"/>
    </xf>
    <xf numFmtId="0" fontId="23" fillId="4" borderId="805" xfId="0" applyFont="1" applyFill="1" applyBorder="1" applyAlignment="1">
      <alignment horizontal="left" vertical="center" wrapText="1"/>
    </xf>
    <xf numFmtId="0" fontId="17" fillId="4" borderId="814" xfId="6" quotePrefix="1" applyFont="1" applyFill="1" applyBorder="1" applyAlignment="1">
      <alignment horizontal="center" vertical="center" wrapText="1"/>
    </xf>
    <xf numFmtId="0" fontId="17" fillId="4" borderId="816" xfId="6" quotePrefix="1" applyFont="1" applyFill="1" applyBorder="1" applyAlignment="1">
      <alignment horizontal="center" vertical="center" wrapText="1"/>
    </xf>
    <xf numFmtId="0" fontId="16" fillId="4" borderId="817" xfId="6" quotePrefix="1" applyFont="1" applyFill="1" applyBorder="1" applyAlignment="1">
      <alignment horizontal="center" vertical="center" wrapText="1"/>
    </xf>
    <xf numFmtId="0" fontId="17" fillId="4" borderId="815" xfId="6" quotePrefix="1" applyFont="1" applyFill="1" applyBorder="1" applyAlignment="1">
      <alignment horizontal="center" vertical="center" wrapText="1"/>
    </xf>
    <xf numFmtId="0" fontId="16" fillId="4" borderId="818" xfId="6" quotePrefix="1" applyFont="1" applyFill="1" applyBorder="1" applyAlignment="1">
      <alignment horizontal="center" vertical="center" wrapText="1"/>
    </xf>
    <xf numFmtId="0" fontId="16" fillId="4" borderId="197" xfId="6" quotePrefix="1" applyFont="1" applyFill="1" applyBorder="1" applyAlignment="1">
      <alignment horizontal="center" vertical="center" wrapText="1"/>
    </xf>
    <xf numFmtId="0" fontId="16" fillId="4" borderId="207" xfId="6" quotePrefix="1" applyFont="1" applyFill="1" applyBorder="1" applyAlignment="1">
      <alignment horizontal="center" vertical="center" wrapText="1"/>
    </xf>
    <xf numFmtId="0" fontId="16" fillId="4" borderId="208" xfId="6" quotePrefix="1" applyFont="1" applyFill="1" applyBorder="1" applyAlignment="1">
      <alignment horizontal="center" vertical="center" wrapText="1"/>
    </xf>
    <xf numFmtId="0" fontId="16" fillId="4" borderId="809" xfId="6" applyFont="1" applyFill="1" applyBorder="1" applyAlignment="1">
      <alignment horizontal="center" vertical="center" wrapText="1"/>
    </xf>
    <xf numFmtId="0" fontId="16" fillId="4" borderId="819" xfId="6" applyFont="1" applyFill="1" applyBorder="1" applyAlignment="1">
      <alignment horizontal="center" vertical="center" wrapText="1"/>
    </xf>
    <xf numFmtId="0" fontId="16" fillId="4" borderId="820" xfId="6" applyFont="1" applyFill="1" applyBorder="1" applyAlignment="1">
      <alignment horizontal="center" vertical="center" wrapText="1"/>
    </xf>
    <xf numFmtId="0" fontId="16" fillId="4" borderId="821" xfId="6" applyFont="1" applyFill="1" applyBorder="1" applyAlignment="1">
      <alignment horizontal="center" vertical="center" wrapText="1"/>
    </xf>
    <xf numFmtId="0" fontId="16" fillId="5" borderId="159" xfId="6" applyFont="1" applyFill="1" applyBorder="1" applyAlignment="1">
      <alignment horizontal="center" vertical="center" wrapText="1"/>
    </xf>
    <xf numFmtId="0" fontId="16" fillId="5" borderId="171" xfId="6" applyFont="1" applyFill="1" applyBorder="1" applyAlignment="1">
      <alignment horizontal="center" vertical="center" wrapText="1"/>
    </xf>
    <xf numFmtId="0" fontId="17" fillId="4" borderId="699" xfId="6" quotePrefix="1" applyFont="1" applyFill="1" applyBorder="1" applyAlignment="1">
      <alignment horizontal="center" vertical="center" wrapText="1"/>
    </xf>
    <xf numFmtId="0" fontId="17" fillId="4" borderId="700" xfId="6" quotePrefix="1" applyFont="1" applyFill="1" applyBorder="1" applyAlignment="1">
      <alignment horizontal="center" vertical="center" wrapText="1"/>
    </xf>
    <xf numFmtId="0" fontId="17" fillId="4" borderId="690" xfId="6" quotePrefix="1" applyFont="1" applyFill="1" applyBorder="1" applyAlignment="1">
      <alignment horizontal="center" vertical="center" wrapText="1"/>
    </xf>
    <xf numFmtId="0" fontId="17" fillId="4" borderId="208" xfId="6" quotePrefix="1" applyFont="1" applyFill="1" applyBorder="1" applyAlignment="1">
      <alignment horizontal="center" vertical="center" wrapText="1"/>
    </xf>
    <xf numFmtId="0" fontId="17" fillId="4" borderId="732" xfId="6" quotePrefix="1" applyFont="1" applyFill="1" applyBorder="1" applyAlignment="1">
      <alignment horizontal="center" vertical="center" wrapText="1"/>
    </xf>
    <xf numFmtId="0" fontId="17" fillId="4" borderId="207" xfId="6" quotePrefix="1" applyFont="1" applyFill="1" applyBorder="1" applyAlignment="1">
      <alignment horizontal="center" vertical="center" wrapText="1"/>
    </xf>
    <xf numFmtId="0" fontId="17" fillId="4" borderId="731" xfId="6" quotePrefix="1" applyFont="1" applyFill="1" applyBorder="1" applyAlignment="1">
      <alignment horizontal="center" vertical="center" wrapText="1"/>
    </xf>
    <xf numFmtId="0" fontId="17" fillId="4" borderId="197" xfId="6" quotePrefix="1" applyFont="1" applyFill="1" applyBorder="1" applyAlignment="1">
      <alignment horizontal="center" vertical="center" wrapText="1"/>
    </xf>
    <xf numFmtId="0" fontId="16" fillId="4" borderId="699" xfId="6" applyFont="1" applyFill="1" applyBorder="1" applyAlignment="1">
      <alignment horizontal="center" vertical="center" wrapText="1"/>
    </xf>
    <xf numFmtId="0" fontId="16" fillId="4" borderId="700" xfId="6" applyFont="1" applyFill="1" applyBorder="1" applyAlignment="1">
      <alignment horizontal="center" vertical="center" wrapText="1"/>
    </xf>
    <xf numFmtId="0" fontId="17" fillId="4" borderId="812" xfId="10" quotePrefix="1" applyFont="1" applyFill="1" applyBorder="1" applyAlignment="1">
      <alignment horizontal="center" vertical="center" wrapText="1"/>
    </xf>
    <xf numFmtId="0" fontId="17" fillId="4" borderId="822" xfId="10" quotePrefix="1" applyFont="1" applyFill="1" applyBorder="1" applyAlignment="1">
      <alignment horizontal="center" vertical="center" wrapText="1"/>
    </xf>
    <xf numFmtId="0" fontId="17" fillId="5" borderId="813" xfId="10" applyFont="1" applyFill="1" applyBorder="1" applyAlignment="1">
      <alignment vertical="center" wrapText="1"/>
    </xf>
    <xf numFmtId="0" fontId="17" fillId="5" borderId="812" xfId="10" quotePrefix="1" applyFont="1" applyFill="1" applyBorder="1" applyAlignment="1">
      <alignment horizontal="center" vertical="center" wrapText="1"/>
    </xf>
    <xf numFmtId="0" fontId="17" fillId="5" borderId="822" xfId="10" quotePrefix="1" applyFont="1" applyFill="1" applyBorder="1" applyAlignment="1">
      <alignment horizontal="center" vertical="center" wrapText="1"/>
    </xf>
    <xf numFmtId="0" fontId="17" fillId="4" borderId="823" xfId="10" quotePrefix="1" applyFont="1" applyFill="1" applyBorder="1" applyAlignment="1">
      <alignment horizontal="center" vertical="center" wrapText="1"/>
    </xf>
    <xf numFmtId="0" fontId="16" fillId="4" borderId="170" xfId="10" quotePrefix="1" applyFont="1" applyFill="1" applyBorder="1" applyAlignment="1">
      <alignment horizontal="center" vertical="center" wrapText="1"/>
    </xf>
    <xf numFmtId="0" fontId="16" fillId="4" borderId="674" xfId="10" quotePrefix="1" applyFont="1" applyFill="1" applyBorder="1" applyAlignment="1">
      <alignment horizontal="center" vertical="center" wrapText="1"/>
    </xf>
    <xf numFmtId="0" fontId="21" fillId="4" borderId="170" xfId="0" applyFont="1" applyFill="1" applyBorder="1" applyAlignment="1">
      <alignment horizontal="left" vertical="center" wrapText="1"/>
    </xf>
    <xf numFmtId="0" fontId="16" fillId="4" borderId="200" xfId="6" quotePrefix="1" applyFont="1" applyFill="1" applyBorder="1" applyAlignment="1">
      <alignment horizontal="center" vertical="center" wrapText="1"/>
    </xf>
    <xf numFmtId="0" fontId="18" fillId="4" borderId="170" xfId="0" applyFont="1" applyFill="1" applyBorder="1" applyAlignment="1">
      <alignment horizontal="left" vertical="center" wrapText="1"/>
    </xf>
    <xf numFmtId="0" fontId="18" fillId="4" borderId="159" xfId="0" applyFont="1" applyFill="1" applyBorder="1" applyAlignment="1">
      <alignment horizontal="center" vertical="center"/>
    </xf>
    <xf numFmtId="0" fontId="18" fillId="4" borderId="200" xfId="0" applyFont="1" applyFill="1" applyBorder="1" applyAlignment="1">
      <alignment horizontal="center" vertical="center"/>
    </xf>
    <xf numFmtId="0" fontId="10" fillId="5" borderId="159" xfId="3" quotePrefix="1" applyFont="1" applyFill="1" applyBorder="1" applyAlignment="1">
      <alignment horizontal="center" vertical="center" wrapText="1"/>
    </xf>
    <xf numFmtId="0" fontId="11" fillId="5" borderId="159" xfId="3" quotePrefix="1" applyFont="1" applyFill="1" applyBorder="1" applyAlignment="1">
      <alignment horizontal="center" vertical="center" wrapText="1"/>
    </xf>
    <xf numFmtId="0" fontId="4" fillId="5" borderId="170" xfId="3" quotePrefix="1" applyFont="1" applyFill="1" applyBorder="1" applyAlignment="1">
      <alignment horizontal="center" vertical="center" wrapText="1"/>
    </xf>
    <xf numFmtId="0" fontId="19" fillId="5" borderId="805" xfId="10" quotePrefix="1" applyFont="1" applyFill="1" applyBorder="1" applyAlignment="1">
      <alignment vertical="center" wrapText="1"/>
    </xf>
    <xf numFmtId="0" fontId="24" fillId="5" borderId="805" xfId="0" applyFont="1" applyFill="1" applyBorder="1" applyAlignment="1">
      <alignment horizontal="center" vertical="center"/>
    </xf>
    <xf numFmtId="0" fontId="24" fillId="5" borderId="815" xfId="0" applyFont="1" applyFill="1" applyBorder="1" applyAlignment="1">
      <alignment horizontal="center" vertical="center"/>
    </xf>
    <xf numFmtId="0" fontId="17" fillId="5" borderId="807" xfId="10" quotePrefix="1" applyFont="1" applyFill="1" applyBorder="1" applyAlignment="1">
      <alignment horizontal="center" vertical="center" wrapText="1"/>
    </xf>
    <xf numFmtId="0" fontId="24" fillId="5" borderId="814" xfId="0" applyFont="1" applyFill="1" applyBorder="1" applyAlignment="1">
      <alignment horizontal="center" vertical="center"/>
    </xf>
    <xf numFmtId="0" fontId="15" fillId="5" borderId="814" xfId="0" applyFont="1" applyFill="1" applyBorder="1" applyAlignment="1">
      <alignment horizontal="center" vertical="center"/>
    </xf>
    <xf numFmtId="0" fontId="15" fillId="5" borderId="815" xfId="0" applyFont="1" applyFill="1" applyBorder="1" applyAlignment="1">
      <alignment horizontal="center" vertical="center"/>
    </xf>
    <xf numFmtId="0" fontId="17" fillId="5" borderId="813" xfId="10" quotePrefix="1" applyFont="1" applyFill="1" applyBorder="1" applyAlignment="1">
      <alignment vertical="center" wrapText="1"/>
    </xf>
    <xf numFmtId="0" fontId="16" fillId="5" borderId="528" xfId="6" applyFont="1" applyFill="1" applyBorder="1" applyAlignment="1">
      <alignment horizontal="center" vertical="center" wrapText="1"/>
    </xf>
    <xf numFmtId="0" fontId="16" fillId="5" borderId="820" xfId="6" applyFont="1" applyFill="1" applyBorder="1" applyAlignment="1">
      <alignment horizontal="center" vertical="center" wrapText="1"/>
    </xf>
    <xf numFmtId="0" fontId="16" fillId="5" borderId="821" xfId="6" applyFont="1" applyFill="1" applyBorder="1" applyAlignment="1">
      <alignment horizontal="center" vertical="center" wrapText="1"/>
    </xf>
    <xf numFmtId="0" fontId="17" fillId="5" borderId="808" xfId="10" applyFont="1" applyFill="1" applyBorder="1" applyAlignment="1">
      <alignment horizontal="center" vertical="center" wrapText="1"/>
    </xf>
    <xf numFmtId="0" fontId="16" fillId="5" borderId="822" xfId="6" applyFont="1" applyFill="1" applyBorder="1" applyAlignment="1">
      <alignment horizontal="center" vertical="center" wrapText="1"/>
    </xf>
    <xf numFmtId="0" fontId="16" fillId="5" borderId="809" xfId="6" applyFont="1" applyFill="1" applyBorder="1" applyAlignment="1">
      <alignment horizontal="center" vertical="center" wrapText="1"/>
    </xf>
    <xf numFmtId="0" fontId="16" fillId="5" borderId="810" xfId="6" applyFont="1" applyFill="1" applyBorder="1" applyAlignment="1">
      <alignment horizontal="center" vertical="center" wrapText="1"/>
    </xf>
    <xf numFmtId="0" fontId="17" fillId="5" borderId="823" xfId="10" quotePrefix="1" applyFont="1" applyFill="1" applyBorder="1" applyAlignment="1">
      <alignment horizontal="center" vertical="center" wrapText="1"/>
    </xf>
    <xf numFmtId="0" fontId="18" fillId="5" borderId="805" xfId="0" applyFont="1" applyFill="1" applyBorder="1" applyAlignment="1">
      <alignment horizontal="left" vertical="center" wrapText="1"/>
    </xf>
    <xf numFmtId="0" fontId="16" fillId="5" borderId="814" xfId="6" quotePrefix="1" applyFont="1" applyFill="1" applyBorder="1" applyAlignment="1">
      <alignment horizontal="center" vertical="center" wrapText="1"/>
    </xf>
    <xf numFmtId="0" fontId="16" fillId="5" borderId="816" xfId="6" quotePrefix="1" applyFont="1" applyFill="1" applyBorder="1" applyAlignment="1">
      <alignment horizontal="center" vertical="center" wrapText="1"/>
    </xf>
    <xf numFmtId="0" fontId="16" fillId="5" borderId="818" xfId="6" quotePrefix="1" applyFont="1" applyFill="1" applyBorder="1" applyAlignment="1">
      <alignment horizontal="center" vertical="center" wrapText="1"/>
    </xf>
    <xf numFmtId="0" fontId="16" fillId="5" borderId="815" xfId="6" quotePrefix="1" applyFont="1" applyFill="1" applyBorder="1" applyAlignment="1">
      <alignment horizontal="center" vertical="center" wrapText="1"/>
    </xf>
    <xf numFmtId="0" fontId="16" fillId="5" borderId="807" xfId="6" quotePrefix="1" applyFont="1" applyFill="1" applyBorder="1" applyAlignment="1">
      <alignment horizontal="center" vertical="center" wrapText="1"/>
    </xf>
    <xf numFmtId="0" fontId="23" fillId="5" borderId="170" xfId="0" applyFont="1" applyFill="1" applyBorder="1" applyAlignment="1">
      <alignment horizontal="left" vertical="center" wrapText="1"/>
    </xf>
    <xf numFmtId="0" fontId="16" fillId="5" borderId="533" xfId="6" applyFont="1" applyFill="1" applyBorder="1" applyAlignment="1">
      <alignment horizontal="center" vertical="center" wrapText="1"/>
    </xf>
    <xf numFmtId="0" fontId="16" fillId="5" borderId="812" xfId="6" applyFont="1" applyFill="1" applyBorder="1" applyAlignment="1">
      <alignment horizontal="center" vertical="center" wrapText="1"/>
    </xf>
    <xf numFmtId="0" fontId="16" fillId="5" borderId="819" xfId="6" applyFont="1" applyFill="1" applyBorder="1" applyAlignment="1">
      <alignment horizontal="center" vertical="center" wrapText="1"/>
    </xf>
    <xf numFmtId="0" fontId="23" fillId="5" borderId="804" xfId="0" applyFont="1" applyFill="1" applyBorder="1" applyAlignment="1">
      <alignment horizontal="left" vertical="center" wrapText="1"/>
    </xf>
    <xf numFmtId="0" fontId="19" fillId="5" borderId="824" xfId="10" applyFont="1" applyFill="1" applyBorder="1" applyAlignment="1">
      <alignment vertical="center" wrapText="1"/>
    </xf>
    <xf numFmtId="0" fontId="17" fillId="5" borderId="732" xfId="6" quotePrefix="1" applyFont="1" applyFill="1" applyBorder="1" applyAlignment="1">
      <alignment horizontal="center" vertical="center" wrapText="1"/>
    </xf>
    <xf numFmtId="0" fontId="17" fillId="5" borderId="676" xfId="6" quotePrefix="1" applyFont="1" applyFill="1" applyBorder="1" applyAlignment="1">
      <alignment horizontal="center" vertical="center" wrapText="1"/>
    </xf>
    <xf numFmtId="0" fontId="17" fillId="5" borderId="677" xfId="6" quotePrefix="1" applyFont="1" applyFill="1" applyBorder="1" applyAlignment="1">
      <alignment horizontal="center" vertical="center" wrapText="1"/>
    </xf>
    <xf numFmtId="0" fontId="17" fillId="5" borderId="11" xfId="6" quotePrefix="1" applyFont="1" applyFill="1" applyBorder="1" applyAlignment="1">
      <alignment horizontal="center" vertical="center" wrapText="1"/>
    </xf>
    <xf numFmtId="0" fontId="17" fillId="5" borderId="690" xfId="6" quotePrefix="1" applyFont="1" applyFill="1" applyBorder="1" applyAlignment="1">
      <alignment horizontal="center" vertical="center" wrapText="1"/>
    </xf>
    <xf numFmtId="0" fontId="17" fillId="5" borderId="680" xfId="6" quotePrefix="1" applyFont="1" applyFill="1" applyBorder="1" applyAlignment="1">
      <alignment horizontal="center" vertical="center" wrapText="1"/>
    </xf>
    <xf numFmtId="0" fontId="24" fillId="5" borderId="699" xfId="0" applyFont="1" applyFill="1" applyBorder="1" applyAlignment="1">
      <alignment horizontal="center" vertical="center"/>
    </xf>
    <xf numFmtId="0" fontId="17" fillId="5" borderId="691" xfId="10" quotePrefix="1" applyFont="1" applyFill="1" applyBorder="1" applyAlignment="1">
      <alignment horizontal="center" vertical="center" wrapText="1"/>
    </xf>
    <xf numFmtId="0" fontId="24" fillId="5" borderId="690" xfId="0" applyFont="1" applyFill="1" applyBorder="1" applyAlignment="1">
      <alignment horizontal="center" vertical="center"/>
    </xf>
    <xf numFmtId="0" fontId="24" fillId="5" borderId="812" xfId="0" applyFont="1" applyFill="1" applyBorder="1" applyAlignment="1">
      <alignment horizontal="center" vertical="center"/>
    </xf>
    <xf numFmtId="0" fontId="24" fillId="5" borderId="809" xfId="0" applyFont="1" applyFill="1" applyBorder="1" applyAlignment="1">
      <alignment horizontal="center" vertical="center"/>
    </xf>
    <xf numFmtId="0" fontId="16" fillId="5" borderId="699" xfId="6" applyFont="1" applyFill="1" applyBorder="1" applyAlignment="1">
      <alignment horizontal="center" vertical="center" wrapText="1"/>
    </xf>
    <xf numFmtId="0" fontId="16" fillId="5" borderId="700" xfId="6" applyFont="1" applyFill="1" applyBorder="1" applyAlignment="1">
      <alignment horizontal="center" vertical="center" wrapText="1"/>
    </xf>
    <xf numFmtId="0" fontId="17" fillId="5" borderId="821" xfId="10" quotePrefix="1" applyFont="1" applyFill="1" applyBorder="1" applyAlignment="1">
      <alignment horizontal="center" vertical="center" wrapText="1"/>
    </xf>
    <xf numFmtId="0" fontId="24" fillId="5" borderId="822" xfId="0" applyFont="1" applyFill="1" applyBorder="1" applyAlignment="1">
      <alignment horizontal="center" vertical="center"/>
    </xf>
    <xf numFmtId="0" fontId="17" fillId="5" borderId="700" xfId="10" quotePrefix="1" applyFont="1" applyFill="1" applyBorder="1" applyAlignment="1">
      <alignment horizontal="center" vertical="center" wrapText="1"/>
    </xf>
    <xf numFmtId="0" fontId="19" fillId="5" borderId="170" xfId="10" quotePrefix="1" applyFont="1" applyFill="1" applyBorder="1" applyAlignment="1">
      <alignment vertical="center" wrapText="1"/>
    </xf>
    <xf numFmtId="0" fontId="21" fillId="5" borderId="734" xfId="0" applyFont="1" applyFill="1" applyBorder="1" applyAlignment="1">
      <alignment horizontal="left" vertical="center" wrapText="1"/>
    </xf>
    <xf numFmtId="0" fontId="20" fillId="5" borderId="699" xfId="0" applyFont="1" applyFill="1" applyBorder="1" applyAlignment="1">
      <alignment horizontal="center" vertical="center" wrapText="1"/>
    </xf>
    <xf numFmtId="0" fontId="20" fillId="5" borderId="700" xfId="0" applyFont="1" applyFill="1" applyBorder="1" applyAlignment="1">
      <alignment horizontal="center" vertical="center" wrapText="1"/>
    </xf>
    <xf numFmtId="0" fontId="20" fillId="5" borderId="690" xfId="0" applyFont="1" applyFill="1" applyBorder="1" applyAlignment="1">
      <alignment horizontal="center" vertical="center" wrapText="1"/>
    </xf>
    <xf numFmtId="0" fontId="20" fillId="5" borderId="691" xfId="0" applyFont="1" applyFill="1" applyBorder="1" applyAlignment="1">
      <alignment horizontal="center" vertical="center" wrapText="1"/>
    </xf>
    <xf numFmtId="0" fontId="21" fillId="5" borderId="170" xfId="0" applyFont="1" applyFill="1" applyBorder="1" applyAlignment="1">
      <alignment horizontal="left" vertical="center" wrapText="1"/>
    </xf>
    <xf numFmtId="0" fontId="21" fillId="5" borderId="805" xfId="0" applyFont="1" applyFill="1" applyBorder="1" applyAlignment="1">
      <alignment horizontal="left" vertical="center" wrapText="1"/>
    </xf>
    <xf numFmtId="0" fontId="20" fillId="5" borderId="819" xfId="0" applyFont="1" applyFill="1" applyBorder="1" applyAlignment="1">
      <alignment horizontal="center" vertical="center" wrapText="1"/>
    </xf>
    <xf numFmtId="0" fontId="20" fillId="5" borderId="820" xfId="0" applyFont="1" applyFill="1" applyBorder="1" applyAlignment="1">
      <alignment horizontal="center" vertical="center" wrapText="1"/>
    </xf>
    <xf numFmtId="0" fontId="20" fillId="5" borderId="821" xfId="0" applyFont="1" applyFill="1" applyBorder="1" applyAlignment="1">
      <alignment horizontal="center" vertical="center" wrapText="1"/>
    </xf>
    <xf numFmtId="0" fontId="20" fillId="5" borderId="528" xfId="0" applyFont="1" applyFill="1" applyBorder="1" applyAlignment="1">
      <alignment horizontal="center" vertical="center" wrapText="1"/>
    </xf>
    <xf numFmtId="0" fontId="20" fillId="5" borderId="529" xfId="0" applyFont="1" applyFill="1" applyBorder="1" applyAlignment="1">
      <alignment horizontal="center" vertical="center" wrapText="1"/>
    </xf>
    <xf numFmtId="0" fontId="133" fillId="5" borderId="170" xfId="0" applyFont="1" applyFill="1" applyBorder="1" applyAlignment="1">
      <alignment horizontal="left" vertical="center" wrapText="1"/>
    </xf>
    <xf numFmtId="0" fontId="133" fillId="5" borderId="159" xfId="0" applyFont="1" applyFill="1" applyBorder="1" applyAlignment="1">
      <alignment horizontal="center" vertical="center"/>
    </xf>
    <xf numFmtId="0" fontId="133" fillId="5" borderId="211" xfId="0" applyFont="1" applyFill="1" applyBorder="1" applyAlignment="1">
      <alignment horizontal="center" vertical="center"/>
    </xf>
    <xf numFmtId="0" fontId="133" fillId="5" borderId="171" xfId="0" applyFont="1" applyFill="1" applyBorder="1" applyAlignment="1">
      <alignment horizontal="center" vertical="center"/>
    </xf>
    <xf numFmtId="0" fontId="133" fillId="5" borderId="200" xfId="0" applyFont="1" applyFill="1" applyBorder="1" applyAlignment="1">
      <alignment horizontal="center" vertical="center"/>
    </xf>
    <xf numFmtId="0" fontId="133" fillId="5" borderId="199" xfId="0" applyFont="1" applyFill="1" applyBorder="1" applyAlignment="1">
      <alignment horizontal="center" vertical="center"/>
    </xf>
    <xf numFmtId="0" fontId="16" fillId="5" borderId="11" xfId="10" quotePrefix="1" applyFont="1" applyFill="1" applyBorder="1" applyAlignment="1">
      <alignment vertical="center" wrapText="1"/>
    </xf>
    <xf numFmtId="0" fontId="16" fillId="5" borderId="699" xfId="10" quotePrefix="1" applyFont="1" applyFill="1" applyBorder="1" applyAlignment="1">
      <alignment vertical="center" wrapText="1"/>
    </xf>
    <xf numFmtId="0" fontId="17" fillId="5" borderId="700" xfId="10" quotePrefix="1" applyFont="1" applyFill="1" applyBorder="1" applyAlignment="1">
      <alignment vertical="center" wrapText="1"/>
    </xf>
    <xf numFmtId="0" fontId="17" fillId="5" borderId="691" xfId="10" quotePrefix="1" applyFont="1" applyFill="1" applyBorder="1" applyAlignment="1">
      <alignment vertical="center" wrapText="1"/>
    </xf>
    <xf numFmtId="0" fontId="16" fillId="5" borderId="197" xfId="10" quotePrefix="1" applyFont="1" applyFill="1" applyBorder="1" applyAlignment="1">
      <alignment vertical="center" wrapText="1"/>
    </xf>
    <xf numFmtId="0" fontId="16" fillId="5" borderId="207" xfId="10" quotePrefix="1" applyFont="1" applyFill="1" applyBorder="1" applyAlignment="1">
      <alignment vertical="center" wrapText="1"/>
    </xf>
    <xf numFmtId="0" fontId="17" fillId="5" borderId="208" xfId="10" quotePrefix="1" applyFont="1" applyFill="1" applyBorder="1" applyAlignment="1">
      <alignment vertical="center" wrapText="1"/>
    </xf>
    <xf numFmtId="0" fontId="18" fillId="5" borderId="348" xfId="0" applyFont="1" applyFill="1" applyBorder="1" applyAlignment="1">
      <alignment horizontal="left" vertical="center" wrapText="1"/>
    </xf>
    <xf numFmtId="0" fontId="18" fillId="5" borderId="372" xfId="0" applyFont="1" applyFill="1" applyBorder="1" applyAlignment="1">
      <alignment horizontal="left" vertical="center" wrapText="1"/>
    </xf>
    <xf numFmtId="0" fontId="17" fillId="5" borderId="813" xfId="10" quotePrefix="1" applyFont="1" applyFill="1" applyBorder="1" applyAlignment="1">
      <alignment horizontal="center" vertical="center" wrapText="1"/>
    </xf>
    <xf numFmtId="0" fontId="17" fillId="5" borderId="820" xfId="10" quotePrefix="1" applyFont="1" applyFill="1" applyBorder="1" applyAlignment="1">
      <alignment horizontal="center" vertical="center" wrapText="1"/>
    </xf>
    <xf numFmtId="0" fontId="18" fillId="5" borderId="819" xfId="0" applyFont="1" applyFill="1" applyBorder="1" applyAlignment="1">
      <alignment horizontal="center" vertical="center" wrapText="1"/>
    </xf>
    <xf numFmtId="0" fontId="18" fillId="5" borderId="820" xfId="0" applyFont="1" applyFill="1" applyBorder="1" applyAlignment="1">
      <alignment horizontal="center" vertical="center" wrapText="1"/>
    </xf>
    <xf numFmtId="0" fontId="18" fillId="5" borderId="821" xfId="0" applyFont="1" applyFill="1" applyBorder="1" applyAlignment="1">
      <alignment horizontal="center" vertical="center" wrapText="1"/>
    </xf>
    <xf numFmtId="0" fontId="18" fillId="5" borderId="812" xfId="0" applyFont="1" applyFill="1" applyBorder="1" applyAlignment="1">
      <alignment horizontal="center" vertical="center" wrapText="1"/>
    </xf>
    <xf numFmtId="0" fontId="18" fillId="5" borderId="809" xfId="0" applyFont="1" applyFill="1" applyBorder="1" applyAlignment="1">
      <alignment horizontal="center" vertical="center" wrapText="1"/>
    </xf>
    <xf numFmtId="0" fontId="16" fillId="5" borderId="806" xfId="6" quotePrefix="1" applyFont="1" applyFill="1" applyBorder="1" applyAlignment="1">
      <alignment horizontal="center" vertical="center" wrapText="1"/>
    </xf>
    <xf numFmtId="0" fontId="16" fillId="5" borderId="805" xfId="6" quotePrefix="1" applyFont="1" applyFill="1" applyBorder="1" applyAlignment="1">
      <alignment horizontal="center" vertical="center" wrapText="1"/>
    </xf>
    <xf numFmtId="0" fontId="23" fillId="5" borderId="805" xfId="0" applyFont="1" applyFill="1" applyBorder="1" applyAlignment="1">
      <alignment horizontal="left" vertical="center" wrapText="1"/>
    </xf>
    <xf numFmtId="0" fontId="16" fillId="5" borderId="814" xfId="6" quotePrefix="1" applyFont="1" applyFill="1" applyBorder="1" applyAlignment="1">
      <alignment vertical="center" wrapText="1"/>
    </xf>
    <xf numFmtId="0" fontId="16" fillId="5" borderId="816" xfId="6" quotePrefix="1" applyFont="1" applyFill="1" applyBorder="1" applyAlignment="1">
      <alignment vertical="center" wrapText="1"/>
    </xf>
    <xf numFmtId="0" fontId="16" fillId="5" borderId="818" xfId="6" quotePrefix="1" applyFont="1" applyFill="1" applyBorder="1" applyAlignment="1">
      <alignment vertical="center" wrapText="1"/>
    </xf>
    <xf numFmtId="0" fontId="16" fillId="5" borderId="805" xfId="6" quotePrefix="1" applyFont="1" applyFill="1" applyBorder="1" applyAlignment="1">
      <alignment vertical="center" wrapText="1"/>
    </xf>
    <xf numFmtId="0" fontId="17" fillId="5" borderId="816" xfId="6" quotePrefix="1" applyFont="1" applyFill="1" applyBorder="1" applyAlignment="1">
      <alignment vertical="center" wrapText="1"/>
    </xf>
    <xf numFmtId="0" fontId="17" fillId="5" borderId="807" xfId="6" quotePrefix="1" applyFont="1" applyFill="1" applyBorder="1" applyAlignment="1">
      <alignment vertical="center" wrapText="1"/>
    </xf>
    <xf numFmtId="0" fontId="18" fillId="5" borderId="810" xfId="0" applyFont="1" applyFill="1" applyBorder="1" applyAlignment="1">
      <alignment horizontal="center" vertical="center" wrapText="1"/>
    </xf>
    <xf numFmtId="0" fontId="16" fillId="5" borderId="159" xfId="10" quotePrefix="1" applyFont="1" applyFill="1" applyBorder="1" applyAlignment="1">
      <alignment horizontal="center" vertical="center" wrapText="1"/>
    </xf>
    <xf numFmtId="0" fontId="17" fillId="5" borderId="533" xfId="6" quotePrefix="1" applyFont="1" applyFill="1" applyBorder="1" applyAlignment="1">
      <alignment horizontal="center" vertical="center" wrapText="1"/>
    </xf>
    <xf numFmtId="0" fontId="17" fillId="5" borderId="812" xfId="6" quotePrefix="1" applyFont="1" applyFill="1" applyBorder="1" applyAlignment="1">
      <alignment horizontal="center" vertical="center" wrapText="1"/>
    </xf>
    <xf numFmtId="0" fontId="17" fillId="5" borderId="809" xfId="6" quotePrefix="1" applyFont="1" applyFill="1" applyBorder="1" applyAlignment="1">
      <alignment horizontal="center" vertical="center" wrapText="1"/>
    </xf>
    <xf numFmtId="0" fontId="17" fillId="5" borderId="810" xfId="6" quotePrefix="1" applyFont="1" applyFill="1" applyBorder="1" applyAlignment="1">
      <alignment horizontal="center" vertical="center" wrapText="1"/>
    </xf>
    <xf numFmtId="0" fontId="18" fillId="5" borderId="814" xfId="0" applyFont="1" applyFill="1" applyBorder="1" applyAlignment="1">
      <alignment horizontal="center" vertical="center" wrapText="1"/>
    </xf>
    <xf numFmtId="0" fontId="18" fillId="5" borderId="816" xfId="0" applyFont="1" applyFill="1" applyBorder="1" applyAlignment="1">
      <alignment horizontal="center" vertical="center" wrapText="1"/>
    </xf>
    <xf numFmtId="0" fontId="18" fillId="5" borderId="817" xfId="0" applyFont="1" applyFill="1" applyBorder="1" applyAlignment="1">
      <alignment horizontal="center" vertical="center" wrapText="1"/>
    </xf>
    <xf numFmtId="0" fontId="16" fillId="5" borderId="170" xfId="10" quotePrefix="1" applyFont="1" applyFill="1" applyBorder="1" applyAlignment="1">
      <alignment horizontal="center" vertical="center" wrapText="1"/>
    </xf>
    <xf numFmtId="0" fontId="133" fillId="5" borderId="170" xfId="0" applyFont="1" applyFill="1" applyBorder="1" applyAlignment="1">
      <alignment horizontal="center" vertical="center"/>
    </xf>
    <xf numFmtId="0" fontId="133" fillId="5" borderId="2" xfId="0" applyFont="1" applyFill="1" applyBorder="1" applyAlignment="1">
      <alignment horizontal="center" vertic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1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5" borderId="68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4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1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6" fillId="4" borderId="68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27" fillId="5" borderId="0" xfId="0" applyFont="1" applyFill="1" applyBorder="1" applyAlignment="1">
      <alignment horizontal="center" wrapText="1"/>
    </xf>
    <xf numFmtId="0" fontId="127" fillId="4" borderId="0" xfId="0" applyFont="1" applyFill="1" applyAlignment="1">
      <alignment horizontal="center"/>
    </xf>
    <xf numFmtId="0" fontId="127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64" xfId="15" quotePrefix="1" applyFont="1" applyFill="1" applyBorder="1" applyAlignment="1">
      <alignment horizontal="center" vertical="center" wrapText="1"/>
    </xf>
    <xf numFmtId="0" fontId="16" fillId="4" borderId="239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58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6" fillId="4" borderId="51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620" xfId="14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620" xfId="16" applyFont="1" applyFill="1" applyBorder="1" applyAlignment="1">
      <alignment horizontal="center" vertical="center" wrapText="1"/>
    </xf>
    <xf numFmtId="0" fontId="16" fillId="3" borderId="620" xfId="2" applyFont="1" applyFill="1" applyBorder="1" applyAlignment="1">
      <alignment horizontal="center" vertical="center" wrapText="1"/>
    </xf>
    <xf numFmtId="0" fontId="16" fillId="3" borderId="621" xfId="2" applyFont="1" applyFill="1" applyBorder="1" applyAlignment="1">
      <alignment horizontal="center" vertical="center" wrapText="1"/>
    </xf>
    <xf numFmtId="0" fontId="16" fillId="3" borderId="625" xfId="2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661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664" xfId="16" applyFont="1" applyFill="1" applyBorder="1" applyAlignment="1">
      <alignment horizontal="center" vertical="center" wrapText="1"/>
    </xf>
    <xf numFmtId="0" fontId="16" fillId="3" borderId="538" xfId="16" applyFont="1" applyFill="1" applyBorder="1" applyAlignment="1">
      <alignment horizontal="center" vertical="center" wrapText="1"/>
    </xf>
    <xf numFmtId="0" fontId="16" fillId="3" borderId="92" xfId="16" applyFont="1" applyFill="1" applyBorder="1" applyAlignment="1">
      <alignment horizontal="center" vertical="center" wrapText="1"/>
    </xf>
    <xf numFmtId="0" fontId="16" fillId="3" borderId="623" xfId="2" applyFont="1" applyFill="1" applyBorder="1" applyAlignment="1">
      <alignment horizontal="center" vertical="center" wrapText="1"/>
    </xf>
    <xf numFmtId="0" fontId="16" fillId="3" borderId="624" xfId="2" applyFont="1" applyFill="1" applyBorder="1" applyAlignment="1">
      <alignment horizontal="center" vertical="center" wrapText="1"/>
    </xf>
    <xf numFmtId="0" fontId="16" fillId="3" borderId="671" xfId="2" applyFont="1" applyFill="1" applyBorder="1" applyAlignment="1">
      <alignment horizontal="center" vertical="center" wrapText="1"/>
    </xf>
    <xf numFmtId="0" fontId="16" fillId="3" borderId="625" xfId="14" applyFont="1" applyFill="1" applyBorder="1" applyAlignment="1">
      <alignment horizontal="center" vertical="center" wrapText="1"/>
    </xf>
    <xf numFmtId="0" fontId="16" fillId="3" borderId="669" xfId="14" applyFont="1" applyFill="1" applyBorder="1" applyAlignment="1">
      <alignment horizontal="center" vertical="center" wrapText="1"/>
    </xf>
    <xf numFmtId="0" fontId="16" fillId="3" borderId="640" xfId="14" applyFont="1" applyFill="1" applyBorder="1" applyAlignment="1">
      <alignment horizontal="center" vertical="center" wrapText="1"/>
    </xf>
    <xf numFmtId="0" fontId="16" fillId="3" borderId="242" xfId="14" applyFont="1" applyFill="1" applyBorder="1" applyAlignment="1">
      <alignment horizontal="center" vertical="center" wrapText="1"/>
    </xf>
    <xf numFmtId="0" fontId="16" fillId="3" borderId="99" xfId="14" applyFont="1" applyFill="1" applyBorder="1" applyAlignment="1">
      <alignment horizontal="center" vertical="center" wrapText="1"/>
    </xf>
    <xf numFmtId="0" fontId="16" fillId="3" borderId="673" xfId="14" applyFont="1" applyFill="1" applyBorder="1" applyAlignment="1">
      <alignment horizontal="center" vertical="center" wrapText="1"/>
    </xf>
    <xf numFmtId="0" fontId="16" fillId="3" borderId="623" xfId="14" applyFont="1" applyFill="1" applyBorder="1" applyAlignment="1">
      <alignment horizontal="center" vertical="center" wrapText="1"/>
    </xf>
    <xf numFmtId="0" fontId="16" fillId="3" borderId="624" xfId="14" applyFont="1" applyFill="1" applyBorder="1" applyAlignment="1">
      <alignment horizontal="center" vertical="center" wrapText="1"/>
    </xf>
    <xf numFmtId="0" fontId="16" fillId="3" borderId="671" xfId="14" applyFont="1" applyFill="1" applyBorder="1" applyAlignment="1">
      <alignment horizontal="center" vertical="center" wrapText="1"/>
    </xf>
    <xf numFmtId="0" fontId="29" fillId="0" borderId="433" xfId="24" applyFont="1" applyBorder="1" applyAlignment="1">
      <alignment horizontal="center" vertical="center"/>
    </xf>
    <xf numFmtId="0" fontId="29" fillId="0" borderId="431" xfId="24" applyFont="1" applyBorder="1" applyAlignment="1">
      <alignment horizontal="center" vertical="center"/>
    </xf>
    <xf numFmtId="0" fontId="131" fillId="0" borderId="0" xfId="24" applyFont="1" applyAlignment="1">
      <alignment horizontal="center"/>
    </xf>
    <xf numFmtId="0" fontId="3" fillId="0" borderId="548" xfId="24" applyFont="1" applyBorder="1" applyAlignment="1">
      <alignment horizontal="center"/>
    </xf>
    <xf numFmtId="0" fontId="3" fillId="0" borderId="674" xfId="24" applyBorder="1" applyAlignment="1">
      <alignment horizontal="center"/>
    </xf>
    <xf numFmtId="0" fontId="3" fillId="0" borderId="675" xfId="24" applyBorder="1" applyAlignment="1">
      <alignment horizontal="center"/>
    </xf>
    <xf numFmtId="0" fontId="3" fillId="0" borderId="553" xfId="24" applyBorder="1" applyAlignment="1">
      <alignment horizontal="center"/>
    </xf>
    <xf numFmtId="0" fontId="28" fillId="0" borderId="531" xfId="24" applyFont="1" applyBorder="1" applyAlignment="1">
      <alignment horizontal="center" vertical="center" wrapText="1"/>
    </xf>
    <xf numFmtId="0" fontId="28" fillId="0" borderId="359" xfId="24" applyFont="1" applyBorder="1" applyAlignment="1">
      <alignment horizontal="center" vertical="center" wrapText="1"/>
    </xf>
    <xf numFmtId="0" fontId="28" fillId="0" borderId="181" xfId="24" applyFont="1" applyBorder="1" applyAlignment="1">
      <alignment horizontal="center" vertical="center" wrapText="1"/>
    </xf>
    <xf numFmtId="0" fontId="3" fillId="0" borderId="674" xfId="24" applyFont="1" applyBorder="1" applyAlignment="1">
      <alignment horizontal="center"/>
    </xf>
    <xf numFmtId="0" fontId="3" fillId="0" borderId="541" xfId="24" applyFont="1" applyBorder="1" applyAlignment="1">
      <alignment horizontal="center"/>
    </xf>
    <xf numFmtId="0" fontId="29" fillId="0" borderId="550" xfId="24" applyFont="1" applyBorder="1" applyAlignment="1">
      <alignment horizontal="center" vertical="center"/>
    </xf>
    <xf numFmtId="0" fontId="29" fillId="0" borderId="675" xfId="24" applyFont="1" applyBorder="1" applyAlignment="1">
      <alignment horizontal="center" vertical="center"/>
    </xf>
    <xf numFmtId="0" fontId="29" fillId="0" borderId="553" xfId="24" applyFont="1" applyBorder="1" applyAlignment="1">
      <alignment horizontal="center" vertical="center"/>
    </xf>
    <xf numFmtId="0" fontId="29" fillId="0" borderId="532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165" xfId="24" applyFont="1" applyBorder="1" applyAlignment="1">
      <alignment horizontal="center" vertical="center"/>
    </xf>
    <xf numFmtId="0" fontId="29" fillId="0" borderId="678" xfId="24" applyFont="1" applyBorder="1" applyAlignment="1">
      <alignment horizontal="center" vertical="center"/>
    </xf>
    <xf numFmtId="0" fontId="29" fillId="0" borderId="679" xfId="24" applyFont="1" applyBorder="1" applyAlignment="1">
      <alignment horizontal="center" vertical="center"/>
    </xf>
    <xf numFmtId="0" fontId="29" fillId="0" borderId="680" xfId="24" applyFont="1" applyBorder="1" applyAlignment="1">
      <alignment horizontal="center" vertical="center"/>
    </xf>
    <xf numFmtId="0" fontId="29" fillId="0" borderId="414" xfId="24" applyFont="1" applyBorder="1" applyAlignment="1">
      <alignment horizontal="center" vertical="center"/>
    </xf>
    <xf numFmtId="0" fontId="29" fillId="0" borderId="424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74" xfId="0" applyBorder="1" applyAlignment="1">
      <alignment horizontal="center"/>
    </xf>
    <xf numFmtId="0" fontId="0" fillId="0" borderId="541" xfId="0" applyBorder="1" applyAlignment="1">
      <alignment horizontal="center"/>
    </xf>
    <xf numFmtId="0" fontId="102" fillId="0" borderId="548" xfId="24" applyFont="1" applyBorder="1" applyAlignment="1">
      <alignment horizontal="center"/>
    </xf>
    <xf numFmtId="0" fontId="3" fillId="0" borderId="552" xfId="24" applyBorder="1" applyAlignment="1">
      <alignment horizontal="center"/>
    </xf>
    <xf numFmtId="0" fontId="102" fillId="0" borderId="674" xfId="24" applyFont="1" applyBorder="1" applyAlignment="1">
      <alignment horizontal="center"/>
    </xf>
    <xf numFmtId="0" fontId="3" fillId="0" borderId="543" xfId="24" applyBorder="1" applyAlignment="1">
      <alignment horizontal="center"/>
    </xf>
    <xf numFmtId="0" fontId="3" fillId="0" borderId="541" xfId="24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442" xfId="0" applyFont="1" applyBorder="1" applyAlignment="1">
      <alignment horizontal="center" vertical="center"/>
    </xf>
    <xf numFmtId="0" fontId="29" fillId="0" borderId="412" xfId="0" applyFont="1" applyBorder="1" applyAlignment="1">
      <alignment horizontal="center" vertical="center"/>
    </xf>
    <xf numFmtId="0" fontId="29" fillId="0" borderId="16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8" fillId="0" borderId="531" xfId="0" applyFont="1" applyBorder="1" applyAlignment="1">
      <alignment horizontal="center" vertical="center" wrapText="1"/>
    </xf>
    <xf numFmtId="0" fontId="28" fillId="0" borderId="359" xfId="0" applyFont="1" applyBorder="1" applyAlignment="1">
      <alignment horizontal="center" vertical="center" wrapText="1"/>
    </xf>
    <xf numFmtId="0" fontId="28" fillId="0" borderId="181" xfId="0" applyFont="1" applyBorder="1" applyAlignment="1">
      <alignment horizontal="center" vertical="center" wrapText="1"/>
    </xf>
    <xf numFmtId="0" fontId="29" fillId="0" borderId="675" xfId="0" applyFont="1" applyBorder="1" applyAlignment="1">
      <alignment horizontal="center" vertical="center"/>
    </xf>
    <xf numFmtId="0" fontId="29" fillId="0" borderId="553" xfId="0" applyFont="1" applyBorder="1" applyAlignment="1">
      <alignment horizontal="center" vertical="center"/>
    </xf>
    <xf numFmtId="0" fontId="0" fillId="0" borderId="551" xfId="0" applyBorder="1" applyAlignment="1">
      <alignment horizontal="center"/>
    </xf>
    <xf numFmtId="0" fontId="0" fillId="0" borderId="676" xfId="0" applyBorder="1" applyAlignment="1">
      <alignment horizontal="center"/>
    </xf>
    <xf numFmtId="0" fontId="0" fillId="0" borderId="554" xfId="0" applyBorder="1" applyAlignment="1">
      <alignment horizontal="center"/>
    </xf>
    <xf numFmtId="0" fontId="0" fillId="0" borderId="545" xfId="0" applyBorder="1" applyAlignment="1">
      <alignment horizontal="center"/>
    </xf>
    <xf numFmtId="0" fontId="0" fillId="0" borderId="677" xfId="0" applyBorder="1" applyAlignment="1">
      <alignment horizontal="center"/>
    </xf>
    <xf numFmtId="0" fontId="29" fillId="0" borderId="532" xfId="0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29" fillId="0" borderId="537" xfId="24" applyFont="1" applyBorder="1" applyAlignment="1">
      <alignment horizontal="center" vertical="center"/>
    </xf>
    <xf numFmtId="0" fontId="29" fillId="0" borderId="420" xfId="24" applyFont="1" applyFill="1" applyBorder="1" applyAlignment="1">
      <alignment horizontal="center" vertical="center"/>
    </xf>
    <xf numFmtId="0" fontId="29" fillId="0" borderId="423" xfId="24" applyFont="1" applyFill="1" applyBorder="1" applyAlignment="1">
      <alignment horizontal="center" vertical="center"/>
    </xf>
    <xf numFmtId="0" fontId="29" fillId="0" borderId="422" xfId="24" applyFont="1" applyFill="1" applyBorder="1" applyAlignment="1">
      <alignment horizontal="center" vertical="center"/>
    </xf>
    <xf numFmtId="0" fontId="29" fillId="0" borderId="421" xfId="24" applyFont="1" applyFill="1" applyBorder="1" applyAlignment="1">
      <alignment horizontal="center" vertical="center"/>
    </xf>
    <xf numFmtId="0" fontId="29" fillId="0" borderId="545" xfId="24" applyFont="1" applyBorder="1" applyAlignment="1">
      <alignment horizontal="center" vertical="center"/>
    </xf>
    <xf numFmtId="0" fontId="29" fillId="0" borderId="676" xfId="24" applyFont="1" applyBorder="1" applyAlignment="1">
      <alignment horizontal="center" vertical="center"/>
    </xf>
    <xf numFmtId="0" fontId="29" fillId="0" borderId="554" xfId="24" applyFont="1" applyBorder="1" applyAlignment="1">
      <alignment horizontal="center" vertical="center"/>
    </xf>
    <xf numFmtId="0" fontId="3" fillId="0" borderId="548" xfId="24" applyBorder="1" applyAlignment="1">
      <alignment horizontal="center"/>
    </xf>
    <xf numFmtId="0" fontId="29" fillId="0" borderId="551" xfId="24" applyFont="1" applyBorder="1" applyAlignment="1">
      <alignment horizontal="center" vertical="center"/>
    </xf>
    <xf numFmtId="0" fontId="67" fillId="0" borderId="0" xfId="24" applyFont="1" applyFill="1" applyAlignment="1">
      <alignment horizontal="center"/>
    </xf>
    <xf numFmtId="0" fontId="67" fillId="0" borderId="0" xfId="24" applyFont="1" applyAlignment="1">
      <alignment horizontal="center"/>
    </xf>
    <xf numFmtId="0" fontId="67" fillId="0" borderId="548" xfId="24" applyFont="1" applyBorder="1" applyAlignment="1">
      <alignment horizontal="center"/>
    </xf>
    <xf numFmtId="0" fontId="67" fillId="0" borderId="674" xfId="24" applyFont="1" applyBorder="1" applyAlignment="1">
      <alignment horizontal="center"/>
    </xf>
    <xf numFmtId="0" fontId="67" fillId="0" borderId="675" xfId="24" applyFont="1" applyBorder="1" applyAlignment="1">
      <alignment horizontal="center"/>
    </xf>
    <xf numFmtId="0" fontId="67" fillId="0" borderId="553" xfId="24" applyFont="1" applyBorder="1" applyAlignment="1">
      <alignment horizontal="center"/>
    </xf>
    <xf numFmtId="0" fontId="67" fillId="0" borderId="531" xfId="24" applyFont="1" applyBorder="1" applyAlignment="1">
      <alignment horizontal="center" vertical="center" wrapText="1"/>
    </xf>
    <xf numFmtId="0" fontId="67" fillId="0" borderId="359" xfId="24" applyFont="1" applyBorder="1" applyAlignment="1">
      <alignment horizontal="center" vertical="center" wrapText="1"/>
    </xf>
    <xf numFmtId="0" fontId="67" fillId="0" borderId="678" xfId="24" applyFont="1" applyBorder="1" applyAlignment="1">
      <alignment horizontal="center" vertical="center" wrapText="1"/>
    </xf>
    <xf numFmtId="0" fontId="67" fillId="0" borderId="543" xfId="24" applyFont="1" applyBorder="1" applyAlignment="1">
      <alignment horizontal="center"/>
    </xf>
    <xf numFmtId="0" fontId="67" fillId="0" borderId="552" xfId="24" applyFont="1" applyBorder="1" applyAlignment="1">
      <alignment horizontal="center"/>
    </xf>
    <xf numFmtId="0" fontId="68" fillId="0" borderId="536" xfId="24" applyFont="1" applyBorder="1" applyAlignment="1">
      <alignment horizontal="center" vertical="center"/>
    </xf>
    <xf numFmtId="0" fontId="68" fillId="0" borderId="675" xfId="24" applyFont="1" applyBorder="1" applyAlignment="1">
      <alignment horizontal="center" vertical="center"/>
    </xf>
    <xf numFmtId="0" fontId="68" fillId="0" borderId="537" xfId="24" applyFont="1" applyBorder="1" applyAlignment="1">
      <alignment horizontal="center" vertical="center"/>
    </xf>
    <xf numFmtId="0" fontId="68" fillId="0" borderId="691" xfId="24" applyFont="1" applyBorder="1" applyAlignment="1">
      <alignment horizontal="center" vertical="center"/>
    </xf>
    <xf numFmtId="0" fontId="68" fillId="0" borderId="679" xfId="24" applyFont="1" applyBorder="1" applyAlignment="1">
      <alignment horizontal="center" vertical="center"/>
    </xf>
    <xf numFmtId="0" fontId="68" fillId="0" borderId="690" xfId="24" applyFont="1" applyBorder="1" applyAlignment="1">
      <alignment horizontal="center" vertical="center"/>
    </xf>
    <xf numFmtId="0" fontId="68" fillId="0" borderId="430" xfId="24" applyFont="1" applyBorder="1" applyAlignment="1">
      <alignment horizontal="center" vertical="center"/>
    </xf>
    <xf numFmtId="0" fontId="68" fillId="0" borderId="433" xfId="24" applyFont="1" applyBorder="1" applyAlignment="1">
      <alignment horizontal="center" vertical="center"/>
    </xf>
    <xf numFmtId="0" fontId="68" fillId="0" borderId="431" xfId="24" applyFont="1" applyBorder="1" applyAlignment="1">
      <alignment horizontal="center" vertical="center"/>
    </xf>
    <xf numFmtId="0" fontId="68" fillId="0" borderId="412" xfId="24" applyFont="1" applyBorder="1" applyAlignment="1">
      <alignment horizontal="center" vertical="center"/>
    </xf>
    <xf numFmtId="0" fontId="68" fillId="0" borderId="0" xfId="24" applyFont="1" applyBorder="1" applyAlignment="1">
      <alignment horizontal="center" vertical="center"/>
    </xf>
    <xf numFmtId="0" fontId="68" fillId="0" borderId="442" xfId="24" applyFont="1" applyBorder="1" applyAlignment="1">
      <alignment horizontal="center" vertical="center"/>
    </xf>
    <xf numFmtId="0" fontId="68" fillId="0" borderId="433" xfId="24" applyFont="1" applyBorder="1" applyAlignment="1">
      <alignment horizontal="center"/>
    </xf>
    <xf numFmtId="0" fontId="68" fillId="0" borderId="431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70" fillId="0" borderId="545" xfId="24" applyFont="1" applyBorder="1" applyAlignment="1">
      <alignment horizontal="center" vertical="top"/>
    </xf>
    <xf numFmtId="0" fontId="70" fillId="0" borderId="676" xfId="24" applyFont="1" applyBorder="1" applyAlignment="1">
      <alignment horizontal="center" vertical="top"/>
    </xf>
    <xf numFmtId="0" fontId="70" fillId="0" borderId="554" xfId="24" applyFont="1" applyBorder="1" applyAlignment="1">
      <alignment horizontal="center" vertical="top"/>
    </xf>
    <xf numFmtId="0" fontId="70" fillId="0" borderId="319" xfId="24" applyFont="1" applyBorder="1" applyAlignment="1">
      <alignment horizontal="center"/>
    </xf>
    <xf numFmtId="0" fontId="70" fillId="0" borderId="422" xfId="24" applyFont="1" applyBorder="1" applyAlignment="1">
      <alignment horizontal="center"/>
    </xf>
    <xf numFmtId="0" fontId="70" fillId="0" borderId="429" xfId="24" applyFont="1" applyBorder="1" applyAlignment="1">
      <alignment horizontal="center" vertical="top"/>
    </xf>
    <xf numFmtId="0" fontId="70" fillId="0" borderId="319" xfId="24" applyFont="1" applyBorder="1" applyAlignment="1">
      <alignment horizontal="center" vertical="top"/>
    </xf>
    <xf numFmtId="0" fontId="70" fillId="0" borderId="422" xfId="24" applyFont="1" applyBorder="1" applyAlignment="1">
      <alignment horizontal="center" vertical="top"/>
    </xf>
    <xf numFmtId="0" fontId="67" fillId="0" borderId="571" xfId="24" applyFont="1" applyBorder="1" applyAlignment="1">
      <alignment horizontal="center"/>
    </xf>
    <xf numFmtId="0" fontId="67" fillId="0" borderId="565" xfId="24" applyFont="1" applyBorder="1" applyAlignment="1">
      <alignment horizontal="center"/>
    </xf>
    <xf numFmtId="0" fontId="67" fillId="0" borderId="566" xfId="24" applyFont="1" applyBorder="1" applyAlignment="1">
      <alignment horizontal="center"/>
    </xf>
    <xf numFmtId="0" fontId="69" fillId="0" borderId="543" xfId="24" applyFont="1" applyBorder="1" applyAlignment="1">
      <alignment horizontal="center" vertical="top"/>
    </xf>
    <xf numFmtId="0" fontId="69" fillId="0" borderId="674" xfId="24" applyFont="1" applyBorder="1" applyAlignment="1">
      <alignment horizontal="center" vertical="top"/>
    </xf>
    <xf numFmtId="0" fontId="69" fillId="0" borderId="552" xfId="24" applyFont="1" applyBorder="1" applyAlignment="1">
      <alignment horizontal="center" vertical="top"/>
    </xf>
    <xf numFmtId="0" fontId="70" fillId="0" borderId="565" xfId="24" applyFont="1" applyBorder="1" applyAlignment="1">
      <alignment horizontal="center" vertical="center"/>
    </xf>
    <xf numFmtId="0" fontId="70" fillId="0" borderId="566" xfId="24" applyFont="1" applyBorder="1" applyAlignment="1">
      <alignment horizontal="center" vertical="center"/>
    </xf>
    <xf numFmtId="0" fontId="70" fillId="0" borderId="679" xfId="24" applyFont="1" applyBorder="1" applyAlignment="1">
      <alignment horizontal="center" vertical="center"/>
    </xf>
    <xf numFmtId="0" fontId="70" fillId="0" borderId="680" xfId="24" applyFont="1" applyBorder="1" applyAlignment="1">
      <alignment horizontal="center" vertical="center"/>
    </xf>
    <xf numFmtId="0" fontId="67" fillId="0" borderId="563" xfId="24" applyFont="1" applyBorder="1" applyAlignment="1">
      <alignment horizontal="center" vertical="center" wrapText="1"/>
    </xf>
    <xf numFmtId="0" fontId="67" fillId="0" borderId="64" xfId="24" applyFont="1" applyBorder="1" applyAlignment="1">
      <alignment horizontal="center" vertical="center" wrapText="1"/>
    </xf>
    <xf numFmtId="0" fontId="67" fillId="0" borderId="181" xfId="24" applyFont="1" applyBorder="1" applyAlignment="1">
      <alignment horizontal="center" vertical="center" wrapText="1"/>
    </xf>
    <xf numFmtId="0" fontId="69" fillId="0" borderId="543" xfId="24" applyFont="1" applyBorder="1" applyAlignment="1">
      <alignment horizontal="center"/>
    </xf>
    <xf numFmtId="0" fontId="69" fillId="0" borderId="674" xfId="24" applyFont="1" applyBorder="1" applyAlignment="1">
      <alignment horizontal="center"/>
    </xf>
    <xf numFmtId="0" fontId="69" fillId="0" borderId="552" xfId="24" applyFont="1" applyBorder="1" applyAlignment="1">
      <alignment horizontal="center"/>
    </xf>
    <xf numFmtId="0" fontId="70" fillId="0" borderId="536" xfId="24" applyFont="1" applyBorder="1" applyAlignment="1">
      <alignment horizontal="center" vertical="center"/>
    </xf>
    <xf numFmtId="0" fontId="70" fillId="0" borderId="537" xfId="24" applyFont="1" applyBorder="1" applyAlignment="1">
      <alignment horizontal="center" vertical="center"/>
    </xf>
    <xf numFmtId="0" fontId="15" fillId="5" borderId="565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43" fillId="4" borderId="0" xfId="0" applyFont="1" applyFill="1" applyAlignment="1">
      <alignment horizontal="center"/>
    </xf>
    <xf numFmtId="0" fontId="16" fillId="5" borderId="563" xfId="15" quotePrefix="1" applyFont="1" applyFill="1" applyBorder="1" applyAlignment="1">
      <alignment horizontal="center" vertical="center" wrapText="1"/>
    </xf>
    <xf numFmtId="0" fontId="16" fillId="5" borderId="359" xfId="15" quotePrefix="1" applyFont="1" applyFill="1" applyBorder="1" applyAlignment="1">
      <alignment horizontal="center" vertical="center" wrapText="1"/>
    </xf>
    <xf numFmtId="0" fontId="16" fillId="5" borderId="597" xfId="15" quotePrefix="1" applyFont="1" applyFill="1" applyBorder="1" applyAlignment="1">
      <alignment horizontal="center" vertical="center" wrapText="1"/>
    </xf>
    <xf numFmtId="0" fontId="16" fillId="5" borderId="564" xfId="1" quotePrefix="1" applyFont="1" applyFill="1" applyBorder="1" applyAlignment="1">
      <alignment horizontal="center" vertical="center" wrapText="1"/>
    </xf>
    <xf numFmtId="0" fontId="16" fillId="5" borderId="565" xfId="1" quotePrefix="1" applyFont="1" applyFill="1" applyBorder="1" applyAlignment="1">
      <alignment horizontal="center" vertical="center" wrapText="1"/>
    </xf>
    <xf numFmtId="0" fontId="16" fillId="5" borderId="566" xfId="1" quotePrefix="1" applyFont="1" applyFill="1" applyBorder="1" applyAlignment="1">
      <alignment horizontal="center" vertical="center" wrapText="1"/>
    </xf>
    <xf numFmtId="0" fontId="16" fillId="5" borderId="597" xfId="1" quotePrefix="1" applyFont="1" applyFill="1" applyBorder="1" applyAlignment="1">
      <alignment horizontal="center" vertical="center" wrapText="1"/>
    </xf>
    <xf numFmtId="0" fontId="16" fillId="5" borderId="595" xfId="1" quotePrefix="1" applyFont="1" applyFill="1" applyBorder="1" applyAlignment="1">
      <alignment horizontal="center" vertical="center" wrapText="1"/>
    </xf>
    <xf numFmtId="0" fontId="16" fillId="5" borderId="596" xfId="1" quotePrefix="1" applyFont="1" applyFill="1" applyBorder="1" applyAlignment="1">
      <alignment horizontal="center" vertical="center" wrapText="1"/>
    </xf>
    <xf numFmtId="0" fontId="16" fillId="5" borderId="569" xfId="1" quotePrefix="1" applyFont="1" applyFill="1" applyBorder="1" applyAlignment="1">
      <alignment horizontal="center" vertical="center" wrapText="1"/>
    </xf>
    <xf numFmtId="0" fontId="16" fillId="5" borderId="567" xfId="1" quotePrefix="1" applyFont="1" applyFill="1" applyBorder="1" applyAlignment="1">
      <alignment horizontal="center" vertical="center" wrapText="1"/>
    </xf>
    <xf numFmtId="0" fontId="16" fillId="5" borderId="568" xfId="1" quotePrefix="1" applyFont="1" applyFill="1" applyBorder="1" applyAlignment="1">
      <alignment horizontal="center" vertical="center" wrapText="1"/>
    </xf>
    <xf numFmtId="0" fontId="16" fillId="5" borderId="564" xfId="13" quotePrefix="1" applyFont="1" applyFill="1" applyBorder="1" applyAlignment="1">
      <alignment horizontal="center" vertical="center" wrapText="1"/>
    </xf>
    <xf numFmtId="0" fontId="16" fillId="5" borderId="565" xfId="13" quotePrefix="1" applyFont="1" applyFill="1" applyBorder="1" applyAlignment="1">
      <alignment horizontal="center" vertical="center" wrapText="1"/>
    </xf>
    <xf numFmtId="0" fontId="16" fillId="5" borderId="566" xfId="13" quotePrefix="1" applyFont="1" applyFill="1" applyBorder="1" applyAlignment="1">
      <alignment horizontal="center" vertical="center" wrapText="1"/>
    </xf>
    <xf numFmtId="0" fontId="16" fillId="5" borderId="597" xfId="13" quotePrefix="1" applyFont="1" applyFill="1" applyBorder="1" applyAlignment="1">
      <alignment horizontal="center" vertical="center" wrapText="1"/>
    </xf>
    <xf numFmtId="0" fontId="16" fillId="5" borderId="595" xfId="13" quotePrefix="1" applyFont="1" applyFill="1" applyBorder="1" applyAlignment="1">
      <alignment horizontal="center" vertical="center" wrapText="1"/>
    </xf>
    <xf numFmtId="0" fontId="16" fillId="5" borderId="596" xfId="13" quotePrefix="1" applyFont="1" applyFill="1" applyBorder="1" applyAlignment="1">
      <alignment horizontal="center" vertical="center" wrapText="1"/>
    </xf>
    <xf numFmtId="164" fontId="14" fillId="4" borderId="0" xfId="29" applyFont="1" applyFill="1" applyBorder="1" applyAlignment="1">
      <alignment horizontal="center" wrapText="1"/>
    </xf>
    <xf numFmtId="0" fontId="15" fillId="5" borderId="565" xfId="0" applyFont="1" applyFill="1" applyBorder="1" applyAlignment="1">
      <alignment wrapText="1"/>
    </xf>
    <xf numFmtId="0" fontId="15" fillId="5" borderId="532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566" xfId="0" applyFont="1" applyFill="1" applyBorder="1" applyAlignment="1">
      <alignment wrapText="1"/>
    </xf>
    <xf numFmtId="0" fontId="15" fillId="5" borderId="569" xfId="0" applyFont="1" applyFill="1" applyBorder="1" applyAlignment="1">
      <alignment wrapText="1"/>
    </xf>
    <xf numFmtId="0" fontId="15" fillId="5" borderId="567" xfId="0" applyFont="1" applyFill="1" applyBorder="1" applyAlignment="1">
      <alignment wrapText="1"/>
    </xf>
    <xf numFmtId="0" fontId="15" fillId="5" borderId="568" xfId="0" applyFont="1" applyFill="1" applyBorder="1" applyAlignment="1">
      <alignment wrapText="1"/>
    </xf>
    <xf numFmtId="0" fontId="15" fillId="5" borderId="597" xfId="0" applyFont="1" applyFill="1" applyBorder="1" applyAlignment="1">
      <alignment wrapText="1"/>
    </xf>
    <xf numFmtId="0" fontId="15" fillId="5" borderId="595" xfId="0" applyFont="1" applyFill="1" applyBorder="1" applyAlignment="1">
      <alignment wrapText="1"/>
    </xf>
    <xf numFmtId="0" fontId="15" fillId="5" borderId="596" xfId="0" applyFont="1" applyFill="1" applyBorder="1" applyAlignment="1">
      <alignment wrapText="1"/>
    </xf>
    <xf numFmtId="0" fontId="16" fillId="5" borderId="571" xfId="1" quotePrefix="1" applyFont="1" applyFill="1" applyBorder="1" applyAlignment="1">
      <alignment horizontal="center" vertical="center" wrapText="1"/>
    </xf>
    <xf numFmtId="0" fontId="16" fillId="5" borderId="573" xfId="1" quotePrefix="1" applyFont="1" applyFill="1" applyBorder="1" applyAlignment="1">
      <alignment horizontal="center" vertical="center" wrapText="1"/>
    </xf>
    <xf numFmtId="0" fontId="16" fillId="5" borderId="598" xfId="1" quotePrefix="1" applyFont="1" applyFill="1" applyBorder="1" applyAlignment="1">
      <alignment horizontal="center" vertical="center" wrapText="1"/>
    </xf>
    <xf numFmtId="0" fontId="16" fillId="5" borderId="587" xfId="13" quotePrefix="1" applyFont="1" applyFill="1" applyBorder="1" applyAlignment="1">
      <alignment horizontal="center" vertical="center" wrapText="1"/>
    </xf>
    <xf numFmtId="0" fontId="16" fillId="5" borderId="616" xfId="13" quotePrefix="1" applyFont="1" applyFill="1" applyBorder="1" applyAlignment="1">
      <alignment horizontal="center" vertical="center" wrapText="1"/>
    </xf>
    <xf numFmtId="0" fontId="16" fillId="5" borderId="589" xfId="13" quotePrefix="1" applyFont="1" applyFill="1" applyBorder="1" applyAlignment="1">
      <alignment horizontal="center" vertical="center" wrapText="1"/>
    </xf>
    <xf numFmtId="0" fontId="16" fillId="5" borderId="69" xfId="15" quotePrefix="1" applyFont="1" applyFill="1" applyBorder="1" applyAlignment="1">
      <alignment horizontal="center" vertical="center" wrapText="1"/>
    </xf>
    <xf numFmtId="0" fontId="101" fillId="4" borderId="0" xfId="0" applyFont="1" applyFill="1" applyBorder="1" applyAlignment="1">
      <alignment horizontal="center" wrapText="1"/>
    </xf>
    <xf numFmtId="0" fontId="16" fillId="5" borderId="571" xfId="13" quotePrefix="1" applyFont="1" applyFill="1" applyBorder="1" applyAlignment="1">
      <alignment horizontal="center" vertical="center" wrapText="1"/>
    </xf>
    <xf numFmtId="0" fontId="16" fillId="5" borderId="573" xfId="13" quotePrefix="1" applyFont="1" applyFill="1" applyBorder="1" applyAlignment="1">
      <alignment horizontal="center" vertical="center" wrapText="1"/>
    </xf>
    <xf numFmtId="0" fontId="16" fillId="5" borderId="598" xfId="13" quotePrefix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8" fillId="0" borderId="93" xfId="0" applyFont="1" applyFill="1" applyBorder="1" applyAlignment="1">
      <alignment horizontal="left" vertical="center" wrapText="1"/>
    </xf>
    <xf numFmtId="0" fontId="5" fillId="0" borderId="89" xfId="2" applyFont="1" applyFill="1" applyBorder="1" applyAlignment="1">
      <alignment horizontal="center" vertical="center" wrapText="1"/>
    </xf>
    <xf numFmtId="0" fontId="47" fillId="0" borderId="101" xfId="10" applyFont="1" applyFill="1" applyBorder="1" applyAlignment="1">
      <alignment horizontal="left" vertical="center" wrapText="1"/>
    </xf>
    <xf numFmtId="0" fontId="51" fillId="0" borderId="152" xfId="0" applyFont="1" applyFill="1" applyBorder="1" applyAlignment="1">
      <alignment horizontal="left" vertical="center" wrapText="1"/>
    </xf>
    <xf numFmtId="0" fontId="51" fillId="0" borderId="97" xfId="0" applyFont="1" applyFill="1" applyBorder="1" applyAlignment="1">
      <alignment horizontal="left" vertical="center" wrapText="1"/>
    </xf>
    <xf numFmtId="0" fontId="51" fillId="0" borderId="95" xfId="2" applyFont="1" applyFill="1" applyBorder="1" applyAlignment="1">
      <alignment horizontal="center" vertical="center" wrapText="1"/>
    </xf>
    <xf numFmtId="0" fontId="51" fillId="0" borderId="91" xfId="2" applyFont="1" applyFill="1" applyBorder="1" applyAlignment="1">
      <alignment horizontal="center" vertical="center" wrapText="1"/>
    </xf>
    <xf numFmtId="0" fontId="48" fillId="0" borderId="101" xfId="0" applyFont="1" applyFill="1" applyBorder="1" applyAlignment="1">
      <alignment horizontal="left" vertical="center" wrapText="1"/>
    </xf>
    <xf numFmtId="0" fontId="5" fillId="0" borderId="141" xfId="2" applyFont="1" applyFill="1" applyBorder="1" applyAlignment="1">
      <alignment horizontal="center" vertical="center" wrapText="1"/>
    </xf>
    <xf numFmtId="0" fontId="5" fillId="0" borderId="131" xfId="2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47" fillId="0" borderId="89" xfId="10" applyFont="1" applyFill="1" applyBorder="1" applyAlignment="1">
      <alignment horizontal="center" vertical="center" wrapText="1"/>
    </xf>
    <xf numFmtId="0" fontId="48" fillId="0" borderId="92" xfId="0" applyFont="1" applyFill="1" applyBorder="1" applyAlignment="1">
      <alignment horizontal="left" vertical="center" wrapText="1"/>
    </xf>
    <xf numFmtId="0" fontId="47" fillId="0" borderId="92" xfId="10" applyFont="1" applyFill="1" applyBorder="1" applyAlignment="1">
      <alignment horizontal="left" vertical="center" wrapText="1"/>
    </xf>
    <xf numFmtId="0" fontId="47" fillId="0" borderId="153" xfId="10" applyFont="1" applyFill="1" applyBorder="1" applyAlignment="1">
      <alignment horizontal="left" vertical="center" wrapText="1"/>
    </xf>
    <xf numFmtId="0" fontId="47" fillId="0" borderId="133" xfId="10" applyFont="1" applyFill="1" applyBorder="1" applyAlignment="1">
      <alignment horizontal="left" vertical="center" wrapText="1"/>
    </xf>
    <xf numFmtId="0" fontId="5" fillId="0" borderId="96" xfId="2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" fillId="0" borderId="96" xfId="14" applyFont="1" applyFill="1" applyBorder="1" applyAlignment="1">
      <alignment horizontal="center" vertical="center" wrapText="1"/>
    </xf>
    <xf numFmtId="0" fontId="5" fillId="0" borderId="89" xfId="14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47" fillId="0" borderId="719" xfId="10" applyFont="1" applyFill="1" applyBorder="1" applyAlignment="1">
      <alignment horizontal="center" vertical="center" wrapText="1"/>
    </xf>
    <xf numFmtId="0" fontId="47" fillId="0" borderId="250" xfId="10" applyFont="1" applyFill="1" applyBorder="1" applyAlignment="1">
      <alignment horizontal="center" vertical="center" wrapText="1"/>
    </xf>
    <xf numFmtId="0" fontId="48" fillId="0" borderId="156" xfId="0" applyFont="1" applyFill="1" applyBorder="1" applyAlignment="1">
      <alignment horizontal="left" vertical="center" wrapText="1"/>
    </xf>
    <xf numFmtId="0" fontId="48" fillId="0" borderId="733" xfId="0" applyFont="1" applyFill="1" applyBorder="1" applyAlignment="1">
      <alignment horizontal="left" vertical="center" wrapText="1"/>
    </xf>
    <xf numFmtId="0" fontId="48" fillId="0" borderId="154" xfId="0" applyFont="1" applyFill="1" applyBorder="1" applyAlignment="1">
      <alignment horizontal="left" vertical="center" wrapText="1"/>
    </xf>
    <xf numFmtId="0" fontId="48" fillId="0" borderId="438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" fillId="0" borderId="717" xfId="0" applyFont="1" applyFill="1" applyBorder="1" applyAlignment="1">
      <alignment horizontal="center" vertical="center" wrapText="1"/>
    </xf>
    <xf numFmtId="0" fontId="5" fillId="0" borderId="718" xfId="0" applyFont="1" applyFill="1" applyBorder="1" applyAlignment="1">
      <alignment horizontal="center" vertical="center" wrapText="1"/>
    </xf>
    <xf numFmtId="0" fontId="5" fillId="0" borderId="727" xfId="0" applyFont="1" applyFill="1" applyBorder="1" applyAlignment="1">
      <alignment horizontal="center" vertical="center" wrapText="1"/>
    </xf>
    <xf numFmtId="0" fontId="5" fillId="0" borderId="623" xfId="0" applyFont="1" applyFill="1" applyBorder="1" applyAlignment="1">
      <alignment horizontal="center" vertical="center" wrapText="1"/>
    </xf>
    <xf numFmtId="0" fontId="5" fillId="0" borderId="728" xfId="0" applyFont="1" applyFill="1" applyBorder="1" applyAlignment="1">
      <alignment horizontal="center" vertical="center" wrapText="1"/>
    </xf>
    <xf numFmtId="0" fontId="5" fillId="0" borderId="625" xfId="0" applyFont="1" applyFill="1" applyBorder="1" applyAlignment="1">
      <alignment horizontal="center" vertical="center" wrapText="1"/>
    </xf>
    <xf numFmtId="0" fontId="5" fillId="0" borderId="719" xfId="2" applyFont="1" applyFill="1" applyBorder="1" applyAlignment="1">
      <alignment horizontal="center" vertical="center" wrapText="1"/>
    </xf>
    <xf numFmtId="0" fontId="5" fillId="0" borderId="720" xfId="2" applyFont="1" applyFill="1" applyBorder="1" applyAlignment="1">
      <alignment horizontal="center" vertical="center" wrapText="1"/>
    </xf>
    <xf numFmtId="0" fontId="5" fillId="0" borderId="728" xfId="2" applyFont="1" applyFill="1" applyBorder="1" applyAlignment="1">
      <alignment horizontal="center" vertical="center" wrapText="1"/>
    </xf>
    <xf numFmtId="0" fontId="5" fillId="0" borderId="664" xfId="2" applyFont="1" applyFill="1" applyBorder="1" applyAlignment="1">
      <alignment horizontal="center" vertical="center" wrapText="1"/>
    </xf>
    <xf numFmtId="0" fontId="5" fillId="0" borderId="721" xfId="2" applyFont="1" applyFill="1" applyBorder="1" applyAlignment="1">
      <alignment horizontal="center" vertical="center" wrapText="1"/>
    </xf>
    <xf numFmtId="0" fontId="5" fillId="0" borderId="640" xfId="2" applyFont="1" applyFill="1" applyBorder="1" applyAlignment="1">
      <alignment horizontal="center" vertical="center" wrapText="1"/>
    </xf>
    <xf numFmtId="0" fontId="5" fillId="0" borderId="722" xfId="2" applyFont="1" applyFill="1" applyBorder="1" applyAlignment="1">
      <alignment horizontal="center" vertical="center" wrapText="1"/>
    </xf>
    <xf numFmtId="0" fontId="51" fillId="0" borderId="723" xfId="2" applyFont="1" applyFill="1" applyBorder="1" applyAlignment="1">
      <alignment horizontal="center" vertical="center" wrapText="1"/>
    </xf>
    <xf numFmtId="0" fontId="51" fillId="0" borderId="724" xfId="2" applyFont="1" applyFill="1" applyBorder="1" applyAlignment="1">
      <alignment horizontal="center" vertical="center" wrapText="1"/>
    </xf>
    <xf numFmtId="0" fontId="51" fillId="0" borderId="669" xfId="2" applyFont="1" applyFill="1" applyBorder="1" applyAlignment="1">
      <alignment horizontal="center" vertical="center" wrapText="1"/>
    </xf>
    <xf numFmtId="0" fontId="51" fillId="0" borderId="729" xfId="2" applyFont="1" applyFill="1" applyBorder="1" applyAlignment="1">
      <alignment horizontal="center" vertical="center" wrapText="1"/>
    </xf>
    <xf numFmtId="0" fontId="5" fillId="0" borderId="725" xfId="14" applyFont="1" applyFill="1" applyBorder="1" applyAlignment="1">
      <alignment horizontal="center" vertical="center" wrapText="1"/>
    </xf>
    <xf numFmtId="0" fontId="5" fillId="0" borderId="722" xfId="14" applyFont="1" applyFill="1" applyBorder="1" applyAlignment="1">
      <alignment horizontal="center" vertical="center" wrapText="1"/>
    </xf>
    <xf numFmtId="0" fontId="5" fillId="0" borderId="726" xfId="14" applyFont="1" applyFill="1" applyBorder="1" applyAlignment="1">
      <alignment horizontal="center" vertical="center" wrapText="1"/>
    </xf>
    <xf numFmtId="0" fontId="5" fillId="0" borderId="640" xfId="14" applyFont="1" applyFill="1" applyBorder="1" applyAlignment="1">
      <alignment horizontal="center" vertical="center" wrapText="1"/>
    </xf>
    <xf numFmtId="0" fontId="5" fillId="0" borderId="664" xfId="14" applyFont="1" applyFill="1" applyBorder="1" applyAlignment="1">
      <alignment horizontal="center" vertical="center" wrapText="1"/>
    </xf>
    <xf numFmtId="0" fontId="5" fillId="0" borderId="730" xfId="14" applyFont="1" applyFill="1" applyBorder="1" applyAlignment="1">
      <alignment horizontal="center" vertical="center" wrapText="1"/>
    </xf>
    <xf numFmtId="0" fontId="47" fillId="0" borderId="719" xfId="10" applyFont="1" applyFill="1" applyBorder="1" applyAlignment="1">
      <alignment horizontal="left" vertical="center" wrapText="1"/>
    </xf>
    <xf numFmtId="0" fontId="47" fillId="0" borderId="250" xfId="10" applyFont="1" applyFill="1" applyBorder="1" applyAlignment="1">
      <alignment horizontal="left" vertical="center" wrapText="1"/>
    </xf>
    <xf numFmtId="0" fontId="47" fillId="0" borderId="156" xfId="10" applyFont="1" applyFill="1" applyBorder="1" applyAlignment="1">
      <alignment horizontal="left" vertical="center" wrapText="1"/>
    </xf>
    <xf numFmtId="0" fontId="47" fillId="0" borderId="733" xfId="10" applyFont="1" applyFill="1" applyBorder="1" applyAlignment="1">
      <alignment horizontal="left" vertical="center" wrapText="1"/>
    </xf>
    <xf numFmtId="0" fontId="51" fillId="0" borderId="153" xfId="0" applyFont="1" applyFill="1" applyBorder="1" applyAlignment="1">
      <alignment horizontal="left" vertical="center" wrapText="1"/>
    </xf>
    <xf numFmtId="0" fontId="51" fillId="0" borderId="135" xfId="0" applyFont="1" applyFill="1" applyBorder="1" applyAlignment="1">
      <alignment horizontal="left" vertical="center" wrapText="1"/>
    </xf>
    <xf numFmtId="0" fontId="51" fillId="0" borderId="438" xfId="0" applyFont="1" applyFill="1" applyBorder="1" applyAlignment="1">
      <alignment horizontal="left" vertical="center" wrapText="1"/>
    </xf>
    <xf numFmtId="0" fontId="47" fillId="0" borderId="734" xfId="10" applyFont="1" applyFill="1" applyBorder="1" applyAlignment="1">
      <alignment horizontal="left" vertical="center" wrapText="1"/>
    </xf>
    <xf numFmtId="0" fontId="23" fillId="0" borderId="153" xfId="0" applyFont="1" applyFill="1" applyBorder="1" applyAlignment="1">
      <alignment horizontal="left" vertical="center" wrapText="1"/>
    </xf>
    <xf numFmtId="0" fontId="23" fillId="0" borderId="135" xfId="0" applyFont="1" applyFill="1" applyBorder="1" applyAlignment="1">
      <alignment horizontal="left" vertical="center" wrapText="1"/>
    </xf>
    <xf numFmtId="0" fontId="91" fillId="0" borderId="623" xfId="0" applyFont="1" applyFill="1" applyBorder="1" applyAlignment="1">
      <alignment horizontal="left" vertical="center" wrapText="1"/>
    </xf>
    <xf numFmtId="0" fontId="47" fillId="0" borderId="625" xfId="10" applyFont="1" applyFill="1" applyBorder="1" applyAlignment="1">
      <alignment horizontal="left" vertical="center" wrapText="1"/>
    </xf>
    <xf numFmtId="0" fontId="47" fillId="0" borderId="758" xfId="10" applyFont="1" applyFill="1" applyBorder="1" applyAlignment="1">
      <alignment horizontal="left" vertical="center" wrapText="1"/>
    </xf>
    <xf numFmtId="0" fontId="47" fillId="0" borderId="438" xfId="10" applyFont="1" applyFill="1" applyBorder="1" applyAlignment="1">
      <alignment horizontal="left" vertical="center" wrapText="1"/>
    </xf>
    <xf numFmtId="0" fontId="51" fillId="0" borderId="776" xfId="0" applyFont="1" applyFill="1" applyBorder="1" applyAlignment="1">
      <alignment horizontal="left" vertical="center" wrapText="1"/>
    </xf>
    <xf numFmtId="0" fontId="5" fillId="0" borderId="717" xfId="16" applyFont="1" applyFill="1" applyBorder="1" applyAlignment="1">
      <alignment horizontal="center" vertical="center" wrapText="1"/>
    </xf>
    <xf numFmtId="0" fontId="5" fillId="0" borderId="718" xfId="16" applyFont="1" applyFill="1" applyBorder="1" applyAlignment="1">
      <alignment horizontal="center" vertical="center" wrapText="1"/>
    </xf>
    <xf numFmtId="0" fontId="5" fillId="0" borderId="727" xfId="16" applyFont="1" applyFill="1" applyBorder="1" applyAlignment="1">
      <alignment horizontal="center" vertical="center" wrapText="1"/>
    </xf>
    <xf numFmtId="0" fontId="5" fillId="0" borderId="623" xfId="16" applyFont="1" applyFill="1" applyBorder="1" applyAlignment="1">
      <alignment horizontal="center" vertical="center" wrapText="1"/>
    </xf>
    <xf numFmtId="0" fontId="5" fillId="0" borderId="292" xfId="2" applyFont="1" applyFill="1" applyBorder="1" applyAlignment="1">
      <alignment horizontal="center" vertical="center" wrapText="1"/>
    </xf>
    <xf numFmtId="0" fontId="5" fillId="0" borderId="675" xfId="2" applyFont="1" applyFill="1" applyBorder="1" applyAlignment="1">
      <alignment horizontal="center" vertical="center" wrapText="1"/>
    </xf>
    <xf numFmtId="0" fontId="5" fillId="0" borderId="252" xfId="2" applyFont="1" applyFill="1" applyBorder="1" applyAlignment="1">
      <alignment horizontal="center" vertical="center" wrapText="1"/>
    </xf>
    <xf numFmtId="0" fontId="5" fillId="0" borderId="669" xfId="2" applyFont="1" applyFill="1" applyBorder="1" applyAlignment="1">
      <alignment horizontal="center" vertical="center" wrapText="1"/>
    </xf>
    <xf numFmtId="0" fontId="5" fillId="0" borderId="720" xfId="14" applyFont="1" applyFill="1" applyBorder="1" applyAlignment="1">
      <alignment horizontal="center" vertical="center" wrapText="1"/>
    </xf>
    <xf numFmtId="0" fontId="5" fillId="0" borderId="742" xfId="14" applyFont="1" applyFill="1" applyBorder="1" applyAlignment="1">
      <alignment horizontal="center" vertical="center" wrapText="1"/>
    </xf>
    <xf numFmtId="0" fontId="5" fillId="0" borderId="250" xfId="2" applyFont="1" applyFill="1" applyBorder="1" applyAlignment="1">
      <alignment horizontal="center" vertical="center" wrapText="1"/>
    </xf>
    <xf numFmtId="0" fontId="5" fillId="0" borderId="625" xfId="2" applyFont="1" applyFill="1" applyBorder="1" applyAlignment="1">
      <alignment horizontal="center" vertical="center" wrapText="1"/>
    </xf>
    <xf numFmtId="0" fontId="47" fillId="0" borderId="252" xfId="10" applyFont="1" applyFill="1" applyBorder="1" applyAlignment="1">
      <alignment horizontal="left" vertical="center" wrapText="1"/>
    </xf>
    <xf numFmtId="0" fontId="47" fillId="0" borderId="623" xfId="10" applyFont="1" applyFill="1" applyBorder="1" applyAlignment="1">
      <alignment horizontal="left" vertical="center" wrapText="1"/>
    </xf>
    <xf numFmtId="0" fontId="5" fillId="0" borderId="741" xfId="16" applyFont="1" applyFill="1" applyBorder="1" applyAlignment="1">
      <alignment horizontal="center" vertical="center" wrapText="1"/>
    </xf>
    <xf numFmtId="0" fontId="5" fillId="0" borderId="743" xfId="16" applyFont="1" applyFill="1" applyBorder="1" applyAlignment="1">
      <alignment horizontal="center" vertical="center" wrapText="1"/>
    </xf>
    <xf numFmtId="0" fontId="51" fillId="0" borderId="156" xfId="0" applyFont="1" applyFill="1" applyBorder="1" applyAlignment="1">
      <alignment horizontal="left" vertical="center" wrapText="1"/>
    </xf>
    <xf numFmtId="0" fontId="51" fillId="0" borderId="733" xfId="0" applyFont="1" applyFill="1" applyBorder="1" applyAlignment="1">
      <alignment horizontal="left" vertical="center" wrapText="1"/>
    </xf>
    <xf numFmtId="0" fontId="51" fillId="0" borderId="538" xfId="0" applyFont="1" applyFill="1" applyBorder="1" applyAlignment="1">
      <alignment horizontal="left" vertical="center" wrapText="1"/>
    </xf>
    <xf numFmtId="0" fontId="48" fillId="0" borderId="623" xfId="0" applyFont="1" applyFill="1" applyBorder="1" applyAlignment="1">
      <alignment horizontal="left" vertical="center" wrapText="1"/>
    </xf>
    <xf numFmtId="0" fontId="48" fillId="0" borderId="734" xfId="0" applyFont="1" applyFill="1" applyBorder="1" applyAlignment="1">
      <alignment horizontal="left" vertical="center" wrapText="1"/>
    </xf>
    <xf numFmtId="0" fontId="48" fillId="0" borderId="735" xfId="0" applyFont="1" applyFill="1" applyBorder="1" applyAlignment="1">
      <alignment horizontal="left" vertical="center" wrapText="1"/>
    </xf>
    <xf numFmtId="0" fontId="48" fillId="0" borderId="757" xfId="0" applyFont="1" applyFill="1" applyBorder="1" applyAlignment="1">
      <alignment horizontal="left" vertical="center" wrapText="1"/>
    </xf>
    <xf numFmtId="0" fontId="48" fillId="0" borderId="758" xfId="0" applyFont="1" applyFill="1" applyBorder="1" applyAlignment="1">
      <alignment horizontal="left" vertical="center" wrapText="1"/>
    </xf>
    <xf numFmtId="0" fontId="48" fillId="0" borderId="252" xfId="0" applyFont="1" applyFill="1" applyBorder="1" applyAlignment="1">
      <alignment horizontal="left" vertical="center" wrapText="1"/>
    </xf>
    <xf numFmtId="0" fontId="48" fillId="0" borderId="625" xfId="0" applyFont="1" applyFill="1" applyBorder="1" applyAlignment="1">
      <alignment horizontal="left" vertical="center" wrapText="1"/>
    </xf>
    <xf numFmtId="0" fontId="47" fillId="0" borderId="3" xfId="10" applyFont="1" applyFill="1" applyBorder="1" applyAlignment="1">
      <alignment horizontal="left" vertical="center" wrapText="1"/>
    </xf>
    <xf numFmtId="0" fontId="47" fillId="0" borderId="132" xfId="10" applyFont="1" applyFill="1" applyBorder="1" applyAlignment="1">
      <alignment horizontal="left" vertical="center" wrapText="1"/>
    </xf>
    <xf numFmtId="0" fontId="47" fillId="0" borderId="532" xfId="1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left" vertical="center"/>
    </xf>
    <xf numFmtId="0" fontId="47" fillId="0" borderId="132" xfId="0" applyFont="1" applyFill="1" applyBorder="1" applyAlignment="1">
      <alignment horizontal="left" vertical="center"/>
    </xf>
    <xf numFmtId="0" fontId="47" fillId="0" borderId="438" xfId="0" applyFont="1" applyFill="1" applyBorder="1" applyAlignment="1">
      <alignment horizontal="left" vertical="center"/>
    </xf>
    <xf numFmtId="0" fontId="5" fillId="0" borderId="666" xfId="2" applyFont="1" applyFill="1" applyBorder="1" applyAlignment="1">
      <alignment horizontal="center" vertical="center"/>
    </xf>
    <xf numFmtId="0" fontId="47" fillId="0" borderId="781" xfId="0" applyFont="1" applyFill="1" applyBorder="1" applyAlignment="1">
      <alignment horizontal="left" vertical="center"/>
    </xf>
    <xf numFmtId="0" fontId="47" fillId="0" borderId="767" xfId="0" applyFont="1" applyFill="1" applyBorder="1" applyAlignment="1">
      <alignment horizontal="left" vertical="center"/>
    </xf>
    <xf numFmtId="0" fontId="47" fillId="0" borderId="532" xfId="10" applyFont="1" applyFill="1" applyBorder="1" applyAlignment="1">
      <alignment horizontal="left" vertical="center"/>
    </xf>
    <xf numFmtId="0" fontId="47" fillId="0" borderId="438" xfId="10" applyFont="1" applyFill="1" applyBorder="1" applyAlignment="1">
      <alignment horizontal="left" vertical="center"/>
    </xf>
    <xf numFmtId="0" fontId="96" fillId="0" borderId="623" xfId="0" applyFont="1" applyFill="1" applyBorder="1" applyAlignment="1">
      <alignment horizontal="left" vertical="center"/>
    </xf>
    <xf numFmtId="0" fontId="47" fillId="0" borderId="183" xfId="0" applyFont="1" applyFill="1" applyBorder="1" applyAlignment="1">
      <alignment horizontal="left" vertical="center"/>
    </xf>
    <xf numFmtId="0" fontId="47" fillId="0" borderId="672" xfId="0" applyFont="1" applyFill="1" applyBorder="1" applyAlignment="1">
      <alignment horizontal="left" vertical="center"/>
    </xf>
    <xf numFmtId="0" fontId="47" fillId="0" borderId="757" xfId="0" applyFont="1" applyFill="1" applyBorder="1" applyAlignment="1">
      <alignment horizontal="left" vertical="center"/>
    </xf>
    <xf numFmtId="0" fontId="47" fillId="0" borderId="758" xfId="0" applyFont="1" applyFill="1" applyBorder="1" applyAlignment="1">
      <alignment horizontal="left" vertical="center"/>
    </xf>
    <xf numFmtId="0" fontId="5" fillId="0" borderId="620" xfId="14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left" wrapText="1"/>
    </xf>
    <xf numFmtId="0" fontId="5" fillId="0" borderId="620" xfId="16" applyFont="1" applyFill="1" applyBorder="1" applyAlignment="1">
      <alignment horizontal="center" vertical="center"/>
    </xf>
    <xf numFmtId="0" fontId="5" fillId="0" borderId="664" xfId="16" applyFont="1" applyFill="1" applyBorder="1" applyAlignment="1">
      <alignment horizontal="center" vertical="center"/>
    </xf>
    <xf numFmtId="0" fontId="47" fillId="0" borderId="292" xfId="10" applyFont="1" applyFill="1" applyBorder="1" applyAlignment="1">
      <alignment horizontal="left" vertical="center"/>
    </xf>
    <xf numFmtId="0" fontId="47" fillId="0" borderId="250" xfId="1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center" wrapText="1"/>
    </xf>
    <xf numFmtId="0" fontId="106" fillId="0" borderId="0" xfId="0" applyFont="1" applyFill="1" applyBorder="1" applyAlignment="1">
      <alignment horizontal="right" wrapText="1"/>
    </xf>
    <xf numFmtId="0" fontId="5" fillId="0" borderId="664" xfId="2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left" vertical="center" wrapText="1"/>
    </xf>
    <xf numFmtId="0" fontId="5" fillId="0" borderId="232" xfId="14" applyFont="1" applyFill="1" applyBorder="1" applyAlignment="1">
      <alignment horizontal="center" vertical="center" wrapText="1"/>
    </xf>
    <xf numFmtId="0" fontId="5" fillId="0" borderId="228" xfId="14" applyFont="1" applyFill="1" applyBorder="1" applyAlignment="1">
      <alignment horizontal="center" vertical="center" wrapText="1"/>
    </xf>
    <xf numFmtId="0" fontId="47" fillId="0" borderId="263" xfId="0" applyFont="1" applyFill="1" applyBorder="1" applyAlignment="1">
      <alignment horizontal="left" vertical="center" wrapText="1"/>
    </xf>
    <xf numFmtId="0" fontId="47" fillId="0" borderId="241" xfId="0" applyFont="1" applyFill="1" applyBorder="1" applyAlignment="1">
      <alignment horizontal="left" vertical="center" wrapText="1"/>
    </xf>
    <xf numFmtId="0" fontId="5" fillId="0" borderId="238" xfId="2" applyFont="1" applyFill="1" applyBorder="1" applyAlignment="1">
      <alignment horizontal="center" vertical="center" wrapText="1"/>
    </xf>
    <xf numFmtId="0" fontId="5" fillId="0" borderId="231" xfId="2" applyFont="1" applyFill="1" applyBorder="1" applyAlignment="1">
      <alignment horizontal="center" vertical="center" wrapText="1"/>
    </xf>
    <xf numFmtId="0" fontId="5" fillId="0" borderId="225" xfId="16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109" fillId="0" borderId="242" xfId="0" applyFont="1" applyFill="1" applyBorder="1" applyAlignment="1">
      <alignment horizontal="left" vertical="center" wrapText="1"/>
    </xf>
    <xf numFmtId="0" fontId="47" fillId="0" borderId="225" xfId="10" applyFont="1" applyFill="1" applyBorder="1" applyAlignment="1">
      <alignment horizontal="left" vertical="center" wrapText="1"/>
    </xf>
    <xf numFmtId="0" fontId="5" fillId="0" borderId="230" xfId="2" applyFont="1" applyFill="1" applyBorder="1" applyAlignment="1">
      <alignment horizontal="center" vertical="center" wrapText="1"/>
    </xf>
    <xf numFmtId="0" fontId="5" fillId="0" borderId="233" xfId="2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7" fillId="0" borderId="132" xfId="0" applyFont="1" applyFill="1" applyBorder="1" applyAlignment="1">
      <alignment horizontal="left" vertical="center" wrapText="1"/>
    </xf>
    <xf numFmtId="0" fontId="47" fillId="0" borderId="183" xfId="0" applyFont="1" applyFill="1" applyBorder="1" applyAlignment="1">
      <alignment horizontal="left" vertical="center" wrapText="1"/>
    </xf>
    <xf numFmtId="0" fontId="47" fillId="0" borderId="177" xfId="0" applyFont="1" applyFill="1" applyBorder="1" applyAlignment="1">
      <alignment horizontal="left" vertical="center" wrapText="1"/>
    </xf>
    <xf numFmtId="0" fontId="47" fillId="0" borderId="192" xfId="0" applyFont="1" applyFill="1" applyBorder="1" applyAlignment="1">
      <alignment horizontal="left" vertical="center" wrapText="1"/>
    </xf>
    <xf numFmtId="0" fontId="47" fillId="0" borderId="100" xfId="0" applyFont="1" applyFill="1" applyBorder="1" applyAlignment="1">
      <alignment horizontal="left" vertical="center" wrapText="1"/>
    </xf>
    <xf numFmtId="0" fontId="47" fillId="0" borderId="242" xfId="0" applyFont="1" applyFill="1" applyBorder="1" applyAlignment="1">
      <alignment horizontal="left" vertical="center" wrapText="1"/>
    </xf>
    <xf numFmtId="0" fontId="47" fillId="0" borderId="249" xfId="0" applyFont="1" applyFill="1" applyBorder="1" applyAlignment="1">
      <alignment horizontal="left" vertical="center" wrapText="1"/>
    </xf>
    <xf numFmtId="0" fontId="47" fillId="0" borderId="794" xfId="0" applyFont="1" applyFill="1" applyBorder="1" applyAlignment="1">
      <alignment horizontal="left" vertical="center" wrapText="1"/>
    </xf>
    <xf numFmtId="0" fontId="47" fillId="0" borderId="791" xfId="0" applyFont="1" applyFill="1" applyBorder="1" applyAlignment="1">
      <alignment horizontal="left" vertical="center" wrapText="1"/>
    </xf>
    <xf numFmtId="0" fontId="47" fillId="0" borderId="721" xfId="0" applyFont="1" applyFill="1" applyBorder="1" applyAlignment="1">
      <alignment horizontal="left" vertical="center" wrapText="1"/>
    </xf>
    <xf numFmtId="0" fontId="47" fillId="0" borderId="795" xfId="0" applyFont="1" applyFill="1" applyBorder="1" applyAlignment="1">
      <alignment horizontal="left" vertical="center" wrapText="1"/>
    </xf>
    <xf numFmtId="0" fontId="47" fillId="0" borderId="796" xfId="0" applyFont="1" applyFill="1" applyBorder="1" applyAlignment="1">
      <alignment horizontal="left" vertical="center" wrapText="1"/>
    </xf>
    <xf numFmtId="0" fontId="96" fillId="0" borderId="156" xfId="0" applyFont="1" applyFill="1" applyBorder="1" applyAlignment="1">
      <alignment horizontal="left" vertical="center" wrapText="1"/>
    </xf>
    <xf numFmtId="0" fontId="96" fillId="0" borderId="760" xfId="0" applyFont="1" applyFill="1" applyBorder="1" applyAlignment="1">
      <alignment horizontal="left" vertical="center" wrapText="1"/>
    </xf>
    <xf numFmtId="0" fontId="5" fillId="0" borderId="728" xfId="16" applyFont="1" applyFill="1" applyBorder="1" applyAlignment="1">
      <alignment horizontal="center" vertical="center" wrapText="1"/>
    </xf>
    <xf numFmtId="0" fontId="5" fillId="0" borderId="625" xfId="16" applyFont="1" applyFill="1" applyBorder="1" applyAlignment="1">
      <alignment horizontal="center" vertical="center" wrapText="1"/>
    </xf>
    <xf numFmtId="0" fontId="48" fillId="0" borderId="153" xfId="0" applyFont="1" applyFill="1" applyBorder="1" applyAlignment="1">
      <alignment horizontal="left" vertical="center" wrapText="1"/>
    </xf>
    <xf numFmtId="0" fontId="48" fillId="0" borderId="132" xfId="0" applyFont="1" applyFill="1" applyBorder="1" applyAlignment="1">
      <alignment horizontal="left" vertical="center" wrapText="1"/>
    </xf>
    <xf numFmtId="0" fontId="47" fillId="0" borderId="672" xfId="0" applyFont="1" applyFill="1" applyBorder="1" applyAlignment="1">
      <alignment horizontal="left" vertical="center" wrapText="1"/>
    </xf>
    <xf numFmtId="0" fontId="47" fillId="0" borderId="781" xfId="0" applyFont="1" applyFill="1" applyBorder="1" applyAlignment="1">
      <alignment horizontal="left" vertical="center" wrapText="1"/>
    </xf>
    <xf numFmtId="0" fontId="47" fillId="0" borderId="767" xfId="0" applyFont="1" applyFill="1" applyBorder="1" applyAlignment="1">
      <alignment horizontal="left" vertical="center" wrapText="1"/>
    </xf>
    <xf numFmtId="0" fontId="47" fillId="0" borderId="192" xfId="0" applyFont="1" applyFill="1" applyBorder="1" applyAlignment="1">
      <alignment horizontal="left"/>
    </xf>
    <xf numFmtId="0" fontId="47" fillId="0" borderId="100" xfId="0" applyFont="1" applyFill="1" applyBorder="1" applyAlignment="1">
      <alignment horizontal="left"/>
    </xf>
    <xf numFmtId="0" fontId="47" fillId="0" borderId="22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250" xfId="0" applyFont="1" applyFill="1" applyBorder="1" applyAlignment="1">
      <alignment horizontal="left"/>
    </xf>
    <xf numFmtId="0" fontId="47" fillId="0" borderId="285" xfId="0" applyFont="1" applyFill="1" applyBorder="1" applyAlignment="1">
      <alignment horizontal="left"/>
    </xf>
    <xf numFmtId="0" fontId="47" fillId="0" borderId="286" xfId="0" applyFont="1" applyFill="1" applyBorder="1" applyAlignment="1">
      <alignment horizontal="left"/>
    </xf>
    <xf numFmtId="0" fontId="47" fillId="0" borderId="263" xfId="0" applyFont="1" applyFill="1" applyBorder="1" applyAlignment="1">
      <alignment horizontal="left"/>
    </xf>
    <xf numFmtId="0" fontId="47" fillId="0" borderId="241" xfId="0" applyFont="1" applyFill="1" applyBorder="1" applyAlignment="1">
      <alignment horizontal="left"/>
    </xf>
    <xf numFmtId="0" fontId="47" fillId="0" borderId="183" xfId="0" applyFont="1" applyFill="1" applyBorder="1" applyAlignment="1">
      <alignment horizontal="left"/>
    </xf>
    <xf numFmtId="0" fontId="47" fillId="0" borderId="177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0" fontId="47" fillId="0" borderId="203" xfId="0" applyFont="1" applyFill="1" applyBorder="1" applyAlignment="1">
      <alignment horizontal="left"/>
    </xf>
    <xf numFmtId="0" fontId="47" fillId="0" borderId="242" xfId="0" applyFont="1" applyFill="1" applyBorder="1" applyAlignment="1">
      <alignment horizontal="left"/>
    </xf>
    <xf numFmtId="0" fontId="5" fillId="0" borderId="224" xfId="14" applyFont="1" applyFill="1" applyBorder="1" applyAlignment="1">
      <alignment horizontal="center" vertical="center" wrapText="1"/>
    </xf>
    <xf numFmtId="0" fontId="5" fillId="0" borderId="231" xfId="14" applyFont="1" applyFill="1" applyBorder="1" applyAlignment="1">
      <alignment horizontal="center" vertical="center" wrapText="1"/>
    </xf>
    <xf numFmtId="0" fontId="5" fillId="0" borderId="292" xfId="16" applyFont="1" applyFill="1" applyBorder="1" applyAlignment="1">
      <alignment horizontal="center" vertical="center" wrapText="1"/>
    </xf>
    <xf numFmtId="0" fontId="5" fillId="0" borderId="250" xfId="16" applyFont="1" applyFill="1" applyBorder="1" applyAlignment="1">
      <alignment horizontal="center" vertical="center" wrapText="1"/>
    </xf>
    <xf numFmtId="0" fontId="5" fillId="0" borderId="252" xfId="16" applyFont="1" applyFill="1" applyBorder="1" applyAlignment="1">
      <alignment horizontal="center" vertical="center" wrapText="1"/>
    </xf>
    <xf numFmtId="0" fontId="5" fillId="0" borderId="799" xfId="2" applyFont="1" applyFill="1" applyBorder="1" applyAlignment="1">
      <alignment horizontal="center" vertical="center" wrapText="1"/>
    </xf>
    <xf numFmtId="0" fontId="5" fillId="0" borderId="723" xfId="2" applyFont="1" applyFill="1" applyBorder="1" applyAlignment="1">
      <alignment horizontal="center" vertical="center" wrapText="1"/>
    </xf>
    <xf numFmtId="0" fontId="47" fillId="0" borderId="674" xfId="0" applyFont="1" applyFill="1" applyBorder="1" applyAlignment="1">
      <alignment horizontal="left" vertical="center" wrapText="1"/>
    </xf>
    <xf numFmtId="0" fontId="47" fillId="0" borderId="185" xfId="0" applyFont="1" applyFill="1" applyBorder="1" applyAlignment="1">
      <alignment horizontal="left" vertical="center" wrapText="1"/>
    </xf>
    <xf numFmtId="0" fontId="47" fillId="0" borderId="734" xfId="0" applyFont="1" applyFill="1" applyBorder="1" applyAlignment="1">
      <alignment horizontal="left" vertical="center" wrapText="1"/>
    </xf>
    <xf numFmtId="0" fontId="47" fillId="0" borderId="736" xfId="0" applyFont="1" applyFill="1" applyBorder="1" applyAlignment="1">
      <alignment horizontal="left" vertical="center" wrapText="1"/>
    </xf>
    <xf numFmtId="0" fontId="96" fillId="0" borderId="800" xfId="0" applyFont="1" applyFill="1" applyBorder="1" applyAlignment="1">
      <alignment horizontal="left" vertical="center" wrapText="1"/>
    </xf>
    <xf numFmtId="0" fontId="96" fillId="0" borderId="762" xfId="0" applyFont="1" applyFill="1" applyBorder="1" applyAlignment="1">
      <alignment horizontal="left" vertical="center" wrapText="1"/>
    </xf>
    <xf numFmtId="0" fontId="55" fillId="4" borderId="0" xfId="0" applyFont="1" applyFill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 wrapText="1"/>
    </xf>
    <xf numFmtId="0" fontId="5" fillId="4" borderId="446" xfId="1" quotePrefix="1" applyFont="1" applyFill="1" applyBorder="1" applyAlignment="1">
      <alignment horizontal="center" vertical="center" wrapText="1"/>
    </xf>
    <xf numFmtId="0" fontId="5" fillId="4" borderId="447" xfId="1" quotePrefix="1" applyFont="1" applyFill="1" applyBorder="1" applyAlignment="1">
      <alignment horizontal="center" vertical="center" wrapText="1"/>
    </xf>
    <xf numFmtId="0" fontId="5" fillId="4" borderId="448" xfId="1" quotePrefix="1" applyFont="1" applyFill="1" applyBorder="1" applyAlignment="1">
      <alignment horizontal="center" vertical="center" wrapText="1"/>
    </xf>
    <xf numFmtId="0" fontId="5" fillId="4" borderId="449" xfId="13" quotePrefix="1" applyFont="1" applyFill="1" applyBorder="1" applyAlignment="1">
      <alignment horizontal="center" vertical="center" wrapText="1"/>
    </xf>
    <xf numFmtId="0" fontId="5" fillId="4" borderId="447" xfId="13" quotePrefix="1" applyFont="1" applyFill="1" applyBorder="1" applyAlignment="1">
      <alignment horizontal="center" vertical="center" wrapText="1"/>
    </xf>
    <xf numFmtId="0" fontId="5" fillId="4" borderId="448" xfId="13" quotePrefix="1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/>
    </xf>
    <xf numFmtId="0" fontId="51" fillId="4" borderId="0" xfId="0" applyFont="1" applyFill="1" applyBorder="1" applyAlignment="1">
      <alignment horizontal="center" wrapText="1"/>
    </xf>
    <xf numFmtId="0" fontId="55" fillId="4" borderId="0" xfId="0" applyFont="1" applyFill="1" applyBorder="1" applyAlignment="1">
      <alignment horizontal="center"/>
    </xf>
    <xf numFmtId="0" fontId="5" fillId="4" borderId="383" xfId="1" quotePrefix="1" applyFont="1" applyFill="1" applyBorder="1" applyAlignment="1">
      <alignment horizontal="center" vertical="center" wrapText="1"/>
    </xf>
    <xf numFmtId="0" fontId="5" fillId="4" borderId="384" xfId="1" quotePrefix="1" applyFont="1" applyFill="1" applyBorder="1" applyAlignment="1">
      <alignment horizontal="center" vertical="center" wrapText="1"/>
    </xf>
    <xf numFmtId="0" fontId="5" fillId="4" borderId="385" xfId="1" quotePrefix="1" applyFont="1" applyFill="1" applyBorder="1" applyAlignment="1">
      <alignment horizontal="center" vertical="center" wrapText="1"/>
    </xf>
    <xf numFmtId="0" fontId="5" fillId="4" borderId="378" xfId="13" quotePrefix="1" applyFont="1" applyFill="1" applyBorder="1" applyAlignment="1">
      <alignment horizontal="center" vertical="center" wrapText="1"/>
    </xf>
    <xf numFmtId="0" fontId="5" fillId="4" borderId="384" xfId="13" quotePrefix="1" applyFont="1" applyFill="1" applyBorder="1" applyAlignment="1">
      <alignment horizontal="center" vertical="center" wrapText="1"/>
    </xf>
    <xf numFmtId="0" fontId="5" fillId="4" borderId="385" xfId="13" quotePrefix="1" applyFont="1" applyFill="1" applyBorder="1" applyAlignment="1">
      <alignment horizontal="center" vertical="center" wrapText="1"/>
    </xf>
    <xf numFmtId="0" fontId="55" fillId="4" borderId="340" xfId="0" applyFont="1" applyFill="1" applyBorder="1" applyAlignment="1">
      <alignment horizontal="center"/>
    </xf>
    <xf numFmtId="0" fontId="5" fillId="4" borderId="451" xfId="1" quotePrefix="1" applyFont="1" applyFill="1" applyBorder="1" applyAlignment="1">
      <alignment horizontal="center" vertical="center" wrapText="1"/>
    </xf>
    <xf numFmtId="0" fontId="5" fillId="4" borderId="455" xfId="1" quotePrefix="1" applyFont="1" applyFill="1" applyBorder="1" applyAlignment="1">
      <alignment horizontal="center" vertical="center" wrapText="1"/>
    </xf>
    <xf numFmtId="0" fontId="5" fillId="4" borderId="456" xfId="1" quotePrefix="1" applyFont="1" applyFill="1" applyBorder="1" applyAlignment="1">
      <alignment horizontal="center" vertical="center" wrapText="1"/>
    </xf>
    <xf numFmtId="0" fontId="5" fillId="4" borderId="451" xfId="13" quotePrefix="1" applyFont="1" applyFill="1" applyBorder="1" applyAlignment="1">
      <alignment horizontal="center" vertical="center" wrapText="1"/>
    </xf>
    <xf numFmtId="0" fontId="5" fillId="4" borderId="455" xfId="13" quotePrefix="1" applyFont="1" applyFill="1" applyBorder="1" applyAlignment="1">
      <alignment horizontal="center" vertical="center" wrapText="1"/>
    </xf>
    <xf numFmtId="0" fontId="5" fillId="4" borderId="456" xfId="13" quotePrefix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804" xfId="15" quotePrefix="1" applyFont="1" applyFill="1" applyBorder="1" applyAlignment="1">
      <alignment horizontal="center" vertical="center" wrapText="1"/>
    </xf>
    <xf numFmtId="0" fontId="16" fillId="5" borderId="734" xfId="15" quotePrefix="1" applyFont="1" applyFill="1" applyBorder="1" applyAlignment="1">
      <alignment horizontal="center" vertical="center" wrapText="1"/>
    </xf>
    <xf numFmtId="0" fontId="16" fillId="5" borderId="805" xfId="1" quotePrefix="1" applyFont="1" applyFill="1" applyBorder="1" applyAlignment="1">
      <alignment horizontal="center" vertical="center" wrapText="1"/>
    </xf>
    <xf numFmtId="0" fontId="16" fillId="5" borderId="806" xfId="1" quotePrefix="1" applyFont="1" applyFill="1" applyBorder="1" applyAlignment="1">
      <alignment horizontal="center" vertical="center" wrapText="1"/>
    </xf>
    <xf numFmtId="0" fontId="16" fillId="4" borderId="807" xfId="1" quotePrefix="1" applyFont="1" applyFill="1" applyBorder="1" applyAlignment="1">
      <alignment horizontal="center" vertical="center" wrapText="1"/>
    </xf>
    <xf numFmtId="0" fontId="16" fillId="4" borderId="734" xfId="1" quotePrefix="1" applyFont="1" applyFill="1" applyBorder="1" applyAlignment="1">
      <alignment horizontal="center" vertical="center" wrapText="1"/>
    </xf>
    <xf numFmtId="0" fontId="16" fillId="4" borderId="735" xfId="1" quotePrefix="1" applyFont="1" applyFill="1" applyBorder="1" applyAlignment="1">
      <alignment horizontal="center" vertical="center" wrapText="1"/>
    </xf>
    <xf numFmtId="0" fontId="16" fillId="4" borderId="766" xfId="1" quotePrefix="1" applyFont="1" applyFill="1" applyBorder="1" applyAlignment="1">
      <alignment horizontal="center" vertical="center" wrapText="1"/>
    </xf>
    <xf numFmtId="0" fontId="16" fillId="4" borderId="678" xfId="1" quotePrefix="1" applyFont="1" applyFill="1" applyBorder="1" applyAlignment="1">
      <alignment horizontal="center" vertical="center" wrapText="1"/>
    </xf>
    <xf numFmtId="0" fontId="16" fillId="4" borderId="679" xfId="1" quotePrefix="1" applyFont="1" applyFill="1" applyBorder="1" applyAlignment="1">
      <alignment horizontal="center" vertical="center" wrapText="1"/>
    </xf>
    <xf numFmtId="0" fontId="16" fillId="4" borderId="680" xfId="1" quotePrefix="1" applyFont="1" applyFill="1" applyBorder="1" applyAlignment="1">
      <alignment horizontal="center" vertical="center" wrapText="1"/>
    </xf>
    <xf numFmtId="0" fontId="16" fillId="5" borderId="805" xfId="13" quotePrefix="1" applyFont="1" applyFill="1" applyBorder="1" applyAlignment="1">
      <alignment horizontal="center" vertical="center" wrapText="1"/>
    </xf>
    <xf numFmtId="0" fontId="16" fillId="5" borderId="806" xfId="13" quotePrefix="1" applyFont="1" applyFill="1" applyBorder="1" applyAlignment="1">
      <alignment horizontal="center" vertical="center" wrapText="1"/>
    </xf>
    <xf numFmtId="0" fontId="16" fillId="5" borderId="807" xfId="13" quotePrefix="1" applyFont="1" applyFill="1" applyBorder="1" applyAlignment="1">
      <alignment horizontal="center" vertical="center" wrapText="1"/>
    </xf>
    <xf numFmtId="0" fontId="16" fillId="5" borderId="734" xfId="13" quotePrefix="1" applyFont="1" applyFill="1" applyBorder="1" applyAlignment="1">
      <alignment horizontal="center" vertical="center" wrapText="1"/>
    </xf>
    <xf numFmtId="0" fontId="16" fillId="5" borderId="735" xfId="13" quotePrefix="1" applyFont="1" applyFill="1" applyBorder="1" applyAlignment="1">
      <alignment horizontal="center" vertical="center" wrapText="1"/>
    </xf>
    <xf numFmtId="0" fontId="16" fillId="5" borderId="766" xfId="13" quotePrefix="1" applyFont="1" applyFill="1" applyBorder="1" applyAlignment="1">
      <alignment horizontal="center" vertical="center" wrapText="1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64" xfId="15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4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1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68" xfId="13" quotePrefix="1" applyFont="1" applyFill="1" applyBorder="1" applyAlignment="1">
      <alignment horizontal="center" vertical="center" wrapText="1"/>
    </xf>
    <xf numFmtId="0" fontId="15" fillId="5" borderId="806" xfId="0" applyFont="1" applyFill="1" applyBorder="1" applyAlignment="1">
      <alignment wrapText="1"/>
    </xf>
    <xf numFmtId="0" fontId="15" fillId="5" borderId="807" xfId="0" applyFont="1" applyFill="1" applyBorder="1" applyAlignment="1">
      <alignment wrapText="1"/>
    </xf>
    <xf numFmtId="0" fontId="15" fillId="5" borderId="678" xfId="0" applyFont="1" applyFill="1" applyBorder="1" applyAlignment="1">
      <alignment wrapText="1"/>
    </xf>
    <xf numFmtId="0" fontId="15" fillId="5" borderId="679" xfId="0" applyFont="1" applyFill="1" applyBorder="1" applyAlignment="1">
      <alignment wrapText="1"/>
    </xf>
    <xf numFmtId="0" fontId="15" fillId="5" borderId="680" xfId="0" applyFont="1" applyFill="1" applyBorder="1" applyAlignment="1">
      <alignment wrapText="1"/>
    </xf>
    <xf numFmtId="0" fontId="15" fillId="5" borderId="734" xfId="0" applyFont="1" applyFill="1" applyBorder="1" applyAlignment="1">
      <alignment wrapText="1"/>
    </xf>
    <xf numFmtId="0" fontId="15" fillId="5" borderId="735" xfId="0" applyFont="1" applyFill="1" applyBorder="1" applyAlignment="1">
      <alignment wrapText="1"/>
    </xf>
    <xf numFmtId="0" fontId="15" fillId="5" borderId="766" xfId="0" applyFont="1" applyFill="1" applyBorder="1" applyAlignment="1">
      <alignment wrapText="1"/>
    </xf>
    <xf numFmtId="0" fontId="16" fillId="5" borderId="201" xfId="13" quotePrefix="1" applyFont="1" applyFill="1" applyBorder="1" applyAlignment="1">
      <alignment horizontal="center" vertical="center" wrapText="1"/>
    </xf>
    <xf numFmtId="0" fontId="16" fillId="5" borderId="676" xfId="13" quotePrefix="1" applyFont="1" applyFill="1" applyBorder="1" applyAlignment="1">
      <alignment horizontal="center" vertical="center" wrapText="1"/>
    </xf>
    <xf numFmtId="0" fontId="16" fillId="5" borderId="677" xfId="13" quotePrefix="1" applyFont="1" applyFill="1" applyBorder="1" applyAlignment="1">
      <alignment horizontal="center" vertical="center" wrapText="1"/>
    </xf>
    <xf numFmtId="0" fontId="16" fillId="5" borderId="170" xfId="1" quotePrefix="1" applyFont="1" applyFill="1" applyBorder="1" applyAlignment="1">
      <alignment horizontal="center" vertical="center" wrapText="1"/>
    </xf>
    <xf numFmtId="0" fontId="16" fillId="5" borderId="674" xfId="1" quotePrefix="1" applyFont="1" applyFill="1" applyBorder="1" applyAlignment="1">
      <alignment horizontal="center" vertical="center" wrapText="1"/>
    </xf>
    <xf numFmtId="0" fontId="16" fillId="5" borderId="213" xfId="1" quotePrefix="1" applyFont="1" applyFill="1" applyBorder="1" applyAlignment="1">
      <alignment horizontal="center" vertical="center" wrapText="1"/>
    </xf>
    <xf numFmtId="0" fontId="16" fillId="5" borderId="290" xfId="15" quotePrefix="1" applyFont="1" applyFill="1" applyBorder="1" applyAlignment="1">
      <alignment horizontal="center" vertical="center" wrapText="1"/>
    </xf>
    <xf numFmtId="0" fontId="16" fillId="5" borderId="239" xfId="15" quotePrefix="1" applyFont="1" applyFill="1" applyBorder="1" applyAlignment="1">
      <alignment horizontal="center" vertical="center" wrapText="1"/>
    </xf>
    <xf numFmtId="0" fontId="16" fillId="5" borderId="51" xfId="15" quotePrefix="1" applyFont="1" applyFill="1" applyBorder="1" applyAlignment="1">
      <alignment horizontal="center" vertical="center" wrapText="1"/>
    </xf>
    <xf numFmtId="0" fontId="16" fillId="4" borderId="317" xfId="1" quotePrefix="1" applyFont="1" applyFill="1" applyBorder="1" applyAlignment="1">
      <alignment horizontal="center" vertical="center" wrapText="1"/>
    </xf>
    <xf numFmtId="0" fontId="16" fillId="4" borderId="311" xfId="1" quotePrefix="1" applyFont="1" applyFill="1" applyBorder="1" applyAlignment="1">
      <alignment horizontal="center" vertical="center" wrapText="1"/>
    </xf>
    <xf numFmtId="0" fontId="16" fillId="5" borderId="292" xfId="13" quotePrefix="1" applyFont="1" applyFill="1" applyBorder="1" applyAlignment="1">
      <alignment horizontal="center" vertical="center" wrapText="1"/>
    </xf>
    <xf numFmtId="0" fontId="16" fillId="5" borderId="293" xfId="13" quotePrefix="1" applyFont="1" applyFill="1" applyBorder="1" applyAlignment="1">
      <alignment horizontal="center" vertical="center" wrapText="1"/>
    </xf>
    <xf numFmtId="0" fontId="16" fillId="5" borderId="294" xfId="13" quotePrefix="1" applyFont="1" applyFill="1" applyBorder="1" applyAlignment="1">
      <alignment horizontal="center" vertical="center" wrapText="1"/>
    </xf>
    <xf numFmtId="0" fontId="16" fillId="5" borderId="295" xfId="13" quotePrefix="1" applyFont="1" applyFill="1" applyBorder="1" applyAlignment="1">
      <alignment horizontal="center" vertical="center" wrapText="1"/>
    </xf>
    <xf numFmtId="0" fontId="16" fillId="5" borderId="291" xfId="13" quotePrefix="1" applyFont="1" applyFill="1" applyBorder="1" applyAlignment="1">
      <alignment horizontal="center" vertical="center" wrapText="1"/>
    </xf>
    <xf numFmtId="0" fontId="16" fillId="4" borderId="312" xfId="13" quotePrefix="1" applyFont="1" applyFill="1" applyBorder="1" applyAlignment="1">
      <alignment horizontal="center" vertical="center" wrapText="1"/>
    </xf>
    <xf numFmtId="0" fontId="16" fillId="4" borderId="309" xfId="13" quotePrefix="1" applyFont="1" applyFill="1" applyBorder="1" applyAlignment="1">
      <alignment horizontal="center" vertical="center" wrapText="1"/>
    </xf>
    <xf numFmtId="0" fontId="16" fillId="4" borderId="310" xfId="13" quotePrefix="1" applyFont="1" applyFill="1" applyBorder="1" applyAlignment="1">
      <alignment horizontal="center" vertical="center" wrapText="1"/>
    </xf>
    <xf numFmtId="0" fontId="16" fillId="4" borderId="563" xfId="15" quotePrefix="1" applyFont="1" applyFill="1" applyBorder="1" applyAlignment="1">
      <alignment horizontal="center" vertical="center" wrapText="1"/>
    </xf>
    <xf numFmtId="0" fontId="16" fillId="4" borderId="359" xfId="15" quotePrefix="1" applyFont="1" applyFill="1" applyBorder="1" applyAlignment="1">
      <alignment horizontal="center" vertical="center" wrapText="1"/>
    </xf>
    <xf numFmtId="0" fontId="16" fillId="4" borderId="440" xfId="15" quotePrefix="1" applyFont="1" applyFill="1" applyBorder="1" applyAlignment="1">
      <alignment horizontal="center" vertical="center" wrapText="1"/>
    </xf>
    <xf numFmtId="0" fontId="16" fillId="4" borderId="564" xfId="1" quotePrefix="1" applyFont="1" applyFill="1" applyBorder="1" applyAlignment="1">
      <alignment horizontal="center" vertical="center" wrapText="1"/>
    </xf>
    <xf numFmtId="0" fontId="16" fillId="4" borderId="565" xfId="1" quotePrefix="1" applyFont="1" applyFill="1" applyBorder="1" applyAlignment="1">
      <alignment horizontal="center" vertical="center" wrapText="1"/>
    </xf>
    <xf numFmtId="0" fontId="16" fillId="4" borderId="566" xfId="1" quotePrefix="1" applyFont="1" applyFill="1" applyBorder="1" applyAlignment="1">
      <alignment horizontal="center" vertical="center" wrapText="1"/>
    </xf>
    <xf numFmtId="0" fontId="16" fillId="4" borderId="440" xfId="1" quotePrefix="1" applyFont="1" applyFill="1" applyBorder="1" applyAlignment="1">
      <alignment horizontal="center" vertical="center" wrapText="1"/>
    </xf>
    <xf numFmtId="0" fontId="16" fillId="4" borderId="561" xfId="1" quotePrefix="1" applyFont="1" applyFill="1" applyBorder="1" applyAlignment="1">
      <alignment horizontal="center" vertical="center" wrapText="1"/>
    </xf>
    <xf numFmtId="0" fontId="16" fillId="4" borderId="562" xfId="1" quotePrefix="1" applyFont="1" applyFill="1" applyBorder="1" applyAlignment="1">
      <alignment horizontal="center" vertical="center" wrapText="1"/>
    </xf>
    <xf numFmtId="0" fontId="16" fillId="4" borderId="187" xfId="1" quotePrefix="1" applyFont="1" applyFill="1" applyBorder="1" applyAlignment="1">
      <alignment horizontal="center" vertical="center" wrapText="1"/>
    </xf>
    <xf numFmtId="0" fontId="16" fillId="4" borderId="567" xfId="1" quotePrefix="1" applyFont="1" applyFill="1" applyBorder="1" applyAlignment="1">
      <alignment horizontal="center" vertical="center" wrapText="1"/>
    </xf>
    <xf numFmtId="0" fontId="16" fillId="4" borderId="568" xfId="1" quotePrefix="1" applyFont="1" applyFill="1" applyBorder="1" applyAlignment="1">
      <alignment horizontal="center" vertical="center" wrapText="1"/>
    </xf>
    <xf numFmtId="0" fontId="16" fillId="4" borderId="569" xfId="1" quotePrefix="1" applyFont="1" applyFill="1" applyBorder="1" applyAlignment="1">
      <alignment horizontal="center" vertical="center" wrapText="1"/>
    </xf>
    <xf numFmtId="0" fontId="16" fillId="4" borderId="564" xfId="13" quotePrefix="1" applyFont="1" applyFill="1" applyBorder="1" applyAlignment="1">
      <alignment horizontal="center" vertical="center" wrapText="1"/>
    </xf>
    <xf numFmtId="0" fontId="16" fillId="4" borderId="565" xfId="13" quotePrefix="1" applyFont="1" applyFill="1" applyBorder="1" applyAlignment="1">
      <alignment horizontal="center" vertical="center" wrapText="1"/>
    </xf>
    <xf numFmtId="0" fontId="16" fillId="4" borderId="566" xfId="13" quotePrefix="1" applyFont="1" applyFill="1" applyBorder="1" applyAlignment="1">
      <alignment horizontal="center" vertical="center" wrapText="1"/>
    </xf>
    <xf numFmtId="0" fontId="16" fillId="4" borderId="440" xfId="13" quotePrefix="1" applyFont="1" applyFill="1" applyBorder="1" applyAlignment="1">
      <alignment horizontal="center" vertical="center" wrapText="1"/>
    </xf>
    <xf numFmtId="0" fontId="16" fillId="4" borderId="561" xfId="13" quotePrefix="1" applyFont="1" applyFill="1" applyBorder="1" applyAlignment="1">
      <alignment horizontal="center" vertical="center" wrapText="1"/>
    </xf>
    <xf numFmtId="0" fontId="16" fillId="4" borderId="562" xfId="13" quotePrefix="1" applyFont="1" applyFill="1" applyBorder="1" applyAlignment="1">
      <alignment horizontal="center" vertical="center" wrapText="1"/>
    </xf>
    <xf numFmtId="0" fontId="16" fillId="4" borderId="597" xfId="15" quotePrefix="1" applyFont="1" applyFill="1" applyBorder="1" applyAlignment="1">
      <alignment horizontal="center" vertical="center" wrapText="1"/>
    </xf>
    <xf numFmtId="0" fontId="15" fillId="4" borderId="565" xfId="0" applyFont="1" applyFill="1" applyBorder="1" applyAlignment="1">
      <alignment wrapText="1"/>
    </xf>
    <xf numFmtId="0" fontId="15" fillId="4" borderId="532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566" xfId="0" applyFont="1" applyFill="1" applyBorder="1" applyAlignment="1">
      <alignment wrapText="1"/>
    </xf>
    <xf numFmtId="0" fontId="15" fillId="4" borderId="569" xfId="0" applyFont="1" applyFill="1" applyBorder="1" applyAlignment="1">
      <alignment wrapText="1"/>
    </xf>
    <xf numFmtId="0" fontId="15" fillId="4" borderId="567" xfId="0" applyFont="1" applyFill="1" applyBorder="1" applyAlignment="1">
      <alignment wrapText="1"/>
    </xf>
    <xf numFmtId="0" fontId="15" fillId="4" borderId="568" xfId="0" applyFont="1" applyFill="1" applyBorder="1" applyAlignment="1">
      <alignment wrapText="1"/>
    </xf>
    <xf numFmtId="0" fontId="15" fillId="4" borderId="597" xfId="0" applyFont="1" applyFill="1" applyBorder="1" applyAlignment="1">
      <alignment wrapText="1"/>
    </xf>
    <xf numFmtId="0" fontId="15" fillId="4" borderId="595" xfId="0" applyFont="1" applyFill="1" applyBorder="1" applyAlignment="1">
      <alignment wrapText="1"/>
    </xf>
    <xf numFmtId="0" fontId="15" fillId="4" borderId="596" xfId="0" applyFont="1" applyFill="1" applyBorder="1" applyAlignment="1">
      <alignment wrapText="1"/>
    </xf>
    <xf numFmtId="0" fontId="16" fillId="4" borderId="597" xfId="13" quotePrefix="1" applyFont="1" applyFill="1" applyBorder="1" applyAlignment="1">
      <alignment horizontal="center" vertical="center" wrapText="1"/>
    </xf>
    <xf numFmtId="0" fontId="16" fillId="4" borderId="595" xfId="13" quotePrefix="1" applyFont="1" applyFill="1" applyBorder="1" applyAlignment="1">
      <alignment horizontal="center" vertical="center" wrapText="1"/>
    </xf>
    <xf numFmtId="0" fontId="16" fillId="4" borderId="596" xfId="13" quotePrefix="1" applyFont="1" applyFill="1" applyBorder="1" applyAlignment="1">
      <alignment horizontal="center" vertical="center" wrapText="1"/>
    </xf>
    <xf numFmtId="0" fontId="16" fillId="4" borderId="587" xfId="13" quotePrefix="1" applyFont="1" applyFill="1" applyBorder="1" applyAlignment="1">
      <alignment horizontal="center" vertical="center" wrapText="1"/>
    </xf>
    <xf numFmtId="0" fontId="16" fillId="4" borderId="616" xfId="13" quotePrefix="1" applyFont="1" applyFill="1" applyBorder="1" applyAlignment="1">
      <alignment horizontal="center" vertical="center" wrapText="1"/>
    </xf>
    <xf numFmtId="0" fontId="16" fillId="4" borderId="589" xfId="13" quotePrefix="1" applyFont="1" applyFill="1" applyBorder="1" applyAlignment="1">
      <alignment horizontal="center" vertical="center" wrapText="1"/>
    </xf>
    <xf numFmtId="0" fontId="16" fillId="4" borderId="571" xfId="1" quotePrefix="1" applyFont="1" applyFill="1" applyBorder="1" applyAlignment="1">
      <alignment horizontal="center" vertical="center" wrapText="1"/>
    </xf>
    <xf numFmtId="0" fontId="16" fillId="4" borderId="573" xfId="1" quotePrefix="1" applyFont="1" applyFill="1" applyBorder="1" applyAlignment="1">
      <alignment horizontal="center" vertical="center" wrapText="1"/>
    </xf>
    <xf numFmtId="0" fontId="16" fillId="4" borderId="598" xfId="1" quotePrefix="1" applyFont="1" applyFill="1" applyBorder="1" applyAlignment="1">
      <alignment horizontal="center" vertical="center" wrapText="1"/>
    </xf>
    <xf numFmtId="0" fontId="16" fillId="4" borderId="354" xfId="13" quotePrefix="1" applyFont="1" applyFill="1" applyBorder="1" applyAlignment="1">
      <alignment horizontal="center" vertical="center" wrapText="1"/>
    </xf>
    <xf numFmtId="0" fontId="16" fillId="4" borderId="371" xfId="13" quotePrefix="1" applyFont="1" applyFill="1" applyBorder="1" applyAlignment="1">
      <alignment horizontal="center" vertical="center" wrapText="1"/>
    </xf>
    <xf numFmtId="0" fontId="16" fillId="4" borderId="356" xfId="13" quotePrefix="1" applyFont="1" applyFill="1" applyBorder="1" applyAlignment="1">
      <alignment horizontal="center" vertical="center" wrapText="1"/>
    </xf>
    <xf numFmtId="0" fontId="16" fillId="4" borderId="335" xfId="15" quotePrefix="1" applyFont="1" applyFill="1" applyBorder="1" applyAlignment="1">
      <alignment horizontal="center" vertical="center" wrapText="1"/>
    </xf>
    <xf numFmtId="0" fontId="16" fillId="4" borderId="339" xfId="15" quotePrefix="1" applyFont="1" applyFill="1" applyBorder="1" applyAlignment="1">
      <alignment horizontal="center" vertical="center" wrapText="1"/>
    </xf>
    <xf numFmtId="0" fontId="16" fillId="4" borderId="343" xfId="1" quotePrefix="1" applyFont="1" applyFill="1" applyBorder="1" applyAlignment="1">
      <alignment horizontal="center" vertical="center" wrapText="1"/>
    </xf>
    <xf numFmtId="0" fontId="16" fillId="4" borderId="345" xfId="1" quotePrefix="1" applyFont="1" applyFill="1" applyBorder="1" applyAlignment="1">
      <alignment horizontal="center" vertical="center" wrapText="1"/>
    </xf>
    <xf numFmtId="0" fontId="16" fillId="4" borderId="361" xfId="1" quotePrefix="1" applyFont="1" applyFill="1" applyBorder="1" applyAlignment="1">
      <alignment horizontal="center" vertical="center" wrapText="1"/>
    </xf>
    <xf numFmtId="0" fontId="16" fillId="4" borderId="336" xfId="13" quotePrefix="1" applyFont="1" applyFill="1" applyBorder="1" applyAlignment="1">
      <alignment horizontal="center" vertical="center" wrapText="1"/>
    </xf>
    <xf numFmtId="0" fontId="16" fillId="4" borderId="337" xfId="13" quotePrefix="1" applyFont="1" applyFill="1" applyBorder="1" applyAlignment="1">
      <alignment horizontal="center" vertical="center" wrapText="1"/>
    </xf>
    <xf numFmtId="0" fontId="16" fillId="4" borderId="338" xfId="13" quotePrefix="1" applyFont="1" applyFill="1" applyBorder="1" applyAlignment="1">
      <alignment horizontal="center" vertical="center" wrapText="1"/>
    </xf>
    <xf numFmtId="0" fontId="16" fillId="4" borderId="339" xfId="13" quotePrefix="1" applyFont="1" applyFill="1" applyBorder="1" applyAlignment="1">
      <alignment horizontal="center" vertical="center" wrapText="1"/>
    </xf>
    <xf numFmtId="0" fontId="16" fillId="4" borderId="340" xfId="13" quotePrefix="1" applyFont="1" applyFill="1" applyBorder="1" applyAlignment="1">
      <alignment horizontal="center" vertical="center" wrapText="1"/>
    </xf>
    <xf numFmtId="0" fontId="16" fillId="4" borderId="341" xfId="13" quotePrefix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0" xfId="3" quotePrefix="1" applyFont="1" applyFill="1" applyBorder="1" applyAlignment="1">
      <alignment horizontal="center" vertical="center" wrapText="1"/>
    </xf>
    <xf numFmtId="0" fontId="16" fillId="0" borderId="457" xfId="15" quotePrefix="1" applyFont="1" applyFill="1" applyBorder="1" applyAlignment="1">
      <alignment horizontal="center" vertical="center" wrapText="1"/>
    </xf>
    <xf numFmtId="0" fontId="16" fillId="0" borderId="359" xfId="15" quotePrefix="1" applyFont="1" applyFill="1" applyBorder="1" applyAlignment="1">
      <alignment horizontal="center" vertical="center" wrapText="1"/>
    </xf>
    <xf numFmtId="0" fontId="16" fillId="0" borderId="440" xfId="15" quotePrefix="1" applyFont="1" applyFill="1" applyBorder="1" applyAlignment="1">
      <alignment horizontal="center" vertical="center" wrapText="1"/>
    </xf>
    <xf numFmtId="0" fontId="16" fillId="0" borderId="400" xfId="1" quotePrefix="1" applyFont="1" applyFill="1" applyBorder="1" applyAlignment="1">
      <alignment horizontal="center" vertical="center" wrapText="1"/>
    </xf>
    <xf numFmtId="0" fontId="16" fillId="0" borderId="337" xfId="1" quotePrefix="1" applyFont="1" applyFill="1" applyBorder="1" applyAlignment="1">
      <alignment horizontal="center" vertical="center" wrapText="1"/>
    </xf>
    <xf numFmtId="0" fontId="16" fillId="0" borderId="460" xfId="1" quotePrefix="1" applyFont="1" applyFill="1" applyBorder="1" applyAlignment="1">
      <alignment horizontal="center" vertical="center" wrapText="1"/>
    </xf>
    <xf numFmtId="0" fontId="16" fillId="0" borderId="440" xfId="1" quotePrefix="1" applyFont="1" applyFill="1" applyBorder="1" applyAlignment="1">
      <alignment horizontal="center" vertical="center" wrapText="1"/>
    </xf>
    <xf numFmtId="0" fontId="16" fillId="0" borderId="458" xfId="1" quotePrefix="1" applyFont="1" applyFill="1" applyBorder="1" applyAlignment="1">
      <alignment horizontal="center" vertical="center" wrapText="1"/>
    </xf>
    <xf numFmtId="0" fontId="16" fillId="0" borderId="459" xfId="1" quotePrefix="1" applyFont="1" applyFill="1" applyBorder="1" applyAlignment="1">
      <alignment horizontal="center" vertical="center" wrapText="1"/>
    </xf>
    <xf numFmtId="0" fontId="16" fillId="0" borderId="187" xfId="1" quotePrefix="1" applyFont="1" applyFill="1" applyBorder="1" applyAlignment="1">
      <alignment horizontal="center" vertical="center" wrapText="1"/>
    </xf>
    <xf numFmtId="0" fontId="16" fillId="0" borderId="188" xfId="1" quotePrefix="1" applyFont="1" applyFill="1" applyBorder="1" applyAlignment="1">
      <alignment horizontal="center" vertical="center" wrapText="1"/>
    </xf>
    <xf numFmtId="0" fontId="16" fillId="0" borderId="189" xfId="1" quotePrefix="1" applyFont="1" applyFill="1" applyBorder="1" applyAlignment="1">
      <alignment horizontal="center" vertical="center" wrapText="1"/>
    </xf>
    <xf numFmtId="0" fontId="16" fillId="0" borderId="400" xfId="13" quotePrefix="1" applyFont="1" applyFill="1" applyBorder="1" applyAlignment="1">
      <alignment horizontal="center" vertical="center" wrapText="1"/>
    </xf>
    <xf numFmtId="0" fontId="16" fillId="0" borderId="337" xfId="13" quotePrefix="1" applyFont="1" applyFill="1" applyBorder="1" applyAlignment="1">
      <alignment horizontal="center" vertical="center" wrapText="1"/>
    </xf>
    <xf numFmtId="0" fontId="16" fillId="0" borderId="460" xfId="13" quotePrefix="1" applyFont="1" applyFill="1" applyBorder="1" applyAlignment="1">
      <alignment horizontal="center" vertical="center" wrapText="1"/>
    </xf>
    <xf numFmtId="0" fontId="16" fillId="0" borderId="440" xfId="13" quotePrefix="1" applyFont="1" applyFill="1" applyBorder="1" applyAlignment="1">
      <alignment horizontal="center" vertical="center" wrapText="1"/>
    </xf>
    <xf numFmtId="0" fontId="16" fillId="0" borderId="458" xfId="13" quotePrefix="1" applyFont="1" applyFill="1" applyBorder="1" applyAlignment="1">
      <alignment horizontal="center" vertical="center" wrapText="1"/>
    </xf>
    <xf numFmtId="0" fontId="16" fillId="0" borderId="459" xfId="13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408" xfId="1" quotePrefix="1" applyFont="1" applyFill="1" applyBorder="1" applyAlignment="1">
      <alignment horizontal="center" vertical="center" wrapText="1"/>
    </xf>
    <xf numFmtId="0" fontId="15" fillId="0" borderId="337" xfId="0" applyFont="1" applyFill="1" applyBorder="1" applyAlignment="1">
      <alignment wrapText="1"/>
    </xf>
    <xf numFmtId="0" fontId="15" fillId="0" borderId="419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403" xfId="15" quotePrefix="1" applyFont="1" applyFill="1" applyBorder="1" applyAlignment="1">
      <alignment horizontal="center" vertical="center" wrapText="1"/>
    </xf>
    <xf numFmtId="0" fontId="15" fillId="0" borderId="464" xfId="0" applyFont="1" applyFill="1" applyBorder="1" applyAlignment="1">
      <alignment wrapText="1"/>
    </xf>
    <xf numFmtId="0" fontId="15" fillId="0" borderId="187" xfId="0" applyFont="1" applyFill="1" applyBorder="1" applyAlignment="1">
      <alignment wrapText="1"/>
    </xf>
    <xf numFmtId="0" fontId="15" fillId="0" borderId="188" xfId="0" applyFont="1" applyFill="1" applyBorder="1" applyAlignment="1">
      <alignment wrapText="1"/>
    </xf>
    <xf numFmtId="0" fontId="15" fillId="0" borderId="189" xfId="0" applyFont="1" applyFill="1" applyBorder="1" applyAlignment="1">
      <alignment wrapText="1"/>
    </xf>
    <xf numFmtId="0" fontId="15" fillId="0" borderId="440" xfId="0" applyFont="1" applyFill="1" applyBorder="1" applyAlignment="1">
      <alignment wrapText="1"/>
    </xf>
    <xf numFmtId="0" fontId="15" fillId="0" borderId="458" xfId="0" applyFont="1" applyFill="1" applyBorder="1" applyAlignment="1">
      <alignment wrapText="1"/>
    </xf>
    <xf numFmtId="0" fontId="15" fillId="0" borderId="459" xfId="0" applyFont="1" applyFill="1" applyBorder="1" applyAlignment="1">
      <alignment wrapText="1"/>
    </xf>
    <xf numFmtId="0" fontId="16" fillId="0" borderId="408" xfId="13" quotePrefix="1" applyFont="1" applyFill="1" applyBorder="1" applyAlignment="1">
      <alignment horizontal="center" vertical="center" wrapText="1"/>
    </xf>
    <xf numFmtId="0" fontId="16" fillId="0" borderId="464" xfId="13" quotePrefix="1" applyFont="1" applyFill="1" applyBorder="1" applyAlignment="1">
      <alignment horizontal="center" vertical="center" wrapText="1"/>
    </xf>
    <xf numFmtId="0" fontId="5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5" borderId="563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97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4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5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6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4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5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66" xfId="13" quotePrefix="1" applyNumberFormat="1" applyFont="1" applyFill="1" applyBorder="1" applyAlignment="1" applyProtection="1">
      <alignment horizontal="center" vertical="center" wrapText="1"/>
      <protection locked="0"/>
    </xf>
    <xf numFmtId="0" fontId="57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564" xfId="1" quotePrefix="1" applyFont="1" applyFill="1" applyBorder="1" applyAlignment="1" applyProtection="1">
      <alignment horizontal="center" vertical="center" wrapText="1"/>
      <protection locked="0"/>
    </xf>
    <xf numFmtId="0" fontId="58" fillId="5" borderId="565" xfId="0" applyFont="1" applyFill="1" applyBorder="1" applyAlignment="1" applyProtection="1">
      <alignment wrapText="1"/>
      <protection locked="0"/>
    </xf>
    <xf numFmtId="0" fontId="58" fillId="5" borderId="532" xfId="0" applyFont="1" applyFill="1" applyBorder="1" applyAlignment="1" applyProtection="1">
      <alignment wrapText="1"/>
      <protection locked="0"/>
    </xf>
    <xf numFmtId="0" fontId="58" fillId="5" borderId="0" xfId="0" applyFont="1" applyFill="1" applyBorder="1" applyAlignment="1" applyProtection="1">
      <alignment wrapText="1"/>
      <protection locked="0"/>
    </xf>
    <xf numFmtId="0" fontId="56" fillId="5" borderId="563" xfId="15" quotePrefix="1" applyFont="1" applyFill="1" applyBorder="1" applyAlignment="1" applyProtection="1">
      <alignment horizontal="center" vertical="center" wrapText="1"/>
      <protection locked="0"/>
    </xf>
    <xf numFmtId="0" fontId="56" fillId="5" borderId="359" xfId="15" quotePrefix="1" applyFont="1" applyFill="1" applyBorder="1" applyAlignment="1" applyProtection="1">
      <alignment horizontal="center" vertical="center" wrapText="1"/>
      <protection locked="0"/>
    </xf>
    <xf numFmtId="0" fontId="56" fillId="5" borderId="597" xfId="15" quotePrefix="1" applyFont="1" applyFill="1" applyBorder="1" applyAlignment="1" applyProtection="1">
      <alignment horizontal="center" vertical="center" wrapText="1"/>
      <protection locked="0"/>
    </xf>
    <xf numFmtId="0" fontId="58" fillId="5" borderId="566" xfId="0" applyFont="1" applyFill="1" applyBorder="1" applyAlignment="1" applyProtection="1">
      <alignment wrapText="1"/>
      <protection locked="0"/>
    </xf>
    <xf numFmtId="0" fontId="58" fillId="5" borderId="569" xfId="0" applyFont="1" applyFill="1" applyBorder="1" applyAlignment="1" applyProtection="1">
      <alignment wrapText="1"/>
      <protection locked="0"/>
    </xf>
    <xf numFmtId="0" fontId="58" fillId="5" borderId="567" xfId="0" applyFont="1" applyFill="1" applyBorder="1" applyAlignment="1" applyProtection="1">
      <alignment wrapText="1"/>
      <protection locked="0"/>
    </xf>
    <xf numFmtId="0" fontId="58" fillId="5" borderId="568" xfId="0" applyFont="1" applyFill="1" applyBorder="1" applyAlignment="1" applyProtection="1">
      <alignment wrapText="1"/>
      <protection locked="0"/>
    </xf>
    <xf numFmtId="0" fontId="56" fillId="5" borderId="565" xfId="1" quotePrefix="1" applyFont="1" applyFill="1" applyBorder="1" applyAlignment="1" applyProtection="1">
      <alignment horizontal="center" vertical="center" wrapText="1"/>
      <protection locked="0"/>
    </xf>
    <xf numFmtId="0" fontId="58" fillId="5" borderId="597" xfId="0" applyFont="1" applyFill="1" applyBorder="1" applyAlignment="1" applyProtection="1">
      <alignment wrapText="1"/>
      <protection locked="0"/>
    </xf>
    <xf numFmtId="0" fontId="58" fillId="5" borderId="595" xfId="0" applyFont="1" applyFill="1" applyBorder="1" applyAlignment="1" applyProtection="1">
      <alignment wrapText="1"/>
      <protection locked="0"/>
    </xf>
    <xf numFmtId="0" fontId="58" fillId="5" borderId="596" xfId="0" applyFont="1" applyFill="1" applyBorder="1" applyAlignment="1" applyProtection="1">
      <alignment wrapText="1"/>
      <protection locked="0"/>
    </xf>
    <xf numFmtId="0" fontId="56" fillId="5" borderId="564" xfId="13" quotePrefix="1" applyFont="1" applyFill="1" applyBorder="1" applyAlignment="1" applyProtection="1">
      <alignment horizontal="center" vertical="center" wrapText="1"/>
      <protection locked="0"/>
    </xf>
    <xf numFmtId="0" fontId="56" fillId="5" borderId="565" xfId="13" quotePrefix="1" applyFont="1" applyFill="1" applyBorder="1" applyAlignment="1" applyProtection="1">
      <alignment horizontal="center" vertical="center" wrapText="1"/>
      <protection locked="0"/>
    </xf>
    <xf numFmtId="0" fontId="56" fillId="5" borderId="566" xfId="13" quotePrefix="1" applyFont="1" applyFill="1" applyBorder="1" applyAlignment="1" applyProtection="1">
      <alignment horizontal="center" vertical="center" wrapText="1"/>
      <protection locked="0"/>
    </xf>
    <xf numFmtId="0" fontId="56" fillId="5" borderId="597" xfId="13" quotePrefix="1" applyFont="1" applyFill="1" applyBorder="1" applyAlignment="1" applyProtection="1">
      <alignment horizontal="center" vertical="center" wrapText="1"/>
      <protection locked="0"/>
    </xf>
    <xf numFmtId="0" fontId="56" fillId="5" borderId="595" xfId="13" quotePrefix="1" applyFont="1" applyFill="1" applyBorder="1" applyAlignment="1" applyProtection="1">
      <alignment horizontal="center" vertical="center" wrapText="1"/>
      <protection locked="0"/>
    </xf>
    <xf numFmtId="0" fontId="56" fillId="5" borderId="596" xfId="13" quotePrefix="1" applyFont="1" applyFill="1" applyBorder="1" applyAlignment="1" applyProtection="1">
      <alignment horizontal="center" vertical="center" wrapText="1"/>
      <protection locked="0"/>
    </xf>
    <xf numFmtId="0" fontId="58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566" xfId="1" quotePrefix="1" applyFont="1" applyFill="1" applyBorder="1" applyAlignment="1" applyProtection="1">
      <alignment horizontal="center" vertical="center" wrapText="1"/>
      <protection locked="0"/>
    </xf>
    <xf numFmtId="0" fontId="56" fillId="5" borderId="597" xfId="1" quotePrefix="1" applyFont="1" applyFill="1" applyBorder="1" applyAlignment="1" applyProtection="1">
      <alignment horizontal="center" vertical="center" wrapText="1"/>
      <protection locked="0"/>
    </xf>
    <xf numFmtId="0" fontId="56" fillId="5" borderId="595" xfId="1" quotePrefix="1" applyFont="1" applyFill="1" applyBorder="1" applyAlignment="1" applyProtection="1">
      <alignment horizontal="center" vertical="center" wrapText="1"/>
      <protection locked="0"/>
    </xf>
    <xf numFmtId="0" fontId="56" fillId="5" borderId="596" xfId="1" quotePrefix="1" applyFont="1" applyFill="1" applyBorder="1" applyAlignment="1" applyProtection="1">
      <alignment horizontal="center" vertical="center" wrapText="1"/>
      <protection locked="0"/>
    </xf>
    <xf numFmtId="0" fontId="56" fillId="5" borderId="619" xfId="15" quotePrefix="1" applyFont="1" applyFill="1" applyBorder="1" applyAlignment="1" applyProtection="1">
      <alignment horizontal="center" vertical="center" wrapText="1"/>
      <protection locked="0"/>
    </xf>
    <xf numFmtId="0" fontId="57" fillId="5" borderId="0" xfId="0" applyFont="1" applyFill="1" applyBorder="1" applyAlignment="1" applyProtection="1">
      <alignment horizontal="left" vertical="center" wrapText="1"/>
      <protection locked="0"/>
    </xf>
    <xf numFmtId="0" fontId="56" fillId="5" borderId="571" xfId="1" quotePrefix="1" applyFont="1" applyFill="1" applyBorder="1" applyAlignment="1" applyProtection="1">
      <alignment horizontal="center" vertical="center" wrapText="1"/>
      <protection locked="0"/>
    </xf>
    <xf numFmtId="0" fontId="56" fillId="5" borderId="573" xfId="1" quotePrefix="1" applyFont="1" applyFill="1" applyBorder="1" applyAlignment="1" applyProtection="1">
      <alignment horizontal="center" vertical="center" wrapText="1"/>
      <protection locked="0"/>
    </xf>
    <xf numFmtId="0" fontId="56" fillId="5" borderId="598" xfId="1" quotePrefix="1" applyFont="1" applyFill="1" applyBorder="1" applyAlignment="1" applyProtection="1">
      <alignment horizontal="center" vertical="center" wrapText="1"/>
      <protection locked="0"/>
    </xf>
    <xf numFmtId="0" fontId="43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3" xfId="1" quotePrefix="1" applyFont="1" applyFill="1" applyBorder="1" applyAlignment="1" applyProtection="1">
      <alignment horizontal="center" vertical="center" wrapText="1"/>
      <protection locked="0"/>
    </xf>
    <xf numFmtId="0" fontId="56" fillId="5" borderId="317" xfId="1" quotePrefix="1" applyFont="1" applyFill="1" applyBorder="1" applyAlignment="1" applyProtection="1">
      <alignment horizontal="center" vertical="center" wrapText="1"/>
      <protection locked="0"/>
    </xf>
    <xf numFmtId="0" fontId="56" fillId="5" borderId="318" xfId="1" quotePrefix="1" applyFont="1" applyFill="1" applyBorder="1" applyAlignment="1" applyProtection="1">
      <alignment horizontal="center" vertical="center" wrapText="1"/>
      <protection locked="0"/>
    </xf>
    <xf numFmtId="0" fontId="56" fillId="5" borderId="381" xfId="13" quotePrefix="1" applyFont="1" applyFill="1" applyBorder="1" applyAlignment="1" applyProtection="1">
      <alignment horizontal="center" vertical="center" wrapText="1"/>
      <protection locked="0"/>
    </xf>
    <xf numFmtId="0" fontId="56" fillId="5" borderId="374" xfId="13" quotePrefix="1" applyFont="1" applyFill="1" applyBorder="1" applyAlignment="1" applyProtection="1">
      <alignment horizontal="center" vertical="center" wrapText="1"/>
      <protection locked="0"/>
    </xf>
    <xf numFmtId="0" fontId="56" fillId="5" borderId="382" xfId="13" quotePrefix="1" applyFont="1" applyFill="1" applyBorder="1" applyAlignment="1" applyProtection="1">
      <alignment horizontal="center" vertical="center" wrapText="1"/>
      <protection locked="0"/>
    </xf>
    <xf numFmtId="0" fontId="56" fillId="5" borderId="375" xfId="15" quotePrefix="1" applyFont="1" applyFill="1" applyBorder="1" applyAlignment="1" applyProtection="1">
      <alignment horizontal="center" vertical="center" wrapText="1"/>
      <protection locked="0"/>
    </xf>
    <xf numFmtId="0" fontId="56" fillId="5" borderId="339" xfId="15" quotePrefix="1" applyFont="1" applyFill="1" applyBorder="1" applyAlignment="1" applyProtection="1">
      <alignment horizontal="center" vertical="center" wrapText="1"/>
      <protection locked="0"/>
    </xf>
    <xf numFmtId="0" fontId="56" fillId="5" borderId="0" xfId="0" applyNumberFormat="1" applyFont="1" applyFill="1" applyBorder="1" applyAlignment="1" applyProtection="1">
      <alignment horizontal="center"/>
      <protection locked="0"/>
    </xf>
    <xf numFmtId="0" fontId="56" fillId="5" borderId="531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1" xfId="15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50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30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53" xfId="1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50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30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53" xfId="13" quotePrefix="1" applyNumberFormat="1" applyFont="1" applyFill="1" applyBorder="1" applyAlignment="1" applyProtection="1">
      <alignment horizontal="center" vertical="center" wrapText="1"/>
      <protection locked="0"/>
    </xf>
    <xf numFmtId="0" fontId="56" fillId="5" borderId="531" xfId="15" quotePrefix="1" applyFont="1" applyFill="1" applyBorder="1" applyAlignment="1" applyProtection="1">
      <alignment horizontal="center" vertical="center" wrapText="1"/>
      <protection locked="0"/>
    </xf>
    <xf numFmtId="0" fontId="56" fillId="5" borderId="51" xfId="15" quotePrefix="1" applyFont="1" applyFill="1" applyBorder="1" applyAlignment="1" applyProtection="1">
      <alignment horizontal="center" vertical="center" wrapText="1"/>
      <protection locked="0"/>
    </xf>
    <xf numFmtId="0" fontId="56" fillId="5" borderId="550" xfId="1" quotePrefix="1" applyFont="1" applyFill="1" applyBorder="1" applyAlignment="1" applyProtection="1">
      <alignment horizontal="center" vertical="center" wrapText="1"/>
      <protection locked="0"/>
    </xf>
    <xf numFmtId="0" fontId="58" fillId="5" borderId="530" xfId="0" applyFont="1" applyFill="1" applyBorder="1" applyAlignment="1" applyProtection="1">
      <alignment wrapText="1"/>
      <protection locked="0"/>
    </xf>
    <xf numFmtId="0" fontId="58" fillId="5" borderId="553" xfId="0" applyFont="1" applyFill="1" applyBorder="1" applyAlignment="1" applyProtection="1">
      <alignment wrapText="1"/>
      <protection locked="0"/>
    </xf>
    <xf numFmtId="0" fontId="58" fillId="5" borderId="187" xfId="0" applyFont="1" applyFill="1" applyBorder="1" applyAlignment="1" applyProtection="1">
      <alignment wrapText="1"/>
      <protection locked="0"/>
    </xf>
    <xf numFmtId="0" fontId="58" fillId="5" borderId="188" xfId="0" applyFont="1" applyFill="1" applyBorder="1" applyAlignment="1" applyProtection="1">
      <alignment wrapText="1"/>
      <protection locked="0"/>
    </xf>
    <xf numFmtId="0" fontId="58" fillId="5" borderId="189" xfId="0" applyFont="1" applyFill="1" applyBorder="1" applyAlignment="1" applyProtection="1">
      <alignment wrapText="1"/>
      <protection locked="0"/>
    </xf>
    <xf numFmtId="0" fontId="56" fillId="5" borderId="530" xfId="1" quotePrefix="1" applyFont="1" applyFill="1" applyBorder="1" applyAlignment="1" applyProtection="1">
      <alignment horizontal="center" vertical="center" wrapText="1"/>
      <protection locked="0"/>
    </xf>
    <xf numFmtId="0" fontId="58" fillId="5" borderId="51" xfId="0" applyFont="1" applyFill="1" applyBorder="1" applyAlignment="1" applyProtection="1">
      <alignment wrapText="1"/>
      <protection locked="0"/>
    </xf>
    <xf numFmtId="0" fontId="58" fillId="5" borderId="561" xfId="0" applyFont="1" applyFill="1" applyBorder="1" applyAlignment="1" applyProtection="1">
      <alignment wrapText="1"/>
      <protection locked="0"/>
    </xf>
    <xf numFmtId="0" fontId="58" fillId="5" borderId="562" xfId="0" applyFont="1" applyFill="1" applyBorder="1" applyAlignment="1" applyProtection="1">
      <alignment wrapText="1"/>
      <protection locked="0"/>
    </xf>
    <xf numFmtId="0" fontId="56" fillId="5" borderId="550" xfId="13" quotePrefix="1" applyFont="1" applyFill="1" applyBorder="1" applyAlignment="1" applyProtection="1">
      <alignment horizontal="center" vertical="center" wrapText="1"/>
      <protection locked="0"/>
    </xf>
    <xf numFmtId="0" fontId="56" fillId="5" borderId="530" xfId="13" quotePrefix="1" applyFont="1" applyFill="1" applyBorder="1" applyAlignment="1" applyProtection="1">
      <alignment horizontal="center" vertical="center" wrapText="1"/>
      <protection locked="0"/>
    </xf>
    <xf numFmtId="0" fontId="56" fillId="5" borderId="553" xfId="13" quotePrefix="1" applyFont="1" applyFill="1" applyBorder="1" applyAlignment="1" applyProtection="1">
      <alignment horizontal="center" vertical="center" wrapText="1"/>
      <protection locked="0"/>
    </xf>
    <xf numFmtId="0" fontId="56" fillId="5" borderId="51" xfId="13" quotePrefix="1" applyFont="1" applyFill="1" applyBorder="1" applyAlignment="1" applyProtection="1">
      <alignment horizontal="center" vertical="center" wrapText="1"/>
      <protection locked="0"/>
    </xf>
    <xf numFmtId="0" fontId="56" fillId="5" borderId="561" xfId="13" quotePrefix="1" applyFont="1" applyFill="1" applyBorder="1" applyAlignment="1" applyProtection="1">
      <alignment horizontal="center" vertical="center" wrapText="1"/>
      <protection locked="0"/>
    </xf>
    <xf numFmtId="0" fontId="56" fillId="5" borderId="562" xfId="13" quotePrefix="1" applyFont="1" applyFill="1" applyBorder="1" applyAlignment="1" applyProtection="1">
      <alignment horizontal="center" vertical="center" wrapText="1"/>
      <protection locked="0"/>
    </xf>
    <xf numFmtId="0" fontId="56" fillId="5" borderId="548" xfId="1" quotePrefix="1" applyFont="1" applyFill="1" applyBorder="1" applyAlignment="1" applyProtection="1">
      <alignment horizontal="center" vertical="center" wrapText="1"/>
      <protection locked="0"/>
    </xf>
    <xf numFmtId="0" fontId="56" fillId="5" borderId="525" xfId="1" quotePrefix="1" applyFont="1" applyFill="1" applyBorder="1" applyAlignment="1" applyProtection="1">
      <alignment horizontal="center" vertical="center" wrapText="1"/>
      <protection locked="0"/>
    </xf>
    <xf numFmtId="0" fontId="56" fillId="5" borderId="541" xfId="1" quotePrefix="1" applyFont="1" applyFill="1" applyBorder="1" applyAlignment="1" applyProtection="1">
      <alignment horizontal="center" vertical="center" wrapText="1"/>
      <protection locked="0"/>
    </xf>
    <xf numFmtId="0" fontId="98" fillId="5" borderId="54" xfId="26" applyFont="1" applyFill="1" applyBorder="1" applyAlignment="1">
      <alignment horizontal="center"/>
    </xf>
    <xf numFmtId="0" fontId="72" fillId="5" borderId="16" xfId="26" applyFont="1" applyFill="1" applyBorder="1" applyAlignment="1">
      <alignment horizontal="center" vertical="center"/>
    </xf>
    <xf numFmtId="0" fontId="72" fillId="5" borderId="54" xfId="26" applyFont="1" applyFill="1" applyBorder="1" applyAlignment="1">
      <alignment horizontal="center" vertical="center"/>
    </xf>
    <xf numFmtId="0" fontId="72" fillId="5" borderId="35" xfId="26" applyFont="1" applyFill="1" applyBorder="1" applyAlignment="1">
      <alignment horizontal="center" vertical="center"/>
    </xf>
    <xf numFmtId="0" fontId="72" fillId="5" borderId="65" xfId="26" applyFont="1" applyFill="1" applyBorder="1" applyAlignment="1">
      <alignment horizontal="center" vertical="center"/>
    </xf>
    <xf numFmtId="0" fontId="72" fillId="5" borderId="71" xfId="26" applyFont="1" applyFill="1" applyBorder="1" applyAlignment="1">
      <alignment horizontal="center" vertical="center"/>
    </xf>
    <xf numFmtId="0" fontId="72" fillId="5" borderId="72" xfId="26" applyFont="1" applyFill="1" applyBorder="1" applyAlignment="1">
      <alignment horizontal="center" vertical="center"/>
    </xf>
    <xf numFmtId="0" fontId="75" fillId="5" borderId="58" xfId="26" applyFont="1" applyFill="1" applyBorder="1" applyAlignment="1">
      <alignment horizontal="center" vertical="center"/>
    </xf>
    <xf numFmtId="0" fontId="75" fillId="5" borderId="39" xfId="26" applyFont="1" applyFill="1" applyBorder="1" applyAlignment="1">
      <alignment horizontal="center" vertical="center"/>
    </xf>
    <xf numFmtId="0" fontId="75" fillId="5" borderId="37" xfId="26" applyFont="1" applyFill="1" applyBorder="1" applyAlignment="1">
      <alignment horizontal="center" vertical="center"/>
    </xf>
    <xf numFmtId="0" fontId="72" fillId="5" borderId="58" xfId="26" applyFont="1" applyFill="1" applyBorder="1" applyAlignment="1">
      <alignment horizontal="center" vertical="center"/>
    </xf>
    <xf numFmtId="0" fontId="72" fillId="5" borderId="39" xfId="26" applyFont="1" applyFill="1" applyBorder="1" applyAlignment="1">
      <alignment horizontal="center" vertical="center"/>
    </xf>
    <xf numFmtId="0" fontId="72" fillId="5" borderId="37" xfId="26" applyFont="1" applyFill="1" applyBorder="1" applyAlignment="1">
      <alignment horizontal="center" vertical="center"/>
    </xf>
    <xf numFmtId="0" fontId="75" fillId="5" borderId="22" xfId="26" applyFont="1" applyFill="1" applyBorder="1" applyAlignment="1">
      <alignment horizontal="center" vertical="center" wrapText="1"/>
    </xf>
    <xf numFmtId="0" fontId="75" fillId="5" borderId="64" xfId="26" applyFont="1" applyFill="1" applyBorder="1" applyAlignment="1">
      <alignment horizontal="center" vertical="center" wrapText="1"/>
    </xf>
    <xf numFmtId="0" fontId="75" fillId="5" borderId="69" xfId="26" applyFont="1" applyFill="1" applyBorder="1" applyAlignment="1">
      <alignment horizontal="center" vertical="center" wrapText="1"/>
    </xf>
    <xf numFmtId="0" fontId="121" fillId="5" borderId="16" xfId="26" applyFont="1" applyFill="1" applyBorder="1" applyAlignment="1">
      <alignment horizontal="center" vertical="center"/>
    </xf>
    <xf numFmtId="0" fontId="121" fillId="5" borderId="54" xfId="26" applyFont="1" applyFill="1" applyBorder="1" applyAlignment="1">
      <alignment horizontal="center" vertical="center"/>
    </xf>
    <xf numFmtId="0" fontId="121" fillId="5" borderId="35" xfId="26" applyFont="1" applyFill="1" applyBorder="1" applyAlignment="1">
      <alignment horizontal="center" vertical="center"/>
    </xf>
    <xf numFmtId="0" fontId="121" fillId="5" borderId="51" xfId="26" applyFont="1" applyFill="1" applyBorder="1" applyAlignment="1">
      <alignment horizontal="center" vertical="center"/>
    </xf>
    <xf numFmtId="0" fontId="121" fillId="5" borderId="82" xfId="26" applyFont="1" applyFill="1" applyBorder="1" applyAlignment="1">
      <alignment horizontal="center" vertical="center"/>
    </xf>
    <xf numFmtId="0" fontId="121" fillId="5" borderId="68" xfId="26" applyFont="1" applyFill="1" applyBorder="1" applyAlignment="1">
      <alignment horizontal="center" vertical="center"/>
    </xf>
    <xf numFmtId="0" fontId="98" fillId="5" borderId="0" xfId="26" applyFont="1" applyFill="1" applyAlignment="1">
      <alignment horizontal="center" vertical="center"/>
    </xf>
    <xf numFmtId="0" fontId="98" fillId="5" borderId="0" xfId="26" applyFont="1" applyFill="1" applyAlignment="1">
      <alignment horizontal="center"/>
    </xf>
    <xf numFmtId="0" fontId="98" fillId="5" borderId="82" xfId="26" applyFont="1" applyFill="1" applyBorder="1" applyAlignment="1">
      <alignment horizontal="center"/>
    </xf>
    <xf numFmtId="0" fontId="75" fillId="5" borderId="16" xfId="26" applyFont="1" applyFill="1" applyBorder="1" applyAlignment="1">
      <alignment horizontal="center" vertical="center"/>
    </xf>
    <xf numFmtId="0" fontId="75" fillId="5" borderId="54" xfId="26" applyFont="1" applyFill="1" applyBorder="1" applyAlignment="1">
      <alignment horizontal="center" vertical="center"/>
    </xf>
    <xf numFmtId="0" fontId="75" fillId="5" borderId="35" xfId="26" applyFont="1" applyFill="1" applyBorder="1" applyAlignment="1">
      <alignment horizontal="center" vertical="center"/>
    </xf>
    <xf numFmtId="0" fontId="108" fillId="6" borderId="16" xfId="2" applyFont="1" applyFill="1" applyBorder="1" applyAlignment="1">
      <alignment horizontal="center" vertical="center" wrapText="1"/>
    </xf>
    <xf numFmtId="0" fontId="108" fillId="6" borderId="54" xfId="2" applyFont="1" applyFill="1" applyBorder="1" applyAlignment="1">
      <alignment horizontal="center" vertical="center" wrapText="1"/>
    </xf>
    <xf numFmtId="0" fontId="108" fillId="6" borderId="35" xfId="2" applyFont="1" applyFill="1" applyBorder="1" applyAlignment="1">
      <alignment horizontal="center" vertical="center" wrapText="1"/>
    </xf>
    <xf numFmtId="0" fontId="108" fillId="6" borderId="51" xfId="2" applyFont="1" applyFill="1" applyBorder="1" applyAlignment="1">
      <alignment horizontal="center" vertical="center" wrapText="1"/>
    </xf>
    <xf numFmtId="0" fontId="108" fillId="6" borderId="82" xfId="2" applyFont="1" applyFill="1" applyBorder="1" applyAlignment="1">
      <alignment horizontal="center" vertical="center" wrapText="1"/>
    </xf>
    <xf numFmtId="0" fontId="108" fillId="6" borderId="68" xfId="2" applyFont="1" applyFill="1" applyBorder="1" applyAlignment="1">
      <alignment horizontal="center" vertical="center" wrapText="1"/>
    </xf>
    <xf numFmtId="0" fontId="108" fillId="6" borderId="90" xfId="2" applyFont="1" applyFill="1" applyBorder="1" applyAlignment="1">
      <alignment horizontal="center" vertical="center" wrapText="1"/>
    </xf>
    <xf numFmtId="0" fontId="108" fillId="6" borderId="91" xfId="2" applyFont="1" applyFill="1" applyBorder="1" applyAlignment="1">
      <alignment horizontal="center" vertical="center" wrapText="1"/>
    </xf>
    <xf numFmtId="0" fontId="108" fillId="6" borderId="150" xfId="2" applyFont="1" applyFill="1" applyBorder="1" applyAlignment="1">
      <alignment horizontal="center" vertical="center" wrapText="1"/>
    </xf>
    <xf numFmtId="0" fontId="108" fillId="6" borderId="140" xfId="2" applyFont="1" applyFill="1" applyBorder="1" applyAlignment="1">
      <alignment horizontal="center" vertical="center" wrapText="1"/>
    </xf>
    <xf numFmtId="0" fontId="108" fillId="5" borderId="3" xfId="1" quotePrefix="1" applyFont="1" applyFill="1" applyBorder="1" applyAlignment="1">
      <alignment horizontal="center" vertical="center" wrapText="1"/>
    </xf>
    <xf numFmtId="0" fontId="108" fillId="5" borderId="24" xfId="1" quotePrefix="1" applyFont="1" applyFill="1" applyBorder="1" applyAlignment="1">
      <alignment horizontal="center" vertical="center" wrapText="1"/>
    </xf>
    <xf numFmtId="0" fontId="108" fillId="5" borderId="56" xfId="1" quotePrefix="1" applyFont="1" applyFill="1" applyBorder="1" applyAlignment="1">
      <alignment horizontal="center" vertical="center" wrapText="1"/>
    </xf>
    <xf numFmtId="0" fontId="108" fillId="5" borderId="3" xfId="13" quotePrefix="1" applyFont="1" applyFill="1" applyBorder="1" applyAlignment="1">
      <alignment horizontal="center" vertical="center" wrapText="1"/>
    </xf>
    <xf numFmtId="0" fontId="108" fillId="5" borderId="24" xfId="13" quotePrefix="1" applyFont="1" applyFill="1" applyBorder="1" applyAlignment="1">
      <alignment horizontal="center" vertical="center" wrapText="1"/>
    </xf>
    <xf numFmtId="0" fontId="108" fillId="5" borderId="56" xfId="13" quotePrefix="1" applyFont="1" applyFill="1" applyBorder="1" applyAlignment="1">
      <alignment horizontal="center" vertical="center" wrapText="1"/>
    </xf>
    <xf numFmtId="0" fontId="5" fillId="6" borderId="138" xfId="14" applyFont="1" applyFill="1" applyBorder="1" applyAlignment="1">
      <alignment horizontal="center" vertical="center" wrapText="1"/>
    </xf>
    <xf numFmtId="0" fontId="5" fillId="6" borderId="91" xfId="14" applyFont="1" applyFill="1" applyBorder="1" applyAlignment="1">
      <alignment horizontal="center" vertical="center" wrapText="1"/>
    </xf>
    <xf numFmtId="0" fontId="5" fillId="6" borderId="150" xfId="14" applyFont="1" applyFill="1" applyBorder="1" applyAlignment="1">
      <alignment horizontal="center" vertical="center" wrapText="1"/>
    </xf>
    <xf numFmtId="0" fontId="5" fillId="6" borderId="51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5" fillId="6" borderId="68" xfId="14" applyFont="1" applyFill="1" applyBorder="1" applyAlignment="1">
      <alignment horizontal="center" vertical="center" wrapText="1"/>
    </xf>
    <xf numFmtId="0" fontId="5" fillId="6" borderId="90" xfId="16" applyFont="1" applyFill="1" applyBorder="1" applyAlignment="1">
      <alignment horizontal="center" vertical="center" wrapText="1"/>
    </xf>
    <xf numFmtId="0" fontId="5" fillId="6" borderId="100" xfId="16" applyFont="1" applyFill="1" applyBorder="1" applyAlignment="1">
      <alignment horizontal="center" vertical="center" wrapText="1"/>
    </xf>
    <xf numFmtId="0" fontId="5" fillId="6" borderId="140" xfId="16" applyFont="1" applyFill="1" applyBorder="1" applyAlignment="1">
      <alignment horizontal="center" vertical="center" wrapText="1"/>
    </xf>
    <xf numFmtId="0" fontId="5" fillId="6" borderId="142" xfId="14" applyFont="1" applyFill="1" applyBorder="1" applyAlignment="1">
      <alignment horizontal="center" vertical="center" wrapText="1"/>
    </xf>
    <xf numFmtId="0" fontId="5" fillId="6" borderId="149" xfId="14" applyFont="1" applyFill="1" applyBorder="1" applyAlignment="1">
      <alignment horizontal="center" vertical="center" wrapText="1"/>
    </xf>
    <xf numFmtId="0" fontId="5" fillId="6" borderId="143" xfId="14" applyFont="1" applyFill="1" applyBorder="1" applyAlignment="1">
      <alignment horizontal="center" vertical="center" wrapText="1"/>
    </xf>
    <xf numFmtId="0" fontId="108" fillId="6" borderId="144" xfId="2" applyFont="1" applyFill="1" applyBorder="1" applyAlignment="1">
      <alignment horizontal="center" vertical="center" wrapText="1"/>
    </xf>
    <xf numFmtId="0" fontId="108" fillId="6" borderId="146" xfId="2" applyFont="1" applyFill="1" applyBorder="1" applyAlignment="1">
      <alignment horizontal="center" vertical="center" wrapText="1"/>
    </xf>
    <xf numFmtId="0" fontId="108" fillId="6" borderId="145" xfId="2" applyFont="1" applyFill="1" applyBorder="1" applyAlignment="1">
      <alignment horizontal="center" vertical="center" wrapText="1"/>
    </xf>
    <xf numFmtId="0" fontId="75" fillId="5" borderId="157" xfId="26" applyFont="1" applyFill="1" applyBorder="1" applyAlignment="1">
      <alignment horizontal="center" vertical="center" wrapText="1"/>
    </xf>
    <xf numFmtId="0" fontId="75" fillId="5" borderId="158" xfId="26" applyFont="1" applyFill="1" applyBorder="1" applyAlignment="1">
      <alignment horizontal="center" vertical="center" wrapText="1"/>
    </xf>
    <xf numFmtId="0" fontId="5" fillId="6" borderId="139" xfId="14" applyFont="1" applyFill="1" applyBorder="1" applyAlignment="1">
      <alignment horizontal="center" vertical="center" wrapText="1"/>
    </xf>
    <xf numFmtId="0" fontId="5" fillId="6" borderId="54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140" xfId="14" applyFont="1" applyFill="1" applyBorder="1" applyAlignment="1">
      <alignment horizontal="center" vertical="center" wrapText="1"/>
    </xf>
    <xf numFmtId="0" fontId="108" fillId="5" borderId="240" xfId="1" quotePrefix="1" applyFont="1" applyFill="1" applyBorder="1" applyAlignment="1">
      <alignment horizontal="center" vertical="center" wrapText="1"/>
    </xf>
    <xf numFmtId="0" fontId="108" fillId="5" borderId="161" xfId="1" quotePrefix="1" applyFont="1" applyFill="1" applyBorder="1" applyAlignment="1">
      <alignment horizontal="center" vertical="center" wrapText="1"/>
    </xf>
    <xf numFmtId="0" fontId="108" fillId="5" borderId="166" xfId="1" quotePrefix="1" applyFont="1" applyFill="1" applyBorder="1" applyAlignment="1">
      <alignment horizontal="center" vertical="center" wrapText="1"/>
    </xf>
    <xf numFmtId="0" fontId="108" fillId="6" borderId="147" xfId="2" applyFont="1" applyFill="1" applyBorder="1" applyAlignment="1">
      <alignment horizontal="center" vertical="center" wrapText="1"/>
    </xf>
    <xf numFmtId="0" fontId="98" fillId="5" borderId="82" xfId="26" applyFont="1" applyFill="1" applyBorder="1" applyAlignment="1">
      <alignment horizontal="center" vertical="center"/>
    </xf>
    <xf numFmtId="0" fontId="98" fillId="5" borderId="161" xfId="26" applyFont="1" applyFill="1" applyBorder="1" applyAlignment="1">
      <alignment horizontal="center" vertical="center"/>
    </xf>
    <xf numFmtId="0" fontId="5" fillId="6" borderId="148" xfId="14" applyFont="1" applyFill="1" applyBorder="1" applyAlignment="1">
      <alignment horizontal="center" vertical="center" wrapText="1"/>
    </xf>
    <xf numFmtId="0" fontId="75" fillId="5" borderId="34" xfId="26" applyFont="1" applyFill="1" applyBorder="1" applyAlignment="1">
      <alignment horizontal="center" vertical="center" wrapText="1"/>
    </xf>
    <xf numFmtId="0" fontId="75" fillId="5" borderId="31" xfId="26" applyFont="1" applyFill="1" applyBorder="1" applyAlignment="1">
      <alignment horizontal="center" vertical="center" wrapText="1"/>
    </xf>
    <xf numFmtId="0" fontId="50" fillId="5" borderId="11" xfId="0" applyFont="1" applyFill="1" applyBorder="1" applyAlignment="1">
      <alignment horizontal="left" vertical="center" wrapText="1"/>
    </xf>
    <xf numFmtId="0" fontId="107" fillId="5" borderId="58" xfId="26" applyFont="1" applyFill="1" applyBorder="1" applyAlignment="1">
      <alignment horizontal="center"/>
    </xf>
    <xf numFmtId="0" fontId="107" fillId="5" borderId="19" xfId="26" applyFont="1" applyFill="1" applyBorder="1" applyAlignment="1">
      <alignment horizontal="center"/>
    </xf>
    <xf numFmtId="0" fontId="107" fillId="5" borderId="36" xfId="26" applyFont="1" applyFill="1" applyBorder="1" applyAlignment="1">
      <alignment horizontal="center"/>
    </xf>
    <xf numFmtId="0" fontId="107" fillId="5" borderId="39" xfId="26" applyFont="1" applyFill="1" applyBorder="1" applyAlignment="1">
      <alignment horizontal="center"/>
    </xf>
    <xf numFmtId="0" fontId="107" fillId="5" borderId="521" xfId="26" applyFont="1" applyFill="1" applyBorder="1" applyAlignment="1">
      <alignment horizontal="center"/>
    </xf>
    <xf numFmtId="0" fontId="107" fillId="5" borderId="522" xfId="26" applyFont="1" applyFill="1" applyBorder="1" applyAlignment="1">
      <alignment horizontal="center"/>
    </xf>
    <xf numFmtId="0" fontId="107" fillId="5" borderId="523" xfId="26" applyFont="1" applyFill="1" applyBorder="1" applyAlignment="1">
      <alignment horizontal="center"/>
    </xf>
    <xf numFmtId="0" fontId="107" fillId="5" borderId="20" xfId="26" applyFont="1" applyFill="1" applyBorder="1" applyAlignment="1">
      <alignment horizontal="center"/>
    </xf>
    <xf numFmtId="0" fontId="107" fillId="5" borderId="25" xfId="26" applyFont="1" applyFill="1" applyBorder="1" applyAlignment="1">
      <alignment horizontal="center"/>
    </xf>
    <xf numFmtId="1" fontId="107" fillId="5" borderId="187" xfId="26" applyNumberFormat="1" applyFont="1" applyFill="1" applyBorder="1" applyAlignment="1">
      <alignment horizontal="center"/>
    </xf>
    <xf numFmtId="1" fontId="107" fillId="5" borderId="190" xfId="26" applyNumberFormat="1" applyFont="1" applyFill="1" applyBorder="1" applyAlignment="1">
      <alignment horizontal="center"/>
    </xf>
    <xf numFmtId="1" fontId="107" fillId="5" borderId="188" xfId="26" applyNumberFormat="1" applyFont="1" applyFill="1" applyBorder="1" applyAlignment="1">
      <alignment horizontal="center"/>
    </xf>
    <xf numFmtId="1" fontId="107" fillId="5" borderId="195" xfId="26" applyNumberFormat="1" applyFont="1" applyFill="1" applyBorder="1" applyAlignment="1">
      <alignment horizontal="center"/>
    </xf>
    <xf numFmtId="1" fontId="107" fillId="5" borderId="416" xfId="26" applyNumberFormat="1" applyFont="1" applyFill="1" applyBorder="1" applyAlignment="1">
      <alignment horizontal="center"/>
    </xf>
    <xf numFmtId="1" fontId="107" fillId="5" borderId="421" xfId="26" applyNumberFormat="1" applyFont="1" applyFill="1" applyBorder="1" applyAlignment="1">
      <alignment horizontal="center"/>
    </xf>
    <xf numFmtId="1" fontId="107" fillId="5" borderId="417" xfId="26" applyNumberFormat="1" applyFont="1" applyFill="1" applyBorder="1" applyAlignment="1">
      <alignment horizontal="center"/>
    </xf>
    <xf numFmtId="1" fontId="107" fillId="5" borderId="11" xfId="26" applyNumberFormat="1" applyFont="1" applyFill="1" applyBorder="1" applyAlignment="1">
      <alignment horizontal="center"/>
    </xf>
    <xf numFmtId="1" fontId="107" fillId="5" borderId="15" xfId="26" applyNumberFormat="1" applyFont="1" applyFill="1" applyBorder="1" applyAlignment="1">
      <alignment horizontal="center"/>
    </xf>
    <xf numFmtId="1" fontId="107" fillId="5" borderId="55" xfId="26" applyNumberFormat="1" applyFont="1" applyFill="1" applyBorder="1" applyAlignment="1">
      <alignment horizontal="center"/>
    </xf>
    <xf numFmtId="1" fontId="107" fillId="5" borderId="12" xfId="26" applyNumberFormat="1" applyFont="1" applyFill="1" applyBorder="1" applyAlignment="1">
      <alignment horizontal="center"/>
    </xf>
    <xf numFmtId="1" fontId="107" fillId="5" borderId="23" xfId="26" applyNumberFormat="1" applyFont="1" applyFill="1" applyBorder="1" applyAlignment="1">
      <alignment horizontal="center"/>
    </xf>
    <xf numFmtId="0" fontId="50" fillId="5" borderId="7" xfId="0" applyFont="1" applyFill="1" applyBorder="1" applyAlignment="1">
      <alignment horizontal="left" vertical="center" wrapText="1"/>
    </xf>
    <xf numFmtId="0" fontId="107" fillId="5" borderId="13" xfId="26" applyFont="1" applyFill="1" applyBorder="1" applyAlignment="1">
      <alignment horizontal="center"/>
    </xf>
    <xf numFmtId="0" fontId="107" fillId="5" borderId="319" xfId="26" applyFont="1" applyFill="1" applyBorder="1" applyAlignment="1">
      <alignment horizontal="center"/>
    </xf>
    <xf numFmtId="0" fontId="107" fillId="5" borderId="320" xfId="26" applyFont="1" applyFill="1" applyBorder="1" applyAlignment="1">
      <alignment horizontal="center"/>
    </xf>
    <xf numFmtId="0" fontId="90" fillId="5" borderId="14" xfId="0" applyFont="1" applyFill="1" applyBorder="1" applyAlignment="1">
      <alignment horizontal="left" vertical="center" wrapText="1"/>
    </xf>
    <xf numFmtId="0" fontId="107" fillId="5" borderId="209" xfId="26" applyFont="1" applyFill="1" applyBorder="1" applyAlignment="1">
      <alignment horizontal="center"/>
    </xf>
    <xf numFmtId="0" fontId="107" fillId="5" borderId="210" xfId="26" applyFont="1" applyFill="1" applyBorder="1" applyAlignment="1">
      <alignment horizontal="center"/>
    </xf>
    <xf numFmtId="0" fontId="90" fillId="5" borderId="29" xfId="0" applyFont="1" applyFill="1" applyBorder="1" applyAlignment="1">
      <alignment horizontal="left" vertical="center" wrapText="1"/>
    </xf>
    <xf numFmtId="0" fontId="107" fillId="5" borderId="10" xfId="26" applyFont="1" applyFill="1" applyBorder="1" applyAlignment="1">
      <alignment horizontal="center"/>
    </xf>
    <xf numFmtId="0" fontId="107" fillId="5" borderId="45" xfId="26" applyFont="1" applyFill="1" applyBorder="1" applyAlignment="1">
      <alignment horizontal="center"/>
    </xf>
    <xf numFmtId="0" fontId="107" fillId="5" borderId="46" xfId="26" applyFont="1" applyFill="1" applyBorder="1" applyAlignment="1">
      <alignment horizontal="center"/>
    </xf>
    <xf numFmtId="0" fontId="107" fillId="5" borderId="47" xfId="26" applyFont="1" applyFill="1" applyBorder="1" applyAlignment="1">
      <alignment horizontal="center"/>
    </xf>
    <xf numFmtId="0" fontId="107" fillId="5" borderId="21" xfId="26" applyFont="1" applyFill="1" applyBorder="1" applyAlignment="1">
      <alignment horizontal="center"/>
    </xf>
    <xf numFmtId="0" fontId="107" fillId="5" borderId="30" xfId="26" applyFont="1" applyFill="1" applyBorder="1" applyAlignment="1">
      <alignment horizontal="center"/>
    </xf>
    <xf numFmtId="0" fontId="107" fillId="5" borderId="31" xfId="26" applyFont="1" applyFill="1" applyBorder="1" applyAlignment="1">
      <alignment horizontal="center"/>
    </xf>
    <xf numFmtId="0" fontId="98" fillId="5" borderId="32" xfId="26" applyFont="1" applyFill="1" applyBorder="1" applyAlignment="1">
      <alignment horizontal="center"/>
    </xf>
    <xf numFmtId="0" fontId="50" fillId="5" borderId="55" xfId="0" applyFont="1" applyFill="1" applyBorder="1" applyAlignment="1">
      <alignment horizontal="left" vertical="center" wrapText="1"/>
    </xf>
    <xf numFmtId="0" fontId="107" fillId="5" borderId="400" xfId="26" applyFont="1" applyFill="1" applyBorder="1" applyAlignment="1">
      <alignment horizontal="center"/>
    </xf>
    <xf numFmtId="0" fontId="107" fillId="5" borderId="350" xfId="26" applyFont="1" applyFill="1" applyBorder="1" applyAlignment="1">
      <alignment horizontal="center"/>
    </xf>
    <xf numFmtId="0" fontId="107" fillId="5" borderId="352" xfId="26" applyFont="1" applyFill="1" applyBorder="1" applyAlignment="1">
      <alignment horizontal="center"/>
    </xf>
    <xf numFmtId="0" fontId="107" fillId="5" borderId="337" xfId="26" applyFont="1" applyFill="1" applyBorder="1" applyAlignment="1">
      <alignment horizontal="center"/>
    </xf>
    <xf numFmtId="0" fontId="107" fillId="5" borderId="349" xfId="26" applyFont="1" applyFill="1" applyBorder="1" applyAlignment="1">
      <alignment horizontal="center"/>
    </xf>
    <xf numFmtId="0" fontId="107" fillId="5" borderId="427" xfId="26" applyFont="1" applyFill="1" applyBorder="1" applyAlignment="1">
      <alignment horizontal="center"/>
    </xf>
    <xf numFmtId="0" fontId="107" fillId="5" borderId="351" xfId="26" applyFont="1" applyFill="1" applyBorder="1" applyAlignment="1">
      <alignment horizontal="center"/>
    </xf>
    <xf numFmtId="0" fontId="107" fillId="5" borderId="419" xfId="26" applyFont="1" applyFill="1" applyBorder="1" applyAlignment="1">
      <alignment horizontal="center"/>
    </xf>
    <xf numFmtId="0" fontId="107" fillId="5" borderId="348" xfId="26" applyFont="1" applyFill="1" applyBorder="1" applyAlignment="1">
      <alignment horizontal="center"/>
    </xf>
    <xf numFmtId="0" fontId="107" fillId="5" borderId="372" xfId="26" applyFont="1" applyFill="1" applyBorder="1" applyAlignment="1">
      <alignment horizontal="center"/>
    </xf>
    <xf numFmtId="1" fontId="107" fillId="5" borderId="420" xfId="26" applyNumberFormat="1" applyFont="1" applyFill="1" applyBorder="1" applyAlignment="1">
      <alignment horizontal="center"/>
    </xf>
    <xf numFmtId="1" fontId="107" fillId="5" borderId="422" xfId="26" applyNumberFormat="1" applyFont="1" applyFill="1" applyBorder="1" applyAlignment="1">
      <alignment horizontal="center"/>
    </xf>
    <xf numFmtId="1" fontId="107" fillId="5" borderId="423" xfId="26" applyNumberFormat="1" applyFont="1" applyFill="1" applyBorder="1" applyAlignment="1">
      <alignment horizontal="center"/>
    </xf>
    <xf numFmtId="0" fontId="50" fillId="5" borderId="38" xfId="0" applyFont="1" applyFill="1" applyBorder="1" applyAlignment="1">
      <alignment horizontal="left" vertical="center" wrapText="1"/>
    </xf>
    <xf numFmtId="0" fontId="107" fillId="5" borderId="289" xfId="26" applyFont="1" applyFill="1" applyBorder="1" applyAlignment="1">
      <alignment horizontal="center"/>
    </xf>
    <xf numFmtId="0" fontId="90" fillId="5" borderId="51" xfId="0" applyFont="1" applyFill="1" applyBorder="1" applyAlignment="1">
      <alignment horizontal="left" vertical="center" wrapText="1"/>
    </xf>
    <xf numFmtId="0" fontId="107" fillId="5" borderId="77" xfId="26" applyFont="1" applyFill="1" applyBorder="1" applyAlignment="1">
      <alignment horizontal="center"/>
    </xf>
    <xf numFmtId="0" fontId="107" fillId="5" borderId="42" xfId="26" applyFont="1" applyFill="1" applyBorder="1" applyAlignment="1">
      <alignment horizontal="center"/>
    </xf>
    <xf numFmtId="0" fontId="107" fillId="5" borderId="49" xfId="26" applyFont="1" applyFill="1" applyBorder="1" applyAlignment="1">
      <alignment horizontal="center"/>
    </xf>
    <xf numFmtId="0" fontId="50" fillId="5" borderId="59" xfId="0" applyFont="1" applyFill="1" applyBorder="1" applyAlignment="1">
      <alignment horizontal="left" vertical="center" wrapText="1"/>
    </xf>
    <xf numFmtId="0" fontId="107" fillId="5" borderId="28" xfId="26" applyFont="1" applyFill="1" applyBorder="1" applyAlignment="1">
      <alignment horizontal="center"/>
    </xf>
    <xf numFmtId="0" fontId="50" fillId="5" borderId="21" xfId="0" applyFont="1" applyFill="1" applyBorder="1" applyAlignment="1">
      <alignment horizontal="left" vertical="center" wrapText="1"/>
    </xf>
    <xf numFmtId="0" fontId="90" fillId="5" borderId="9" xfId="0" applyFont="1" applyFill="1" applyBorder="1" applyAlignment="1">
      <alignment horizontal="left" vertical="center" wrapText="1"/>
    </xf>
    <xf numFmtId="0" fontId="107" fillId="5" borderId="48" xfId="26" applyFont="1" applyFill="1" applyBorder="1" applyAlignment="1">
      <alignment horizontal="center"/>
    </xf>
    <xf numFmtId="0" fontId="90" fillId="5" borderId="43" xfId="0" applyFont="1" applyFill="1" applyBorder="1" applyAlignment="1">
      <alignment horizontal="left" vertical="center" wrapText="1"/>
    </xf>
    <xf numFmtId="0" fontId="107" fillId="5" borderId="27" xfId="26" applyFont="1" applyFill="1" applyBorder="1" applyAlignment="1">
      <alignment horizontal="center"/>
    </xf>
    <xf numFmtId="0" fontId="107" fillId="5" borderId="52" xfId="26" applyFont="1" applyFill="1" applyBorder="1" applyAlignment="1">
      <alignment horizontal="center"/>
    </xf>
    <xf numFmtId="0" fontId="107" fillId="5" borderId="53" xfId="26" applyFont="1" applyFill="1" applyBorder="1" applyAlignment="1">
      <alignment horizontal="center"/>
    </xf>
    <xf numFmtId="0" fontId="107" fillId="5" borderId="43" xfId="26" applyFont="1" applyFill="1" applyBorder="1" applyAlignment="1">
      <alignment horizontal="center"/>
    </xf>
    <xf numFmtId="0" fontId="107" fillId="5" borderId="32" xfId="26" applyFont="1" applyFill="1" applyBorder="1" applyAlignment="1">
      <alignment horizontal="center"/>
    </xf>
    <xf numFmtId="0" fontId="107" fillId="5" borderId="37" xfId="26" applyFont="1" applyFill="1" applyBorder="1" applyAlignment="1">
      <alignment horizontal="center"/>
    </xf>
    <xf numFmtId="0" fontId="90" fillId="5" borderId="21" xfId="0" applyFont="1" applyFill="1" applyBorder="1" applyAlignment="1">
      <alignment horizontal="left" vertical="center" wrapText="1"/>
    </xf>
    <xf numFmtId="0" fontId="107" fillId="5" borderId="245" xfId="26" applyFont="1" applyFill="1" applyBorder="1" applyAlignment="1">
      <alignment horizontal="center"/>
    </xf>
    <xf numFmtId="0" fontId="107" fillId="5" borderId="244" xfId="26" applyFont="1" applyFill="1" applyBorder="1" applyAlignment="1">
      <alignment horizontal="center"/>
    </xf>
    <xf numFmtId="0" fontId="107" fillId="5" borderId="220" xfId="26" applyFont="1" applyFill="1" applyBorder="1" applyAlignment="1">
      <alignment horizontal="center"/>
    </xf>
    <xf numFmtId="0" fontId="90" fillId="5" borderId="47" xfId="0" applyFont="1" applyFill="1" applyBorder="1" applyAlignment="1">
      <alignment horizontal="left" vertical="center" wrapText="1"/>
    </xf>
    <xf numFmtId="0" fontId="107" fillId="5" borderId="219" xfId="26" applyFont="1" applyFill="1" applyBorder="1" applyAlignment="1">
      <alignment horizontal="center"/>
    </xf>
    <xf numFmtId="0" fontId="107" fillId="5" borderId="215" xfId="26" applyFont="1" applyFill="1" applyBorder="1" applyAlignment="1">
      <alignment horizontal="center"/>
    </xf>
    <xf numFmtId="0" fontId="107" fillId="5" borderId="221" xfId="26" applyFont="1" applyFill="1" applyBorder="1" applyAlignment="1">
      <alignment horizontal="center"/>
    </xf>
  </cellXfs>
  <cellStyles count="32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4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2.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01.12.2018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topLeftCell="C1" zoomScale="50" zoomScaleNormal="50" workbookViewId="0">
      <selection activeCell="AL27" sqref="AL27"/>
    </sheetView>
  </sheetViews>
  <sheetFormatPr defaultRowHeight="25.5" outlineLevelRow="1" x14ac:dyDescent="0.35"/>
  <cols>
    <col min="1" max="1" width="3" style="3" customWidth="1"/>
    <col min="2" max="2" width="63" style="3" customWidth="1"/>
    <col min="3" max="3" width="13.85546875" style="3" customWidth="1"/>
    <col min="4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.85546875" style="3" customWidth="1"/>
    <col min="18" max="19" width="14" style="3" customWidth="1"/>
    <col min="20" max="20" width="13.42578125" style="3" customWidth="1"/>
    <col min="21" max="21" width="16.42578125" style="3" customWidth="1"/>
    <col min="22" max="23" width="14.8554687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3" ht="25.5" customHeight="1" x14ac:dyDescent="0.35">
      <c r="A1" s="4143" t="s">
        <v>125</v>
      </c>
      <c r="B1" s="4143"/>
      <c r="C1" s="4143"/>
      <c r="D1" s="4143"/>
      <c r="E1" s="4143"/>
      <c r="F1" s="4143"/>
      <c r="G1" s="4143"/>
      <c r="H1" s="4143"/>
      <c r="I1" s="4143"/>
      <c r="J1" s="4143"/>
      <c r="K1" s="4143"/>
      <c r="L1" s="4143"/>
      <c r="M1" s="4143"/>
      <c r="N1" s="4143"/>
      <c r="O1" s="4143"/>
      <c r="P1" s="4143"/>
      <c r="Q1" s="4143"/>
      <c r="R1" s="4143"/>
      <c r="S1" s="4143"/>
      <c r="T1" s="4143"/>
      <c r="U1" s="4143"/>
      <c r="V1" s="4143"/>
      <c r="W1" s="4143"/>
    </row>
    <row r="2" spans="1:23" ht="9.75" customHeight="1" x14ac:dyDescent="0.35">
      <c r="A2" s="4144"/>
      <c r="B2" s="4144"/>
      <c r="C2" s="4144"/>
      <c r="D2" s="4144"/>
      <c r="E2" s="4144"/>
      <c r="F2" s="4144"/>
      <c r="G2" s="4144"/>
      <c r="H2" s="4144"/>
      <c r="I2" s="4144"/>
      <c r="J2" s="4144"/>
      <c r="K2" s="4144"/>
      <c r="L2" s="4144"/>
      <c r="M2" s="4144"/>
      <c r="N2" s="4144"/>
      <c r="O2" s="4144"/>
      <c r="P2" s="4144"/>
      <c r="Q2" s="4144"/>
      <c r="R2" s="4144"/>
      <c r="S2" s="4144"/>
      <c r="T2" s="4144"/>
      <c r="U2" s="4144"/>
      <c r="V2" s="4144"/>
      <c r="W2" s="4144"/>
    </row>
    <row r="3" spans="1:23" ht="30" customHeight="1" x14ac:dyDescent="0.35">
      <c r="A3" s="4145" t="s">
        <v>374</v>
      </c>
      <c r="B3" s="4145"/>
      <c r="C3" s="4145"/>
      <c r="D3" s="4145"/>
      <c r="E3" s="4145"/>
      <c r="F3" s="4145"/>
      <c r="G3" s="4145"/>
      <c r="H3" s="4145"/>
      <c r="I3" s="4145"/>
      <c r="J3" s="4145"/>
      <c r="K3" s="4145"/>
      <c r="L3" s="4145"/>
      <c r="M3" s="4145"/>
      <c r="N3" s="4145"/>
      <c r="O3" s="4145"/>
      <c r="P3" s="4145"/>
      <c r="Q3" s="4145"/>
      <c r="R3" s="4145"/>
      <c r="S3" s="4145"/>
      <c r="T3" s="4145"/>
      <c r="U3" s="4145"/>
      <c r="V3" s="4145"/>
      <c r="W3" s="4145"/>
    </row>
    <row r="4" spans="1:23" ht="22.5" customHeight="1" thickBot="1" x14ac:dyDescent="0.4">
      <c r="B4" s="4"/>
    </row>
    <row r="5" spans="1:23" ht="33" customHeight="1" x14ac:dyDescent="0.35">
      <c r="B5" s="4146" t="s">
        <v>9</v>
      </c>
      <c r="C5" s="4130" t="s">
        <v>0</v>
      </c>
      <c r="D5" s="4131"/>
      <c r="E5" s="4132"/>
      <c r="F5" s="4130" t="s">
        <v>1</v>
      </c>
      <c r="G5" s="4131"/>
      <c r="H5" s="4132"/>
      <c r="I5" s="4130" t="s">
        <v>2</v>
      </c>
      <c r="J5" s="4131"/>
      <c r="K5" s="4132"/>
      <c r="L5" s="4130" t="s">
        <v>3</v>
      </c>
      <c r="M5" s="4131"/>
      <c r="N5" s="4132"/>
      <c r="O5" s="4130">
        <v>5</v>
      </c>
      <c r="P5" s="4131"/>
      <c r="Q5" s="4132"/>
      <c r="R5" s="4130">
        <v>6</v>
      </c>
      <c r="S5" s="4131"/>
      <c r="T5" s="4132"/>
      <c r="U5" s="4136" t="s">
        <v>24</v>
      </c>
      <c r="V5" s="4137"/>
      <c r="W5" s="4138"/>
    </row>
    <row r="6" spans="1:23" ht="16.5" customHeight="1" thickBot="1" x14ac:dyDescent="0.4">
      <c r="B6" s="4147"/>
      <c r="C6" s="4133"/>
      <c r="D6" s="4134"/>
      <c r="E6" s="4135"/>
      <c r="F6" s="4133"/>
      <c r="G6" s="4134"/>
      <c r="H6" s="4135"/>
      <c r="I6" s="4133"/>
      <c r="J6" s="4134"/>
      <c r="K6" s="4135"/>
      <c r="L6" s="4133"/>
      <c r="M6" s="4134"/>
      <c r="N6" s="4135"/>
      <c r="O6" s="4133"/>
      <c r="P6" s="4134"/>
      <c r="Q6" s="4135"/>
      <c r="R6" s="4133"/>
      <c r="S6" s="4134"/>
      <c r="T6" s="4135"/>
      <c r="U6" s="4139"/>
      <c r="V6" s="4140"/>
      <c r="W6" s="4141"/>
    </row>
    <row r="7" spans="1:23" ht="92.25" customHeight="1" thickBot="1" x14ac:dyDescent="0.4">
      <c r="B7" s="4148"/>
      <c r="C7" s="718" t="s">
        <v>26</v>
      </c>
      <c r="D7" s="719" t="s">
        <v>27</v>
      </c>
      <c r="E7" s="720" t="s">
        <v>4</v>
      </c>
      <c r="F7" s="718" t="s">
        <v>26</v>
      </c>
      <c r="G7" s="719" t="s">
        <v>27</v>
      </c>
      <c r="H7" s="720" t="s">
        <v>4</v>
      </c>
      <c r="I7" s="718" t="s">
        <v>26</v>
      </c>
      <c r="J7" s="719" t="s">
        <v>27</v>
      </c>
      <c r="K7" s="720" t="s">
        <v>4</v>
      </c>
      <c r="L7" s="718" t="s">
        <v>26</v>
      </c>
      <c r="M7" s="719" t="s">
        <v>27</v>
      </c>
      <c r="N7" s="720" t="s">
        <v>4</v>
      </c>
      <c r="O7" s="718" t="s">
        <v>26</v>
      </c>
      <c r="P7" s="719" t="s">
        <v>27</v>
      </c>
      <c r="Q7" s="720" t="s">
        <v>4</v>
      </c>
      <c r="R7" s="718" t="s">
        <v>26</v>
      </c>
      <c r="S7" s="719" t="s">
        <v>27</v>
      </c>
      <c r="T7" s="720" t="s">
        <v>4</v>
      </c>
      <c r="U7" s="718" t="s">
        <v>26</v>
      </c>
      <c r="V7" s="719" t="s">
        <v>27</v>
      </c>
      <c r="W7" s="720" t="s">
        <v>4</v>
      </c>
    </row>
    <row r="8" spans="1:23" ht="34.5" customHeight="1" outlineLevel="1" x14ac:dyDescent="0.35">
      <c r="B8" s="1363" t="s">
        <v>175</v>
      </c>
      <c r="C8" s="1364">
        <v>330</v>
      </c>
      <c r="D8" s="1365">
        <v>351</v>
      </c>
      <c r="E8" s="1366">
        <v>681</v>
      </c>
      <c r="F8" s="1364">
        <v>330</v>
      </c>
      <c r="G8" s="1365">
        <v>282</v>
      </c>
      <c r="H8" s="1365">
        <v>612</v>
      </c>
      <c r="I8" s="1365">
        <v>310</v>
      </c>
      <c r="J8" s="1365">
        <v>211</v>
      </c>
      <c r="K8" s="1366">
        <v>521</v>
      </c>
      <c r="L8" s="1364">
        <v>278</v>
      </c>
      <c r="M8" s="1365">
        <v>223</v>
      </c>
      <c r="N8" s="1365">
        <v>501</v>
      </c>
      <c r="O8" s="1365">
        <v>272</v>
      </c>
      <c r="P8" s="1365">
        <v>222</v>
      </c>
      <c r="Q8" s="1365">
        <v>494</v>
      </c>
      <c r="R8" s="1364">
        <v>174</v>
      </c>
      <c r="S8" s="1365">
        <v>192</v>
      </c>
      <c r="T8" s="1365">
        <v>366</v>
      </c>
      <c r="U8" s="1364">
        <f>C8+F8+I8+L8+O8+R8</f>
        <v>1694</v>
      </c>
      <c r="V8" s="1365">
        <f t="shared" ref="V8:W8" si="0">D8+G8+J8+M8+P8+S8</f>
        <v>1481</v>
      </c>
      <c r="W8" s="1365">
        <f t="shared" si="0"/>
        <v>3175</v>
      </c>
    </row>
    <row r="9" spans="1:23" ht="31.5" customHeight="1" outlineLevel="1" x14ac:dyDescent="0.4">
      <c r="B9" s="1367" t="s">
        <v>176</v>
      </c>
      <c r="C9" s="1368">
        <v>100</v>
      </c>
      <c r="D9" s="1369">
        <v>57</v>
      </c>
      <c r="E9" s="1370">
        <v>157</v>
      </c>
      <c r="F9" s="1368">
        <v>100</v>
      </c>
      <c r="G9" s="1369">
        <v>15</v>
      </c>
      <c r="H9" s="1369">
        <v>115</v>
      </c>
      <c r="I9" s="1369">
        <v>73</v>
      </c>
      <c r="J9" s="1369">
        <v>17</v>
      </c>
      <c r="K9" s="1370">
        <v>90</v>
      </c>
      <c r="L9" s="1368">
        <v>68</v>
      </c>
      <c r="M9" s="1369">
        <v>11</v>
      </c>
      <c r="N9" s="1369">
        <v>79</v>
      </c>
      <c r="O9" s="1369">
        <v>72</v>
      </c>
      <c r="P9" s="1369">
        <v>9</v>
      </c>
      <c r="Q9" s="1370">
        <v>81</v>
      </c>
      <c r="R9" s="1368">
        <v>40</v>
      </c>
      <c r="S9" s="1369">
        <v>5</v>
      </c>
      <c r="T9" s="1369">
        <v>45</v>
      </c>
      <c r="U9" s="1397">
        <f t="shared" ref="U9:U11" si="1">C9+F9+I9+L9+O9+R9</f>
        <v>453</v>
      </c>
      <c r="V9" s="1398">
        <f t="shared" ref="V9:V11" si="2">D9+G9+J9+M9+P9+S9</f>
        <v>114</v>
      </c>
      <c r="W9" s="1398">
        <f t="shared" ref="W9:W11" si="3">E9+H9+K9+N9+Q9+T9</f>
        <v>567</v>
      </c>
    </row>
    <row r="10" spans="1:23" ht="27.75" customHeight="1" outlineLevel="1" x14ac:dyDescent="0.4">
      <c r="B10" s="1367" t="s">
        <v>177</v>
      </c>
      <c r="C10" s="1371">
        <v>38</v>
      </c>
      <c r="D10" s="1372">
        <v>131</v>
      </c>
      <c r="E10" s="1373">
        <v>169</v>
      </c>
      <c r="F10" s="1371">
        <v>31</v>
      </c>
      <c r="G10" s="1372">
        <v>71</v>
      </c>
      <c r="H10" s="1372">
        <v>102</v>
      </c>
      <c r="I10" s="1372">
        <v>32</v>
      </c>
      <c r="J10" s="1372">
        <v>77</v>
      </c>
      <c r="K10" s="1373">
        <v>109</v>
      </c>
      <c r="L10" s="1371">
        <v>26</v>
      </c>
      <c r="M10" s="1372">
        <v>83</v>
      </c>
      <c r="N10" s="1372">
        <v>109</v>
      </c>
      <c r="O10" s="1372">
        <v>69</v>
      </c>
      <c r="P10" s="1372">
        <v>72</v>
      </c>
      <c r="Q10" s="1373">
        <v>141</v>
      </c>
      <c r="R10" s="1371">
        <v>0</v>
      </c>
      <c r="S10" s="1373">
        <v>0</v>
      </c>
      <c r="T10" s="1371">
        <v>0</v>
      </c>
      <c r="U10" s="1397">
        <f t="shared" si="1"/>
        <v>196</v>
      </c>
      <c r="V10" s="1398">
        <f t="shared" si="2"/>
        <v>434</v>
      </c>
      <c r="W10" s="1398">
        <f t="shared" si="3"/>
        <v>630</v>
      </c>
    </row>
    <row r="11" spans="1:23" ht="34.5" customHeight="1" outlineLevel="1" thickBot="1" x14ac:dyDescent="0.45">
      <c r="B11" s="729" t="s">
        <v>178</v>
      </c>
      <c r="C11" s="602">
        <v>44</v>
      </c>
      <c r="D11" s="1374">
        <v>36</v>
      </c>
      <c r="E11" s="1375">
        <v>80</v>
      </c>
      <c r="F11" s="602">
        <v>41</v>
      </c>
      <c r="G11" s="1374">
        <v>6</v>
      </c>
      <c r="H11" s="1375">
        <v>47</v>
      </c>
      <c r="I11" s="602">
        <v>42</v>
      </c>
      <c r="J11" s="1374">
        <v>13</v>
      </c>
      <c r="K11" s="1374">
        <v>55</v>
      </c>
      <c r="L11" s="1374">
        <v>41</v>
      </c>
      <c r="M11" s="1374">
        <v>15</v>
      </c>
      <c r="N11" s="1375">
        <v>56</v>
      </c>
      <c r="O11" s="602">
        <v>24</v>
      </c>
      <c r="P11" s="1374">
        <v>15</v>
      </c>
      <c r="Q11" s="1374">
        <v>39</v>
      </c>
      <c r="R11" s="602">
        <v>0</v>
      </c>
      <c r="S11" s="1375">
        <v>0</v>
      </c>
      <c r="T11" s="602">
        <v>0</v>
      </c>
      <c r="U11" s="1025">
        <f t="shared" si="1"/>
        <v>192</v>
      </c>
      <c r="V11" s="1399">
        <f t="shared" si="2"/>
        <v>85</v>
      </c>
      <c r="W11" s="1399">
        <f t="shared" si="3"/>
        <v>277</v>
      </c>
    </row>
    <row r="12" spans="1:23" ht="37.5" customHeight="1" outlineLevel="1" thickBot="1" x14ac:dyDescent="0.4">
      <c r="B12" s="341" t="s">
        <v>16</v>
      </c>
      <c r="C12" s="1376">
        <f>SUM(C8:C11)</f>
        <v>512</v>
      </c>
      <c r="D12" s="1376">
        <f t="shared" ref="D12:K12" si="4">SUM(D8:D11)</f>
        <v>575</v>
      </c>
      <c r="E12" s="1376">
        <f t="shared" si="4"/>
        <v>1087</v>
      </c>
      <c r="F12" s="1376">
        <f t="shared" si="4"/>
        <v>502</v>
      </c>
      <c r="G12" s="1376">
        <f t="shared" si="4"/>
        <v>374</v>
      </c>
      <c r="H12" s="1376">
        <f t="shared" si="4"/>
        <v>876</v>
      </c>
      <c r="I12" s="1376">
        <f t="shared" si="4"/>
        <v>457</v>
      </c>
      <c r="J12" s="1376">
        <f t="shared" si="4"/>
        <v>318</v>
      </c>
      <c r="K12" s="1376">
        <f t="shared" si="4"/>
        <v>775</v>
      </c>
      <c r="L12" s="1386">
        <f t="shared" ref="L12:S12" si="5">SUM(L8:L11)</f>
        <v>413</v>
      </c>
      <c r="M12" s="1384">
        <f t="shared" si="5"/>
        <v>332</v>
      </c>
      <c r="N12" s="1388">
        <f t="shared" si="5"/>
        <v>745</v>
      </c>
      <c r="O12" s="1026">
        <f t="shared" si="5"/>
        <v>437</v>
      </c>
      <c r="P12" s="1026">
        <f>SUM(P8:P11)</f>
        <v>318</v>
      </c>
      <c r="Q12" s="1026">
        <f t="shared" si="5"/>
        <v>755</v>
      </c>
      <c r="R12" s="1377">
        <f t="shared" si="5"/>
        <v>214</v>
      </c>
      <c r="S12" s="1380">
        <f t="shared" si="5"/>
        <v>197</v>
      </c>
      <c r="T12" s="1384">
        <f>SUM(T8:T11)</f>
        <v>411</v>
      </c>
      <c r="U12" s="1378">
        <f t="shared" ref="U12" si="6">C12+F12+I12+L12+O12+R12</f>
        <v>2535</v>
      </c>
      <c r="V12" s="1379">
        <f t="shared" ref="V12" si="7">D12+G12+J12+M12+P12+S12</f>
        <v>2114</v>
      </c>
      <c r="W12" s="1379">
        <f t="shared" ref="W12" si="8">E12+H12+K12+N12+Q12+T12</f>
        <v>4649</v>
      </c>
    </row>
    <row r="13" spans="1:23" ht="30" customHeight="1" thickBot="1" x14ac:dyDescent="0.4">
      <c r="B13" s="725" t="s">
        <v>23</v>
      </c>
      <c r="C13" s="420"/>
      <c r="D13" s="420"/>
      <c r="E13" s="420"/>
      <c r="F13" s="420"/>
      <c r="G13" s="420"/>
      <c r="H13" s="420"/>
      <c r="I13" s="420"/>
      <c r="J13" s="420"/>
      <c r="K13" s="420"/>
      <c r="L13" s="1387"/>
      <c r="M13" s="1390"/>
      <c r="N13" s="773"/>
      <c r="O13" s="420"/>
      <c r="P13" s="420"/>
      <c r="Q13" s="420"/>
      <c r="R13" s="18"/>
      <c r="S13" s="1381"/>
      <c r="T13" s="420"/>
      <c r="U13" s="1029"/>
      <c r="V13" s="420"/>
      <c r="W13" s="420"/>
    </row>
    <row r="14" spans="1:23" ht="30.75" customHeight="1" thickBot="1" x14ac:dyDescent="0.4">
      <c r="B14" s="726" t="s">
        <v>11</v>
      </c>
      <c r="C14" s="721"/>
      <c r="D14" s="721"/>
      <c r="E14" s="721"/>
      <c r="F14" s="721"/>
      <c r="G14" s="721"/>
      <c r="H14" s="721"/>
      <c r="I14" s="721"/>
      <c r="J14" s="721"/>
      <c r="K14" s="721"/>
      <c r="L14" s="1382"/>
      <c r="M14" s="1023"/>
      <c r="N14" s="1389"/>
      <c r="O14" s="1027"/>
      <c r="P14" s="1027"/>
      <c r="Q14" s="1027"/>
      <c r="R14" s="1028"/>
      <c r="S14" s="1382"/>
      <c r="T14" s="1023"/>
      <c r="U14" s="1030"/>
      <c r="V14" s="721"/>
      <c r="W14" s="721"/>
    </row>
    <row r="15" spans="1:23" ht="30.75" customHeight="1" outlineLevel="1" x14ac:dyDescent="0.35">
      <c r="B15" s="722" t="s">
        <v>175</v>
      </c>
      <c r="C15" s="1364">
        <v>313</v>
      </c>
      <c r="D15" s="1393">
        <v>102</v>
      </c>
      <c r="E15" s="1394">
        <v>415</v>
      </c>
      <c r="F15" s="1395">
        <v>309</v>
      </c>
      <c r="G15" s="1393">
        <v>55</v>
      </c>
      <c r="H15" s="1393">
        <v>364</v>
      </c>
      <c r="I15" s="1393">
        <v>295</v>
      </c>
      <c r="J15" s="1393">
        <v>30</v>
      </c>
      <c r="K15" s="1394">
        <v>325</v>
      </c>
      <c r="L15" s="1395">
        <v>247</v>
      </c>
      <c r="M15" s="1365">
        <v>41</v>
      </c>
      <c r="N15" s="1365">
        <v>288</v>
      </c>
      <c r="O15" s="1393">
        <v>264</v>
      </c>
      <c r="P15" s="1393">
        <v>25</v>
      </c>
      <c r="Q15" s="1394">
        <v>289</v>
      </c>
      <c r="R15" s="1395">
        <v>138</v>
      </c>
      <c r="S15" s="1393">
        <v>25</v>
      </c>
      <c r="T15" s="1393">
        <v>163</v>
      </c>
      <c r="U15" s="1364">
        <f>C15+F15+I15+L15+O15+R15</f>
        <v>1566</v>
      </c>
      <c r="V15" s="1364">
        <f t="shared" ref="V15:W15" si="9">D15+G15+J15+M15+P15+S15</f>
        <v>278</v>
      </c>
      <c r="W15" s="1364">
        <f t="shared" si="9"/>
        <v>1844</v>
      </c>
    </row>
    <row r="16" spans="1:23" ht="30" customHeight="1" outlineLevel="1" x14ac:dyDescent="0.4">
      <c r="B16" s="723" t="s">
        <v>176</v>
      </c>
      <c r="C16" s="1368">
        <v>100</v>
      </c>
      <c r="D16" s="1369">
        <v>56</v>
      </c>
      <c r="E16" s="1370">
        <v>156</v>
      </c>
      <c r="F16" s="1368">
        <v>96</v>
      </c>
      <c r="G16" s="1369">
        <v>14</v>
      </c>
      <c r="H16" s="1369">
        <v>110</v>
      </c>
      <c r="I16" s="1369">
        <v>72</v>
      </c>
      <c r="J16" s="1369">
        <v>17</v>
      </c>
      <c r="K16" s="1370">
        <v>89</v>
      </c>
      <c r="L16" s="1368">
        <v>67</v>
      </c>
      <c r="M16" s="1369">
        <v>11</v>
      </c>
      <c r="N16" s="1369">
        <v>78</v>
      </c>
      <c r="O16" s="1369">
        <v>71</v>
      </c>
      <c r="P16" s="1369">
        <v>8</v>
      </c>
      <c r="Q16" s="1370">
        <v>79</v>
      </c>
      <c r="R16" s="1368">
        <v>36</v>
      </c>
      <c r="S16" s="1369">
        <v>5</v>
      </c>
      <c r="T16" s="1369">
        <v>41</v>
      </c>
      <c r="U16" s="1397">
        <f t="shared" ref="U16:U18" si="10">C16+F16+I16+L16+O16+R16</f>
        <v>442</v>
      </c>
      <c r="V16" s="1397">
        <f t="shared" ref="V16:V18" si="11">D16+G16+J16+M16+P16+S16</f>
        <v>111</v>
      </c>
      <c r="W16" s="1397">
        <f t="shared" ref="W16:W18" si="12">E16+H16+K16+N16+Q16+T16</f>
        <v>553</v>
      </c>
    </row>
    <row r="17" spans="2:23" ht="25.5" customHeight="1" outlineLevel="1" x14ac:dyDescent="0.4">
      <c r="B17" s="723" t="s">
        <v>177</v>
      </c>
      <c r="C17" s="1368">
        <v>30</v>
      </c>
      <c r="D17" s="1369">
        <v>115</v>
      </c>
      <c r="E17" s="1370">
        <v>145</v>
      </c>
      <c r="F17" s="1368">
        <v>30</v>
      </c>
      <c r="G17" s="1369">
        <v>53</v>
      </c>
      <c r="H17" s="1369">
        <v>83</v>
      </c>
      <c r="I17" s="1369">
        <v>30</v>
      </c>
      <c r="J17" s="1369">
        <v>65</v>
      </c>
      <c r="K17" s="1370">
        <v>95</v>
      </c>
      <c r="L17" s="1368">
        <v>26</v>
      </c>
      <c r="M17" s="1369">
        <v>57</v>
      </c>
      <c r="N17" s="1369">
        <v>83</v>
      </c>
      <c r="O17" s="1369">
        <v>65</v>
      </c>
      <c r="P17" s="1369">
        <v>43</v>
      </c>
      <c r="Q17" s="1370">
        <v>108</v>
      </c>
      <c r="R17" s="1368">
        <v>0</v>
      </c>
      <c r="S17" s="1369">
        <v>0</v>
      </c>
      <c r="T17" s="1369">
        <v>0</v>
      </c>
      <c r="U17" s="1397">
        <f t="shared" si="10"/>
        <v>181</v>
      </c>
      <c r="V17" s="1397">
        <f t="shared" si="11"/>
        <v>333</v>
      </c>
      <c r="W17" s="1397">
        <f t="shared" si="12"/>
        <v>514</v>
      </c>
    </row>
    <row r="18" spans="2:23" ht="31.5" customHeight="1" outlineLevel="1" thickBot="1" x14ac:dyDescent="0.45">
      <c r="B18" s="724" t="s">
        <v>178</v>
      </c>
      <c r="C18" s="603">
        <v>44</v>
      </c>
      <c r="D18" s="1396">
        <v>34</v>
      </c>
      <c r="E18" s="1392">
        <v>78</v>
      </c>
      <c r="F18" s="603">
        <v>40</v>
      </c>
      <c r="G18" s="1396">
        <v>4</v>
      </c>
      <c r="H18" s="1392">
        <v>44</v>
      </c>
      <c r="I18" s="603">
        <v>39</v>
      </c>
      <c r="J18" s="1396">
        <v>12</v>
      </c>
      <c r="K18" s="1396">
        <v>51</v>
      </c>
      <c r="L18" s="1396">
        <v>41</v>
      </c>
      <c r="M18" s="1396">
        <v>14</v>
      </c>
      <c r="N18" s="1392">
        <v>55</v>
      </c>
      <c r="O18" s="603">
        <v>24</v>
      </c>
      <c r="P18" s="1396">
        <v>15</v>
      </c>
      <c r="Q18" s="1396">
        <v>39</v>
      </c>
      <c r="R18" s="603">
        <v>0</v>
      </c>
      <c r="S18" s="1396">
        <v>0</v>
      </c>
      <c r="T18" s="1396">
        <v>0</v>
      </c>
      <c r="U18" s="1025">
        <f t="shared" si="10"/>
        <v>188</v>
      </c>
      <c r="V18" s="1025">
        <f t="shared" si="11"/>
        <v>79</v>
      </c>
      <c r="W18" s="1025">
        <f t="shared" si="12"/>
        <v>267</v>
      </c>
    </row>
    <row r="19" spans="2:23" ht="30" customHeight="1" outlineLevel="1" thickBot="1" x14ac:dyDescent="0.4">
      <c r="B19" s="727" t="s">
        <v>8</v>
      </c>
      <c r="C19" s="420">
        <f t="shared" ref="C19:W19" si="13">SUM(C15:C18)</f>
        <v>487</v>
      </c>
      <c r="D19" s="420">
        <f t="shared" si="13"/>
        <v>307</v>
      </c>
      <c r="E19" s="420">
        <f t="shared" si="13"/>
        <v>794</v>
      </c>
      <c r="F19" s="420">
        <f t="shared" si="13"/>
        <v>475</v>
      </c>
      <c r="G19" s="420">
        <f t="shared" si="13"/>
        <v>126</v>
      </c>
      <c r="H19" s="420">
        <f t="shared" si="13"/>
        <v>601</v>
      </c>
      <c r="I19" s="420">
        <f t="shared" si="13"/>
        <v>436</v>
      </c>
      <c r="J19" s="420">
        <f t="shared" si="13"/>
        <v>124</v>
      </c>
      <c r="K19" s="420">
        <f>SUM(K15:K18)</f>
        <v>560</v>
      </c>
      <c r="L19" s="1022">
        <f t="shared" ref="L19:T19" si="14">SUM(L15:L18)</f>
        <v>381</v>
      </c>
      <c r="M19" s="1022">
        <f t="shared" si="14"/>
        <v>123</v>
      </c>
      <c r="N19" s="1024">
        <f t="shared" si="14"/>
        <v>504</v>
      </c>
      <c r="O19" s="1381">
        <f t="shared" si="14"/>
        <v>424</v>
      </c>
      <c r="P19" s="420">
        <f t="shared" si="14"/>
        <v>91</v>
      </c>
      <c r="Q19" s="1400">
        <f t="shared" si="14"/>
        <v>515</v>
      </c>
      <c r="R19" s="1024">
        <f t="shared" si="14"/>
        <v>174</v>
      </c>
      <c r="S19" s="1383">
        <f t="shared" si="14"/>
        <v>30</v>
      </c>
      <c r="T19" s="1385">
        <f t="shared" si="14"/>
        <v>204</v>
      </c>
      <c r="U19" s="1029">
        <f t="shared" si="13"/>
        <v>2377</v>
      </c>
      <c r="V19" s="420">
        <f t="shared" si="13"/>
        <v>801</v>
      </c>
      <c r="W19" s="420">
        <f t="shared" si="13"/>
        <v>3178</v>
      </c>
    </row>
    <row r="20" spans="2:23" ht="47.25" customHeight="1" thickBot="1" x14ac:dyDescent="0.4">
      <c r="B20" s="728" t="s">
        <v>25</v>
      </c>
      <c r="C20" s="1391"/>
      <c r="D20" s="1391"/>
      <c r="E20" s="1391"/>
      <c r="F20" s="1391"/>
      <c r="G20" s="1391"/>
      <c r="H20" s="1391"/>
      <c r="I20" s="1391"/>
      <c r="J20" s="1391"/>
      <c r="K20" s="1391"/>
      <c r="L20" s="1391"/>
      <c r="M20" s="1391"/>
      <c r="N20" s="1391"/>
      <c r="O20" s="1391"/>
      <c r="P20" s="1391"/>
      <c r="Q20" s="1391"/>
      <c r="R20" s="1391"/>
      <c r="S20" s="1391"/>
      <c r="T20" s="1391"/>
      <c r="U20" s="1391"/>
      <c r="V20" s="1391"/>
      <c r="W20" s="1391"/>
    </row>
    <row r="21" spans="2:23" ht="38.25" customHeight="1" outlineLevel="1" x14ac:dyDescent="0.35">
      <c r="B21" s="722" t="s">
        <v>175</v>
      </c>
      <c r="C21" s="1364">
        <v>17</v>
      </c>
      <c r="D21" s="1365">
        <v>249</v>
      </c>
      <c r="E21" s="1366">
        <v>266</v>
      </c>
      <c r="F21" s="1364">
        <v>21</v>
      </c>
      <c r="G21" s="1365">
        <v>227</v>
      </c>
      <c r="H21" s="1365">
        <v>248</v>
      </c>
      <c r="I21" s="1365">
        <v>15</v>
      </c>
      <c r="J21" s="1365">
        <v>181</v>
      </c>
      <c r="K21" s="1366">
        <v>196</v>
      </c>
      <c r="L21" s="1364">
        <v>31</v>
      </c>
      <c r="M21" s="1365">
        <v>182</v>
      </c>
      <c r="N21" s="1365">
        <v>213</v>
      </c>
      <c r="O21" s="1365">
        <v>8</v>
      </c>
      <c r="P21" s="1365">
        <v>197</v>
      </c>
      <c r="Q21" s="1366">
        <v>205</v>
      </c>
      <c r="R21" s="1364">
        <v>36</v>
      </c>
      <c r="S21" s="1365">
        <v>167</v>
      </c>
      <c r="T21" s="1365">
        <v>203</v>
      </c>
      <c r="U21" s="1364">
        <f>C21+F21+I21+L21+O21+R21</f>
        <v>128</v>
      </c>
      <c r="V21" s="1364">
        <f t="shared" ref="V21:W21" si="15">D21+G21+J21+M21+P21+S21</f>
        <v>1203</v>
      </c>
      <c r="W21" s="1364">
        <f t="shared" si="15"/>
        <v>1331</v>
      </c>
    </row>
    <row r="22" spans="2:23" ht="29.25" customHeight="1" outlineLevel="1" x14ac:dyDescent="0.4">
      <c r="B22" s="723" t="s">
        <v>176</v>
      </c>
      <c r="C22" s="1368">
        <v>0</v>
      </c>
      <c r="D22" s="1369">
        <v>1</v>
      </c>
      <c r="E22" s="1370">
        <v>1</v>
      </c>
      <c r="F22" s="1368">
        <v>4</v>
      </c>
      <c r="G22" s="1369">
        <v>1</v>
      </c>
      <c r="H22" s="1369">
        <v>5</v>
      </c>
      <c r="I22" s="1369">
        <v>1</v>
      </c>
      <c r="J22" s="1369">
        <v>0</v>
      </c>
      <c r="K22" s="1370">
        <v>1</v>
      </c>
      <c r="L22" s="1368">
        <v>1</v>
      </c>
      <c r="M22" s="1369">
        <v>0</v>
      </c>
      <c r="N22" s="1369">
        <v>1</v>
      </c>
      <c r="O22" s="1369">
        <v>1</v>
      </c>
      <c r="P22" s="1369">
        <v>1</v>
      </c>
      <c r="Q22" s="1370">
        <v>2</v>
      </c>
      <c r="R22" s="1368">
        <v>4</v>
      </c>
      <c r="S22" s="1369">
        <v>0</v>
      </c>
      <c r="T22" s="1369">
        <v>4</v>
      </c>
      <c r="U22" s="1397">
        <f t="shared" ref="U22:U24" si="16">C22+F22+I22+L22+O22+R22</f>
        <v>11</v>
      </c>
      <c r="V22" s="1397">
        <f t="shared" ref="V22:V24" si="17">D22+G22+J22+M22+P22+S22</f>
        <v>3</v>
      </c>
      <c r="W22" s="1397">
        <f t="shared" ref="W22:W24" si="18">E22+H22+K22+N22+Q22+T22</f>
        <v>14</v>
      </c>
    </row>
    <row r="23" spans="2:23" ht="29.25" customHeight="1" outlineLevel="1" x14ac:dyDescent="0.4">
      <c r="B23" s="723" t="s">
        <v>177</v>
      </c>
      <c r="C23" s="1368">
        <v>8</v>
      </c>
      <c r="D23" s="1369">
        <v>16</v>
      </c>
      <c r="E23" s="1370">
        <v>24</v>
      </c>
      <c r="F23" s="1368">
        <v>1</v>
      </c>
      <c r="G23" s="1369">
        <v>18</v>
      </c>
      <c r="H23" s="1369">
        <v>19</v>
      </c>
      <c r="I23" s="1369">
        <v>2</v>
      </c>
      <c r="J23" s="1369">
        <v>12</v>
      </c>
      <c r="K23" s="1370">
        <v>14</v>
      </c>
      <c r="L23" s="1368">
        <v>0</v>
      </c>
      <c r="M23" s="1369">
        <v>26</v>
      </c>
      <c r="N23" s="1369">
        <v>26</v>
      </c>
      <c r="O23" s="1369">
        <v>4</v>
      </c>
      <c r="P23" s="1369">
        <v>29</v>
      </c>
      <c r="Q23" s="1370">
        <v>33</v>
      </c>
      <c r="R23" s="1368">
        <v>0</v>
      </c>
      <c r="S23" s="1369">
        <v>0</v>
      </c>
      <c r="T23" s="1369">
        <v>0</v>
      </c>
      <c r="U23" s="1397">
        <f t="shared" si="16"/>
        <v>15</v>
      </c>
      <c r="V23" s="1397">
        <f t="shared" si="17"/>
        <v>101</v>
      </c>
      <c r="W23" s="1397">
        <f t="shared" si="18"/>
        <v>116</v>
      </c>
    </row>
    <row r="24" spans="2:23" ht="30.75" customHeight="1" outlineLevel="1" thickBot="1" x14ac:dyDescent="0.45">
      <c r="B24" s="729" t="s">
        <v>178</v>
      </c>
      <c r="C24" s="603">
        <v>0</v>
      </c>
      <c r="D24" s="1396">
        <v>2</v>
      </c>
      <c r="E24" s="1392">
        <v>2</v>
      </c>
      <c r="F24" s="603">
        <v>1</v>
      </c>
      <c r="G24" s="1396">
        <v>2</v>
      </c>
      <c r="H24" s="1396">
        <v>3</v>
      </c>
      <c r="I24" s="1396">
        <v>3</v>
      </c>
      <c r="J24" s="1396">
        <v>1</v>
      </c>
      <c r="K24" s="1392">
        <v>4</v>
      </c>
      <c r="L24" s="603">
        <v>0</v>
      </c>
      <c r="M24" s="1396">
        <v>1</v>
      </c>
      <c r="N24" s="1396">
        <v>1</v>
      </c>
      <c r="O24" s="1396">
        <v>0</v>
      </c>
      <c r="P24" s="1396">
        <v>0</v>
      </c>
      <c r="Q24" s="1392">
        <v>0</v>
      </c>
      <c r="R24" s="603">
        <v>0</v>
      </c>
      <c r="S24" s="1396">
        <v>0</v>
      </c>
      <c r="T24" s="1396">
        <v>0</v>
      </c>
      <c r="U24" s="1025">
        <f t="shared" si="16"/>
        <v>4</v>
      </c>
      <c r="V24" s="1025">
        <f t="shared" si="17"/>
        <v>6</v>
      </c>
      <c r="W24" s="1025">
        <f t="shared" si="18"/>
        <v>10</v>
      </c>
    </row>
    <row r="25" spans="2:23" ht="48.75" customHeight="1" outlineLevel="1" thickBot="1" x14ac:dyDescent="0.4">
      <c r="B25" s="601" t="s">
        <v>13</v>
      </c>
      <c r="C25" s="420">
        <f t="shared" ref="C25:W25" si="19">SUM(C21:C24)</f>
        <v>25</v>
      </c>
      <c r="D25" s="420">
        <f t="shared" si="19"/>
        <v>268</v>
      </c>
      <c r="E25" s="420">
        <f t="shared" si="19"/>
        <v>293</v>
      </c>
      <c r="F25" s="420">
        <f t="shared" si="19"/>
        <v>27</v>
      </c>
      <c r="G25" s="420">
        <f t="shared" si="19"/>
        <v>248</v>
      </c>
      <c r="H25" s="420">
        <f t="shared" si="19"/>
        <v>275</v>
      </c>
      <c r="I25" s="420">
        <f t="shared" si="19"/>
        <v>21</v>
      </c>
      <c r="J25" s="420">
        <f t="shared" si="19"/>
        <v>194</v>
      </c>
      <c r="K25" s="420">
        <f t="shared" si="19"/>
        <v>215</v>
      </c>
      <c r="L25" s="420">
        <f t="shared" si="19"/>
        <v>32</v>
      </c>
      <c r="M25" s="420">
        <f t="shared" si="19"/>
        <v>209</v>
      </c>
      <c r="N25" s="420">
        <f t="shared" si="19"/>
        <v>241</v>
      </c>
      <c r="O25" s="420">
        <f t="shared" si="19"/>
        <v>13</v>
      </c>
      <c r="P25" s="420">
        <f t="shared" si="19"/>
        <v>227</v>
      </c>
      <c r="Q25" s="420">
        <f t="shared" si="19"/>
        <v>240</v>
      </c>
      <c r="R25" s="420">
        <f t="shared" si="19"/>
        <v>40</v>
      </c>
      <c r="S25" s="420">
        <f t="shared" si="19"/>
        <v>167</v>
      </c>
      <c r="T25" s="420">
        <f t="shared" si="19"/>
        <v>207</v>
      </c>
      <c r="U25" s="420">
        <f t="shared" si="19"/>
        <v>158</v>
      </c>
      <c r="V25" s="420">
        <f t="shared" si="19"/>
        <v>1313</v>
      </c>
      <c r="W25" s="420">
        <f t="shared" si="19"/>
        <v>1471</v>
      </c>
    </row>
    <row r="26" spans="2:23" ht="46.5" customHeight="1" thickBot="1" x14ac:dyDescent="0.4">
      <c r="B26" s="1" t="s">
        <v>331</v>
      </c>
      <c r="C26" s="383">
        <f>C19+C25</f>
        <v>512</v>
      </c>
      <c r="D26" s="383">
        <f t="shared" ref="D26:W26" si="20">D19+D25</f>
        <v>575</v>
      </c>
      <c r="E26" s="383">
        <f>E19+E25</f>
        <v>1087</v>
      </c>
      <c r="F26" s="383">
        <f t="shared" si="20"/>
        <v>502</v>
      </c>
      <c r="G26" s="383">
        <f t="shared" si="20"/>
        <v>374</v>
      </c>
      <c r="H26" s="383">
        <f t="shared" si="20"/>
        <v>876</v>
      </c>
      <c r="I26" s="383">
        <f t="shared" si="20"/>
        <v>457</v>
      </c>
      <c r="J26" s="383">
        <f t="shared" si="20"/>
        <v>318</v>
      </c>
      <c r="K26" s="383">
        <f t="shared" si="20"/>
        <v>775</v>
      </c>
      <c r="L26" s="383">
        <f t="shared" si="20"/>
        <v>413</v>
      </c>
      <c r="M26" s="383">
        <f t="shared" si="20"/>
        <v>332</v>
      </c>
      <c r="N26" s="383">
        <f t="shared" si="20"/>
        <v>745</v>
      </c>
      <c r="O26" s="383">
        <f t="shared" si="20"/>
        <v>437</v>
      </c>
      <c r="P26" s="383">
        <f t="shared" si="20"/>
        <v>318</v>
      </c>
      <c r="Q26" s="383">
        <f t="shared" si="20"/>
        <v>755</v>
      </c>
      <c r="R26" s="383">
        <f t="shared" si="20"/>
        <v>214</v>
      </c>
      <c r="S26" s="383">
        <f t="shared" si="20"/>
        <v>197</v>
      </c>
      <c r="T26" s="383">
        <f t="shared" si="20"/>
        <v>411</v>
      </c>
      <c r="U26" s="383">
        <f t="shared" si="20"/>
        <v>2535</v>
      </c>
      <c r="V26" s="383">
        <f t="shared" si="20"/>
        <v>2114</v>
      </c>
      <c r="W26" s="1961">
        <f t="shared" si="20"/>
        <v>4649</v>
      </c>
    </row>
    <row r="27" spans="2:23" x14ac:dyDescent="0.3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9"/>
      <c r="T28" s="7"/>
      <c r="U28" s="7"/>
      <c r="V28" s="7"/>
      <c r="W28" s="7"/>
    </row>
    <row r="29" spans="2:23" x14ac:dyDescent="0.35">
      <c r="B29" s="4142"/>
      <c r="C29" s="4142"/>
      <c r="D29" s="4142"/>
      <c r="E29" s="4142"/>
      <c r="F29" s="4142"/>
      <c r="G29" s="4142"/>
      <c r="H29" s="4142"/>
      <c r="I29" s="4142"/>
      <c r="J29" s="4142"/>
      <c r="K29" s="4142"/>
      <c r="L29" s="4142"/>
      <c r="M29" s="4142"/>
      <c r="N29" s="4142"/>
      <c r="O29" s="4142"/>
      <c r="P29" s="4142"/>
      <c r="Q29" s="4142"/>
      <c r="R29" s="4142"/>
      <c r="S29" s="4142"/>
      <c r="T29" s="4142"/>
      <c r="U29" s="4142"/>
      <c r="V29" s="4142"/>
      <c r="W29" s="4142"/>
    </row>
    <row r="30" spans="2:23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2" spans="2:23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topLeftCell="A7" zoomScale="75" zoomScaleNormal="75" workbookViewId="0">
      <selection activeCell="M33" sqref="M33"/>
    </sheetView>
  </sheetViews>
  <sheetFormatPr defaultRowHeight="12.75" x14ac:dyDescent="0.2"/>
  <cols>
    <col min="1" max="1" width="61.140625" style="45" customWidth="1"/>
    <col min="2" max="2" width="14.42578125" style="45" customWidth="1"/>
    <col min="3" max="3" width="18" style="45" customWidth="1"/>
    <col min="4" max="4" width="14.28515625" style="45" customWidth="1"/>
    <col min="5" max="5" width="14.85546875" style="45" customWidth="1"/>
    <col min="6" max="6" width="16.42578125" style="45" customWidth="1"/>
    <col min="7" max="7" width="15.42578125" style="45" customWidth="1"/>
    <col min="8" max="8" width="13.85546875" style="45" customWidth="1"/>
    <col min="9" max="9" width="16.42578125" style="45" customWidth="1"/>
    <col min="10" max="10" width="15.85546875" style="45" customWidth="1"/>
    <col min="11" max="115" width="9.140625" style="44"/>
    <col min="116" max="256" width="9.140625" style="45"/>
    <col min="257" max="257" width="61.140625" style="45" customWidth="1"/>
    <col min="258" max="258" width="12.5703125" style="45" customWidth="1"/>
    <col min="259" max="259" width="10.28515625" style="45" customWidth="1"/>
    <col min="260" max="260" width="14.28515625" style="45" customWidth="1"/>
    <col min="261" max="261" width="14.85546875" style="45" customWidth="1"/>
    <col min="262" max="262" width="15.7109375" style="45" customWidth="1"/>
    <col min="263" max="263" width="15.42578125" style="45" customWidth="1"/>
    <col min="264" max="264" width="13.85546875" style="45" customWidth="1"/>
    <col min="265" max="265" width="13.7109375" style="45" customWidth="1"/>
    <col min="266" max="266" width="15.85546875" style="45" customWidth="1"/>
    <col min="267" max="512" width="9.140625" style="45"/>
    <col min="513" max="513" width="61.140625" style="45" customWidth="1"/>
    <col min="514" max="514" width="12.5703125" style="45" customWidth="1"/>
    <col min="515" max="515" width="10.28515625" style="45" customWidth="1"/>
    <col min="516" max="516" width="14.28515625" style="45" customWidth="1"/>
    <col min="517" max="517" width="14.85546875" style="45" customWidth="1"/>
    <col min="518" max="518" width="15.7109375" style="45" customWidth="1"/>
    <col min="519" max="519" width="15.42578125" style="45" customWidth="1"/>
    <col min="520" max="520" width="13.85546875" style="45" customWidth="1"/>
    <col min="521" max="521" width="13.7109375" style="45" customWidth="1"/>
    <col min="522" max="522" width="15.85546875" style="45" customWidth="1"/>
    <col min="523" max="768" width="9.140625" style="45"/>
    <col min="769" max="769" width="61.140625" style="45" customWidth="1"/>
    <col min="770" max="770" width="12.5703125" style="45" customWidth="1"/>
    <col min="771" max="771" width="10.28515625" style="45" customWidth="1"/>
    <col min="772" max="772" width="14.28515625" style="45" customWidth="1"/>
    <col min="773" max="773" width="14.85546875" style="45" customWidth="1"/>
    <col min="774" max="774" width="15.7109375" style="45" customWidth="1"/>
    <col min="775" max="775" width="15.42578125" style="45" customWidth="1"/>
    <col min="776" max="776" width="13.85546875" style="45" customWidth="1"/>
    <col min="777" max="777" width="13.7109375" style="45" customWidth="1"/>
    <col min="778" max="778" width="15.85546875" style="45" customWidth="1"/>
    <col min="779" max="1024" width="9.140625" style="45"/>
    <col min="1025" max="1025" width="61.140625" style="45" customWidth="1"/>
    <col min="1026" max="1026" width="12.5703125" style="45" customWidth="1"/>
    <col min="1027" max="1027" width="10.28515625" style="45" customWidth="1"/>
    <col min="1028" max="1028" width="14.28515625" style="45" customWidth="1"/>
    <col min="1029" max="1029" width="14.85546875" style="45" customWidth="1"/>
    <col min="1030" max="1030" width="15.7109375" style="45" customWidth="1"/>
    <col min="1031" max="1031" width="15.42578125" style="45" customWidth="1"/>
    <col min="1032" max="1032" width="13.85546875" style="45" customWidth="1"/>
    <col min="1033" max="1033" width="13.7109375" style="45" customWidth="1"/>
    <col min="1034" max="1034" width="15.85546875" style="45" customWidth="1"/>
    <col min="1035" max="1280" width="9.140625" style="45"/>
    <col min="1281" max="1281" width="61.140625" style="45" customWidth="1"/>
    <col min="1282" max="1282" width="12.5703125" style="45" customWidth="1"/>
    <col min="1283" max="1283" width="10.28515625" style="45" customWidth="1"/>
    <col min="1284" max="1284" width="14.28515625" style="45" customWidth="1"/>
    <col min="1285" max="1285" width="14.85546875" style="45" customWidth="1"/>
    <col min="1286" max="1286" width="15.7109375" style="45" customWidth="1"/>
    <col min="1287" max="1287" width="15.42578125" style="45" customWidth="1"/>
    <col min="1288" max="1288" width="13.85546875" style="45" customWidth="1"/>
    <col min="1289" max="1289" width="13.7109375" style="45" customWidth="1"/>
    <col min="1290" max="1290" width="15.85546875" style="45" customWidth="1"/>
    <col min="1291" max="1536" width="9.140625" style="45"/>
    <col min="1537" max="1537" width="61.140625" style="45" customWidth="1"/>
    <col min="1538" max="1538" width="12.5703125" style="45" customWidth="1"/>
    <col min="1539" max="1539" width="10.28515625" style="45" customWidth="1"/>
    <col min="1540" max="1540" width="14.28515625" style="45" customWidth="1"/>
    <col min="1541" max="1541" width="14.85546875" style="45" customWidth="1"/>
    <col min="1542" max="1542" width="15.7109375" style="45" customWidth="1"/>
    <col min="1543" max="1543" width="15.42578125" style="45" customWidth="1"/>
    <col min="1544" max="1544" width="13.85546875" style="45" customWidth="1"/>
    <col min="1545" max="1545" width="13.7109375" style="45" customWidth="1"/>
    <col min="1546" max="1546" width="15.85546875" style="45" customWidth="1"/>
    <col min="1547" max="1792" width="9.140625" style="45"/>
    <col min="1793" max="1793" width="61.140625" style="45" customWidth="1"/>
    <col min="1794" max="1794" width="12.5703125" style="45" customWidth="1"/>
    <col min="1795" max="1795" width="10.28515625" style="45" customWidth="1"/>
    <col min="1796" max="1796" width="14.28515625" style="45" customWidth="1"/>
    <col min="1797" max="1797" width="14.85546875" style="45" customWidth="1"/>
    <col min="1798" max="1798" width="15.7109375" style="45" customWidth="1"/>
    <col min="1799" max="1799" width="15.42578125" style="45" customWidth="1"/>
    <col min="1800" max="1800" width="13.85546875" style="45" customWidth="1"/>
    <col min="1801" max="1801" width="13.7109375" style="45" customWidth="1"/>
    <col min="1802" max="1802" width="15.85546875" style="45" customWidth="1"/>
    <col min="1803" max="2048" width="9.140625" style="45"/>
    <col min="2049" max="2049" width="61.140625" style="45" customWidth="1"/>
    <col min="2050" max="2050" width="12.5703125" style="45" customWidth="1"/>
    <col min="2051" max="2051" width="10.28515625" style="45" customWidth="1"/>
    <col min="2052" max="2052" width="14.28515625" style="45" customWidth="1"/>
    <col min="2053" max="2053" width="14.85546875" style="45" customWidth="1"/>
    <col min="2054" max="2054" width="15.7109375" style="45" customWidth="1"/>
    <col min="2055" max="2055" width="15.42578125" style="45" customWidth="1"/>
    <col min="2056" max="2056" width="13.85546875" style="45" customWidth="1"/>
    <col min="2057" max="2057" width="13.7109375" style="45" customWidth="1"/>
    <col min="2058" max="2058" width="15.85546875" style="45" customWidth="1"/>
    <col min="2059" max="2304" width="9.140625" style="45"/>
    <col min="2305" max="2305" width="61.140625" style="45" customWidth="1"/>
    <col min="2306" max="2306" width="12.5703125" style="45" customWidth="1"/>
    <col min="2307" max="2307" width="10.28515625" style="45" customWidth="1"/>
    <col min="2308" max="2308" width="14.28515625" style="45" customWidth="1"/>
    <col min="2309" max="2309" width="14.85546875" style="45" customWidth="1"/>
    <col min="2310" max="2310" width="15.7109375" style="45" customWidth="1"/>
    <col min="2311" max="2311" width="15.42578125" style="45" customWidth="1"/>
    <col min="2312" max="2312" width="13.85546875" style="45" customWidth="1"/>
    <col min="2313" max="2313" width="13.7109375" style="45" customWidth="1"/>
    <col min="2314" max="2314" width="15.85546875" style="45" customWidth="1"/>
    <col min="2315" max="2560" width="9.140625" style="45"/>
    <col min="2561" max="2561" width="61.140625" style="45" customWidth="1"/>
    <col min="2562" max="2562" width="12.5703125" style="45" customWidth="1"/>
    <col min="2563" max="2563" width="10.28515625" style="45" customWidth="1"/>
    <col min="2564" max="2564" width="14.28515625" style="45" customWidth="1"/>
    <col min="2565" max="2565" width="14.85546875" style="45" customWidth="1"/>
    <col min="2566" max="2566" width="15.7109375" style="45" customWidth="1"/>
    <col min="2567" max="2567" width="15.42578125" style="45" customWidth="1"/>
    <col min="2568" max="2568" width="13.85546875" style="45" customWidth="1"/>
    <col min="2569" max="2569" width="13.7109375" style="45" customWidth="1"/>
    <col min="2570" max="2570" width="15.85546875" style="45" customWidth="1"/>
    <col min="2571" max="2816" width="9.140625" style="45"/>
    <col min="2817" max="2817" width="61.140625" style="45" customWidth="1"/>
    <col min="2818" max="2818" width="12.5703125" style="45" customWidth="1"/>
    <col min="2819" max="2819" width="10.28515625" style="45" customWidth="1"/>
    <col min="2820" max="2820" width="14.28515625" style="45" customWidth="1"/>
    <col min="2821" max="2821" width="14.85546875" style="45" customWidth="1"/>
    <col min="2822" max="2822" width="15.7109375" style="45" customWidth="1"/>
    <col min="2823" max="2823" width="15.42578125" style="45" customWidth="1"/>
    <col min="2824" max="2824" width="13.85546875" style="45" customWidth="1"/>
    <col min="2825" max="2825" width="13.7109375" style="45" customWidth="1"/>
    <col min="2826" max="2826" width="15.85546875" style="45" customWidth="1"/>
    <col min="2827" max="3072" width="9.140625" style="45"/>
    <col min="3073" max="3073" width="61.140625" style="45" customWidth="1"/>
    <col min="3074" max="3074" width="12.5703125" style="45" customWidth="1"/>
    <col min="3075" max="3075" width="10.28515625" style="45" customWidth="1"/>
    <col min="3076" max="3076" width="14.28515625" style="45" customWidth="1"/>
    <col min="3077" max="3077" width="14.85546875" style="45" customWidth="1"/>
    <col min="3078" max="3078" width="15.7109375" style="45" customWidth="1"/>
    <col min="3079" max="3079" width="15.42578125" style="45" customWidth="1"/>
    <col min="3080" max="3080" width="13.85546875" style="45" customWidth="1"/>
    <col min="3081" max="3081" width="13.7109375" style="45" customWidth="1"/>
    <col min="3082" max="3082" width="15.85546875" style="45" customWidth="1"/>
    <col min="3083" max="3328" width="9.140625" style="45"/>
    <col min="3329" max="3329" width="61.140625" style="45" customWidth="1"/>
    <col min="3330" max="3330" width="12.5703125" style="45" customWidth="1"/>
    <col min="3331" max="3331" width="10.28515625" style="45" customWidth="1"/>
    <col min="3332" max="3332" width="14.28515625" style="45" customWidth="1"/>
    <col min="3333" max="3333" width="14.85546875" style="45" customWidth="1"/>
    <col min="3334" max="3334" width="15.7109375" style="45" customWidth="1"/>
    <col min="3335" max="3335" width="15.42578125" style="45" customWidth="1"/>
    <col min="3336" max="3336" width="13.85546875" style="45" customWidth="1"/>
    <col min="3337" max="3337" width="13.7109375" style="45" customWidth="1"/>
    <col min="3338" max="3338" width="15.85546875" style="45" customWidth="1"/>
    <col min="3339" max="3584" width="9.140625" style="45"/>
    <col min="3585" max="3585" width="61.140625" style="45" customWidth="1"/>
    <col min="3586" max="3586" width="12.5703125" style="45" customWidth="1"/>
    <col min="3587" max="3587" width="10.28515625" style="45" customWidth="1"/>
    <col min="3588" max="3588" width="14.28515625" style="45" customWidth="1"/>
    <col min="3589" max="3589" width="14.85546875" style="45" customWidth="1"/>
    <col min="3590" max="3590" width="15.7109375" style="45" customWidth="1"/>
    <col min="3591" max="3591" width="15.42578125" style="45" customWidth="1"/>
    <col min="3592" max="3592" width="13.85546875" style="45" customWidth="1"/>
    <col min="3593" max="3593" width="13.7109375" style="45" customWidth="1"/>
    <col min="3594" max="3594" width="15.85546875" style="45" customWidth="1"/>
    <col min="3595" max="3840" width="9.140625" style="45"/>
    <col min="3841" max="3841" width="61.140625" style="45" customWidth="1"/>
    <col min="3842" max="3842" width="12.5703125" style="45" customWidth="1"/>
    <col min="3843" max="3843" width="10.28515625" style="45" customWidth="1"/>
    <col min="3844" max="3844" width="14.28515625" style="45" customWidth="1"/>
    <col min="3845" max="3845" width="14.85546875" style="45" customWidth="1"/>
    <col min="3846" max="3846" width="15.7109375" style="45" customWidth="1"/>
    <col min="3847" max="3847" width="15.42578125" style="45" customWidth="1"/>
    <col min="3848" max="3848" width="13.85546875" style="45" customWidth="1"/>
    <col min="3849" max="3849" width="13.7109375" style="45" customWidth="1"/>
    <col min="3850" max="3850" width="15.85546875" style="45" customWidth="1"/>
    <col min="3851" max="4096" width="9.140625" style="45"/>
    <col min="4097" max="4097" width="61.140625" style="45" customWidth="1"/>
    <col min="4098" max="4098" width="12.5703125" style="45" customWidth="1"/>
    <col min="4099" max="4099" width="10.28515625" style="45" customWidth="1"/>
    <col min="4100" max="4100" width="14.28515625" style="45" customWidth="1"/>
    <col min="4101" max="4101" width="14.85546875" style="45" customWidth="1"/>
    <col min="4102" max="4102" width="15.7109375" style="45" customWidth="1"/>
    <col min="4103" max="4103" width="15.42578125" style="45" customWidth="1"/>
    <col min="4104" max="4104" width="13.85546875" style="45" customWidth="1"/>
    <col min="4105" max="4105" width="13.7109375" style="45" customWidth="1"/>
    <col min="4106" max="4106" width="15.85546875" style="45" customWidth="1"/>
    <col min="4107" max="4352" width="9.140625" style="45"/>
    <col min="4353" max="4353" width="61.140625" style="45" customWidth="1"/>
    <col min="4354" max="4354" width="12.5703125" style="45" customWidth="1"/>
    <col min="4355" max="4355" width="10.28515625" style="45" customWidth="1"/>
    <col min="4356" max="4356" width="14.28515625" style="45" customWidth="1"/>
    <col min="4357" max="4357" width="14.85546875" style="45" customWidth="1"/>
    <col min="4358" max="4358" width="15.7109375" style="45" customWidth="1"/>
    <col min="4359" max="4359" width="15.42578125" style="45" customWidth="1"/>
    <col min="4360" max="4360" width="13.85546875" style="45" customWidth="1"/>
    <col min="4361" max="4361" width="13.7109375" style="45" customWidth="1"/>
    <col min="4362" max="4362" width="15.85546875" style="45" customWidth="1"/>
    <col min="4363" max="4608" width="9.140625" style="45"/>
    <col min="4609" max="4609" width="61.140625" style="45" customWidth="1"/>
    <col min="4610" max="4610" width="12.5703125" style="45" customWidth="1"/>
    <col min="4611" max="4611" width="10.28515625" style="45" customWidth="1"/>
    <col min="4612" max="4612" width="14.28515625" style="45" customWidth="1"/>
    <col min="4613" max="4613" width="14.85546875" style="45" customWidth="1"/>
    <col min="4614" max="4614" width="15.7109375" style="45" customWidth="1"/>
    <col min="4615" max="4615" width="15.42578125" style="45" customWidth="1"/>
    <col min="4616" max="4616" width="13.85546875" style="45" customWidth="1"/>
    <col min="4617" max="4617" width="13.7109375" style="45" customWidth="1"/>
    <col min="4618" max="4618" width="15.85546875" style="45" customWidth="1"/>
    <col min="4619" max="4864" width="9.140625" style="45"/>
    <col min="4865" max="4865" width="61.140625" style="45" customWidth="1"/>
    <col min="4866" max="4866" width="12.5703125" style="45" customWidth="1"/>
    <col min="4867" max="4867" width="10.28515625" style="45" customWidth="1"/>
    <col min="4868" max="4868" width="14.28515625" style="45" customWidth="1"/>
    <col min="4869" max="4869" width="14.85546875" style="45" customWidth="1"/>
    <col min="4870" max="4870" width="15.7109375" style="45" customWidth="1"/>
    <col min="4871" max="4871" width="15.42578125" style="45" customWidth="1"/>
    <col min="4872" max="4872" width="13.85546875" style="45" customWidth="1"/>
    <col min="4873" max="4873" width="13.7109375" style="45" customWidth="1"/>
    <col min="4874" max="4874" width="15.85546875" style="45" customWidth="1"/>
    <col min="4875" max="5120" width="9.140625" style="45"/>
    <col min="5121" max="5121" width="61.140625" style="45" customWidth="1"/>
    <col min="5122" max="5122" width="12.5703125" style="45" customWidth="1"/>
    <col min="5123" max="5123" width="10.28515625" style="45" customWidth="1"/>
    <col min="5124" max="5124" width="14.28515625" style="45" customWidth="1"/>
    <col min="5125" max="5125" width="14.85546875" style="45" customWidth="1"/>
    <col min="5126" max="5126" width="15.7109375" style="45" customWidth="1"/>
    <col min="5127" max="5127" width="15.42578125" style="45" customWidth="1"/>
    <col min="5128" max="5128" width="13.85546875" style="45" customWidth="1"/>
    <col min="5129" max="5129" width="13.7109375" style="45" customWidth="1"/>
    <col min="5130" max="5130" width="15.85546875" style="45" customWidth="1"/>
    <col min="5131" max="5376" width="9.140625" style="45"/>
    <col min="5377" max="5377" width="61.140625" style="45" customWidth="1"/>
    <col min="5378" max="5378" width="12.5703125" style="45" customWidth="1"/>
    <col min="5379" max="5379" width="10.28515625" style="45" customWidth="1"/>
    <col min="5380" max="5380" width="14.28515625" style="45" customWidth="1"/>
    <col min="5381" max="5381" width="14.85546875" style="45" customWidth="1"/>
    <col min="5382" max="5382" width="15.7109375" style="45" customWidth="1"/>
    <col min="5383" max="5383" width="15.42578125" style="45" customWidth="1"/>
    <col min="5384" max="5384" width="13.85546875" style="45" customWidth="1"/>
    <col min="5385" max="5385" width="13.7109375" style="45" customWidth="1"/>
    <col min="5386" max="5386" width="15.85546875" style="45" customWidth="1"/>
    <col min="5387" max="5632" width="9.140625" style="45"/>
    <col min="5633" max="5633" width="61.140625" style="45" customWidth="1"/>
    <col min="5634" max="5634" width="12.5703125" style="45" customWidth="1"/>
    <col min="5635" max="5635" width="10.28515625" style="45" customWidth="1"/>
    <col min="5636" max="5636" width="14.28515625" style="45" customWidth="1"/>
    <col min="5637" max="5637" width="14.85546875" style="45" customWidth="1"/>
    <col min="5638" max="5638" width="15.7109375" style="45" customWidth="1"/>
    <col min="5639" max="5639" width="15.42578125" style="45" customWidth="1"/>
    <col min="5640" max="5640" width="13.85546875" style="45" customWidth="1"/>
    <col min="5641" max="5641" width="13.7109375" style="45" customWidth="1"/>
    <col min="5642" max="5642" width="15.85546875" style="45" customWidth="1"/>
    <col min="5643" max="5888" width="9.140625" style="45"/>
    <col min="5889" max="5889" width="61.140625" style="45" customWidth="1"/>
    <col min="5890" max="5890" width="12.5703125" style="45" customWidth="1"/>
    <col min="5891" max="5891" width="10.28515625" style="45" customWidth="1"/>
    <col min="5892" max="5892" width="14.28515625" style="45" customWidth="1"/>
    <col min="5893" max="5893" width="14.85546875" style="45" customWidth="1"/>
    <col min="5894" max="5894" width="15.7109375" style="45" customWidth="1"/>
    <col min="5895" max="5895" width="15.42578125" style="45" customWidth="1"/>
    <col min="5896" max="5896" width="13.85546875" style="45" customWidth="1"/>
    <col min="5897" max="5897" width="13.7109375" style="45" customWidth="1"/>
    <col min="5898" max="5898" width="15.85546875" style="45" customWidth="1"/>
    <col min="5899" max="6144" width="9.140625" style="45"/>
    <col min="6145" max="6145" width="61.140625" style="45" customWidth="1"/>
    <col min="6146" max="6146" width="12.5703125" style="45" customWidth="1"/>
    <col min="6147" max="6147" width="10.28515625" style="45" customWidth="1"/>
    <col min="6148" max="6148" width="14.28515625" style="45" customWidth="1"/>
    <col min="6149" max="6149" width="14.85546875" style="45" customWidth="1"/>
    <col min="6150" max="6150" width="15.7109375" style="45" customWidth="1"/>
    <col min="6151" max="6151" width="15.42578125" style="45" customWidth="1"/>
    <col min="6152" max="6152" width="13.85546875" style="45" customWidth="1"/>
    <col min="6153" max="6153" width="13.7109375" style="45" customWidth="1"/>
    <col min="6154" max="6154" width="15.85546875" style="45" customWidth="1"/>
    <col min="6155" max="6400" width="9.140625" style="45"/>
    <col min="6401" max="6401" width="61.140625" style="45" customWidth="1"/>
    <col min="6402" max="6402" width="12.5703125" style="45" customWidth="1"/>
    <col min="6403" max="6403" width="10.28515625" style="45" customWidth="1"/>
    <col min="6404" max="6404" width="14.28515625" style="45" customWidth="1"/>
    <col min="6405" max="6405" width="14.85546875" style="45" customWidth="1"/>
    <col min="6406" max="6406" width="15.7109375" style="45" customWidth="1"/>
    <col min="6407" max="6407" width="15.42578125" style="45" customWidth="1"/>
    <col min="6408" max="6408" width="13.85546875" style="45" customWidth="1"/>
    <col min="6409" max="6409" width="13.7109375" style="45" customWidth="1"/>
    <col min="6410" max="6410" width="15.85546875" style="45" customWidth="1"/>
    <col min="6411" max="6656" width="9.140625" style="45"/>
    <col min="6657" max="6657" width="61.140625" style="45" customWidth="1"/>
    <col min="6658" max="6658" width="12.5703125" style="45" customWidth="1"/>
    <col min="6659" max="6659" width="10.28515625" style="45" customWidth="1"/>
    <col min="6660" max="6660" width="14.28515625" style="45" customWidth="1"/>
    <col min="6661" max="6661" width="14.85546875" style="45" customWidth="1"/>
    <col min="6662" max="6662" width="15.7109375" style="45" customWidth="1"/>
    <col min="6663" max="6663" width="15.42578125" style="45" customWidth="1"/>
    <col min="6664" max="6664" width="13.85546875" style="45" customWidth="1"/>
    <col min="6665" max="6665" width="13.7109375" style="45" customWidth="1"/>
    <col min="6666" max="6666" width="15.85546875" style="45" customWidth="1"/>
    <col min="6667" max="6912" width="9.140625" style="45"/>
    <col min="6913" max="6913" width="61.140625" style="45" customWidth="1"/>
    <col min="6914" max="6914" width="12.5703125" style="45" customWidth="1"/>
    <col min="6915" max="6915" width="10.28515625" style="45" customWidth="1"/>
    <col min="6916" max="6916" width="14.28515625" style="45" customWidth="1"/>
    <col min="6917" max="6917" width="14.85546875" style="45" customWidth="1"/>
    <col min="6918" max="6918" width="15.7109375" style="45" customWidth="1"/>
    <col min="6919" max="6919" width="15.42578125" style="45" customWidth="1"/>
    <col min="6920" max="6920" width="13.85546875" style="45" customWidth="1"/>
    <col min="6921" max="6921" width="13.7109375" style="45" customWidth="1"/>
    <col min="6922" max="6922" width="15.85546875" style="45" customWidth="1"/>
    <col min="6923" max="7168" width="9.140625" style="45"/>
    <col min="7169" max="7169" width="61.140625" style="45" customWidth="1"/>
    <col min="7170" max="7170" width="12.5703125" style="45" customWidth="1"/>
    <col min="7171" max="7171" width="10.28515625" style="45" customWidth="1"/>
    <col min="7172" max="7172" width="14.28515625" style="45" customWidth="1"/>
    <col min="7173" max="7173" width="14.85546875" style="45" customWidth="1"/>
    <col min="7174" max="7174" width="15.7109375" style="45" customWidth="1"/>
    <col min="7175" max="7175" width="15.42578125" style="45" customWidth="1"/>
    <col min="7176" max="7176" width="13.85546875" style="45" customWidth="1"/>
    <col min="7177" max="7177" width="13.7109375" style="45" customWidth="1"/>
    <col min="7178" max="7178" width="15.85546875" style="45" customWidth="1"/>
    <col min="7179" max="7424" width="9.140625" style="45"/>
    <col min="7425" max="7425" width="61.140625" style="45" customWidth="1"/>
    <col min="7426" max="7426" width="12.5703125" style="45" customWidth="1"/>
    <col min="7427" max="7427" width="10.28515625" style="45" customWidth="1"/>
    <col min="7428" max="7428" width="14.28515625" style="45" customWidth="1"/>
    <col min="7429" max="7429" width="14.85546875" style="45" customWidth="1"/>
    <col min="7430" max="7430" width="15.7109375" style="45" customWidth="1"/>
    <col min="7431" max="7431" width="15.42578125" style="45" customWidth="1"/>
    <col min="7432" max="7432" width="13.85546875" style="45" customWidth="1"/>
    <col min="7433" max="7433" width="13.7109375" style="45" customWidth="1"/>
    <col min="7434" max="7434" width="15.85546875" style="45" customWidth="1"/>
    <col min="7435" max="7680" width="9.140625" style="45"/>
    <col min="7681" max="7681" width="61.140625" style="45" customWidth="1"/>
    <col min="7682" max="7682" width="12.5703125" style="45" customWidth="1"/>
    <col min="7683" max="7683" width="10.28515625" style="45" customWidth="1"/>
    <col min="7684" max="7684" width="14.28515625" style="45" customWidth="1"/>
    <col min="7685" max="7685" width="14.85546875" style="45" customWidth="1"/>
    <col min="7686" max="7686" width="15.7109375" style="45" customWidth="1"/>
    <col min="7687" max="7687" width="15.42578125" style="45" customWidth="1"/>
    <col min="7688" max="7688" width="13.85546875" style="45" customWidth="1"/>
    <col min="7689" max="7689" width="13.7109375" style="45" customWidth="1"/>
    <col min="7690" max="7690" width="15.85546875" style="45" customWidth="1"/>
    <col min="7691" max="7936" width="9.140625" style="45"/>
    <col min="7937" max="7937" width="61.140625" style="45" customWidth="1"/>
    <col min="7938" max="7938" width="12.5703125" style="45" customWidth="1"/>
    <col min="7939" max="7939" width="10.28515625" style="45" customWidth="1"/>
    <col min="7940" max="7940" width="14.28515625" style="45" customWidth="1"/>
    <col min="7941" max="7941" width="14.85546875" style="45" customWidth="1"/>
    <col min="7942" max="7942" width="15.7109375" style="45" customWidth="1"/>
    <col min="7943" max="7943" width="15.42578125" style="45" customWidth="1"/>
    <col min="7944" max="7944" width="13.85546875" style="45" customWidth="1"/>
    <col min="7945" max="7945" width="13.7109375" style="45" customWidth="1"/>
    <col min="7946" max="7946" width="15.85546875" style="45" customWidth="1"/>
    <col min="7947" max="8192" width="9.140625" style="45"/>
    <col min="8193" max="8193" width="61.140625" style="45" customWidth="1"/>
    <col min="8194" max="8194" width="12.5703125" style="45" customWidth="1"/>
    <col min="8195" max="8195" width="10.28515625" style="45" customWidth="1"/>
    <col min="8196" max="8196" width="14.28515625" style="45" customWidth="1"/>
    <col min="8197" max="8197" width="14.85546875" style="45" customWidth="1"/>
    <col min="8198" max="8198" width="15.7109375" style="45" customWidth="1"/>
    <col min="8199" max="8199" width="15.42578125" style="45" customWidth="1"/>
    <col min="8200" max="8200" width="13.85546875" style="45" customWidth="1"/>
    <col min="8201" max="8201" width="13.7109375" style="45" customWidth="1"/>
    <col min="8202" max="8202" width="15.85546875" style="45" customWidth="1"/>
    <col min="8203" max="8448" width="9.140625" style="45"/>
    <col min="8449" max="8449" width="61.140625" style="45" customWidth="1"/>
    <col min="8450" max="8450" width="12.5703125" style="45" customWidth="1"/>
    <col min="8451" max="8451" width="10.28515625" style="45" customWidth="1"/>
    <col min="8452" max="8452" width="14.28515625" style="45" customWidth="1"/>
    <col min="8453" max="8453" width="14.85546875" style="45" customWidth="1"/>
    <col min="8454" max="8454" width="15.7109375" style="45" customWidth="1"/>
    <col min="8455" max="8455" width="15.42578125" style="45" customWidth="1"/>
    <col min="8456" max="8456" width="13.85546875" style="45" customWidth="1"/>
    <col min="8457" max="8457" width="13.7109375" style="45" customWidth="1"/>
    <col min="8458" max="8458" width="15.85546875" style="45" customWidth="1"/>
    <col min="8459" max="8704" width="9.140625" style="45"/>
    <col min="8705" max="8705" width="61.140625" style="45" customWidth="1"/>
    <col min="8706" max="8706" width="12.5703125" style="45" customWidth="1"/>
    <col min="8707" max="8707" width="10.28515625" style="45" customWidth="1"/>
    <col min="8708" max="8708" width="14.28515625" style="45" customWidth="1"/>
    <col min="8709" max="8709" width="14.85546875" style="45" customWidth="1"/>
    <col min="8710" max="8710" width="15.7109375" style="45" customWidth="1"/>
    <col min="8711" max="8711" width="15.42578125" style="45" customWidth="1"/>
    <col min="8712" max="8712" width="13.85546875" style="45" customWidth="1"/>
    <col min="8713" max="8713" width="13.7109375" style="45" customWidth="1"/>
    <col min="8714" max="8714" width="15.85546875" style="45" customWidth="1"/>
    <col min="8715" max="8960" width="9.140625" style="45"/>
    <col min="8961" max="8961" width="61.140625" style="45" customWidth="1"/>
    <col min="8962" max="8962" width="12.5703125" style="45" customWidth="1"/>
    <col min="8963" max="8963" width="10.28515625" style="45" customWidth="1"/>
    <col min="8964" max="8964" width="14.28515625" style="45" customWidth="1"/>
    <col min="8965" max="8965" width="14.85546875" style="45" customWidth="1"/>
    <col min="8966" max="8966" width="15.7109375" style="45" customWidth="1"/>
    <col min="8967" max="8967" width="15.42578125" style="45" customWidth="1"/>
    <col min="8968" max="8968" width="13.85546875" style="45" customWidth="1"/>
    <col min="8969" max="8969" width="13.7109375" style="45" customWidth="1"/>
    <col min="8970" max="8970" width="15.85546875" style="45" customWidth="1"/>
    <col min="8971" max="9216" width="9.140625" style="45"/>
    <col min="9217" max="9217" width="61.140625" style="45" customWidth="1"/>
    <col min="9218" max="9218" width="12.5703125" style="45" customWidth="1"/>
    <col min="9219" max="9219" width="10.28515625" style="45" customWidth="1"/>
    <col min="9220" max="9220" width="14.28515625" style="45" customWidth="1"/>
    <col min="9221" max="9221" width="14.85546875" style="45" customWidth="1"/>
    <col min="9222" max="9222" width="15.7109375" style="45" customWidth="1"/>
    <col min="9223" max="9223" width="15.42578125" style="45" customWidth="1"/>
    <col min="9224" max="9224" width="13.85546875" style="45" customWidth="1"/>
    <col min="9225" max="9225" width="13.7109375" style="45" customWidth="1"/>
    <col min="9226" max="9226" width="15.85546875" style="45" customWidth="1"/>
    <col min="9227" max="9472" width="9.140625" style="45"/>
    <col min="9473" max="9473" width="61.140625" style="45" customWidth="1"/>
    <col min="9474" max="9474" width="12.5703125" style="45" customWidth="1"/>
    <col min="9475" max="9475" width="10.28515625" style="45" customWidth="1"/>
    <col min="9476" max="9476" width="14.28515625" style="45" customWidth="1"/>
    <col min="9477" max="9477" width="14.85546875" style="45" customWidth="1"/>
    <col min="9478" max="9478" width="15.7109375" style="45" customWidth="1"/>
    <col min="9479" max="9479" width="15.42578125" style="45" customWidth="1"/>
    <col min="9480" max="9480" width="13.85546875" style="45" customWidth="1"/>
    <col min="9481" max="9481" width="13.7109375" style="45" customWidth="1"/>
    <col min="9482" max="9482" width="15.85546875" style="45" customWidth="1"/>
    <col min="9483" max="9728" width="9.140625" style="45"/>
    <col min="9729" max="9729" width="61.140625" style="45" customWidth="1"/>
    <col min="9730" max="9730" width="12.5703125" style="45" customWidth="1"/>
    <col min="9731" max="9731" width="10.28515625" style="45" customWidth="1"/>
    <col min="9732" max="9732" width="14.28515625" style="45" customWidth="1"/>
    <col min="9733" max="9733" width="14.85546875" style="45" customWidth="1"/>
    <col min="9734" max="9734" width="15.7109375" style="45" customWidth="1"/>
    <col min="9735" max="9735" width="15.42578125" style="45" customWidth="1"/>
    <col min="9736" max="9736" width="13.85546875" style="45" customWidth="1"/>
    <col min="9737" max="9737" width="13.7109375" style="45" customWidth="1"/>
    <col min="9738" max="9738" width="15.85546875" style="45" customWidth="1"/>
    <col min="9739" max="9984" width="9.140625" style="45"/>
    <col min="9985" max="9985" width="61.140625" style="45" customWidth="1"/>
    <col min="9986" max="9986" width="12.5703125" style="45" customWidth="1"/>
    <col min="9987" max="9987" width="10.28515625" style="45" customWidth="1"/>
    <col min="9988" max="9988" width="14.28515625" style="45" customWidth="1"/>
    <col min="9989" max="9989" width="14.85546875" style="45" customWidth="1"/>
    <col min="9990" max="9990" width="15.7109375" style="45" customWidth="1"/>
    <col min="9991" max="9991" width="15.42578125" style="45" customWidth="1"/>
    <col min="9992" max="9992" width="13.85546875" style="45" customWidth="1"/>
    <col min="9993" max="9993" width="13.7109375" style="45" customWidth="1"/>
    <col min="9994" max="9994" width="15.85546875" style="45" customWidth="1"/>
    <col min="9995" max="10240" width="9.140625" style="45"/>
    <col min="10241" max="10241" width="61.140625" style="45" customWidth="1"/>
    <col min="10242" max="10242" width="12.5703125" style="45" customWidth="1"/>
    <col min="10243" max="10243" width="10.28515625" style="45" customWidth="1"/>
    <col min="10244" max="10244" width="14.28515625" style="45" customWidth="1"/>
    <col min="10245" max="10245" width="14.85546875" style="45" customWidth="1"/>
    <col min="10246" max="10246" width="15.7109375" style="45" customWidth="1"/>
    <col min="10247" max="10247" width="15.42578125" style="45" customWidth="1"/>
    <col min="10248" max="10248" width="13.85546875" style="45" customWidth="1"/>
    <col min="10249" max="10249" width="13.7109375" style="45" customWidth="1"/>
    <col min="10250" max="10250" width="15.85546875" style="45" customWidth="1"/>
    <col min="10251" max="10496" width="9.140625" style="45"/>
    <col min="10497" max="10497" width="61.140625" style="45" customWidth="1"/>
    <col min="10498" max="10498" width="12.5703125" style="45" customWidth="1"/>
    <col min="10499" max="10499" width="10.28515625" style="45" customWidth="1"/>
    <col min="10500" max="10500" width="14.28515625" style="45" customWidth="1"/>
    <col min="10501" max="10501" width="14.85546875" style="45" customWidth="1"/>
    <col min="10502" max="10502" width="15.7109375" style="45" customWidth="1"/>
    <col min="10503" max="10503" width="15.42578125" style="45" customWidth="1"/>
    <col min="10504" max="10504" width="13.85546875" style="45" customWidth="1"/>
    <col min="10505" max="10505" width="13.7109375" style="45" customWidth="1"/>
    <col min="10506" max="10506" width="15.85546875" style="45" customWidth="1"/>
    <col min="10507" max="10752" width="9.140625" style="45"/>
    <col min="10753" max="10753" width="61.140625" style="45" customWidth="1"/>
    <col min="10754" max="10754" width="12.5703125" style="45" customWidth="1"/>
    <col min="10755" max="10755" width="10.28515625" style="45" customWidth="1"/>
    <col min="10756" max="10756" width="14.28515625" style="45" customWidth="1"/>
    <col min="10757" max="10757" width="14.85546875" style="45" customWidth="1"/>
    <col min="10758" max="10758" width="15.7109375" style="45" customWidth="1"/>
    <col min="10759" max="10759" width="15.42578125" style="45" customWidth="1"/>
    <col min="10760" max="10760" width="13.85546875" style="45" customWidth="1"/>
    <col min="10761" max="10761" width="13.7109375" style="45" customWidth="1"/>
    <col min="10762" max="10762" width="15.85546875" style="45" customWidth="1"/>
    <col min="10763" max="11008" width="9.140625" style="45"/>
    <col min="11009" max="11009" width="61.140625" style="45" customWidth="1"/>
    <col min="11010" max="11010" width="12.5703125" style="45" customWidth="1"/>
    <col min="11011" max="11011" width="10.28515625" style="45" customWidth="1"/>
    <col min="11012" max="11012" width="14.28515625" style="45" customWidth="1"/>
    <col min="11013" max="11013" width="14.85546875" style="45" customWidth="1"/>
    <col min="11014" max="11014" width="15.7109375" style="45" customWidth="1"/>
    <col min="11015" max="11015" width="15.42578125" style="45" customWidth="1"/>
    <col min="11016" max="11016" width="13.85546875" style="45" customWidth="1"/>
    <col min="11017" max="11017" width="13.7109375" style="45" customWidth="1"/>
    <col min="11018" max="11018" width="15.85546875" style="45" customWidth="1"/>
    <col min="11019" max="11264" width="9.140625" style="45"/>
    <col min="11265" max="11265" width="61.140625" style="45" customWidth="1"/>
    <col min="11266" max="11266" width="12.5703125" style="45" customWidth="1"/>
    <col min="11267" max="11267" width="10.28515625" style="45" customWidth="1"/>
    <col min="11268" max="11268" width="14.28515625" style="45" customWidth="1"/>
    <col min="11269" max="11269" width="14.85546875" style="45" customWidth="1"/>
    <col min="11270" max="11270" width="15.7109375" style="45" customWidth="1"/>
    <col min="11271" max="11271" width="15.42578125" style="45" customWidth="1"/>
    <col min="11272" max="11272" width="13.85546875" style="45" customWidth="1"/>
    <col min="11273" max="11273" width="13.7109375" style="45" customWidth="1"/>
    <col min="11274" max="11274" width="15.85546875" style="45" customWidth="1"/>
    <col min="11275" max="11520" width="9.140625" style="45"/>
    <col min="11521" max="11521" width="61.140625" style="45" customWidth="1"/>
    <col min="11522" max="11522" width="12.5703125" style="45" customWidth="1"/>
    <col min="11523" max="11523" width="10.28515625" style="45" customWidth="1"/>
    <col min="11524" max="11524" width="14.28515625" style="45" customWidth="1"/>
    <col min="11525" max="11525" width="14.85546875" style="45" customWidth="1"/>
    <col min="11526" max="11526" width="15.7109375" style="45" customWidth="1"/>
    <col min="11527" max="11527" width="15.42578125" style="45" customWidth="1"/>
    <col min="11528" max="11528" width="13.85546875" style="45" customWidth="1"/>
    <col min="11529" max="11529" width="13.7109375" style="45" customWidth="1"/>
    <col min="11530" max="11530" width="15.85546875" style="45" customWidth="1"/>
    <col min="11531" max="11776" width="9.140625" style="45"/>
    <col min="11777" max="11777" width="61.140625" style="45" customWidth="1"/>
    <col min="11778" max="11778" width="12.5703125" style="45" customWidth="1"/>
    <col min="11779" max="11779" width="10.28515625" style="45" customWidth="1"/>
    <col min="11780" max="11780" width="14.28515625" style="45" customWidth="1"/>
    <col min="11781" max="11781" width="14.85546875" style="45" customWidth="1"/>
    <col min="11782" max="11782" width="15.7109375" style="45" customWidth="1"/>
    <col min="11783" max="11783" width="15.42578125" style="45" customWidth="1"/>
    <col min="11784" max="11784" width="13.85546875" style="45" customWidth="1"/>
    <col min="11785" max="11785" width="13.7109375" style="45" customWidth="1"/>
    <col min="11786" max="11786" width="15.85546875" style="45" customWidth="1"/>
    <col min="11787" max="12032" width="9.140625" style="45"/>
    <col min="12033" max="12033" width="61.140625" style="45" customWidth="1"/>
    <col min="12034" max="12034" width="12.5703125" style="45" customWidth="1"/>
    <col min="12035" max="12035" width="10.28515625" style="45" customWidth="1"/>
    <col min="12036" max="12036" width="14.28515625" style="45" customWidth="1"/>
    <col min="12037" max="12037" width="14.85546875" style="45" customWidth="1"/>
    <col min="12038" max="12038" width="15.7109375" style="45" customWidth="1"/>
    <col min="12039" max="12039" width="15.42578125" style="45" customWidth="1"/>
    <col min="12040" max="12040" width="13.85546875" style="45" customWidth="1"/>
    <col min="12041" max="12041" width="13.7109375" style="45" customWidth="1"/>
    <col min="12042" max="12042" width="15.85546875" style="45" customWidth="1"/>
    <col min="12043" max="12288" width="9.140625" style="45"/>
    <col min="12289" max="12289" width="61.140625" style="45" customWidth="1"/>
    <col min="12290" max="12290" width="12.5703125" style="45" customWidth="1"/>
    <col min="12291" max="12291" width="10.28515625" style="45" customWidth="1"/>
    <col min="12292" max="12292" width="14.28515625" style="45" customWidth="1"/>
    <col min="12293" max="12293" width="14.85546875" style="45" customWidth="1"/>
    <col min="12294" max="12294" width="15.7109375" style="45" customWidth="1"/>
    <col min="12295" max="12295" width="15.42578125" style="45" customWidth="1"/>
    <col min="12296" max="12296" width="13.85546875" style="45" customWidth="1"/>
    <col min="12297" max="12297" width="13.7109375" style="45" customWidth="1"/>
    <col min="12298" max="12298" width="15.85546875" style="45" customWidth="1"/>
    <col min="12299" max="12544" width="9.140625" style="45"/>
    <col min="12545" max="12545" width="61.140625" style="45" customWidth="1"/>
    <col min="12546" max="12546" width="12.5703125" style="45" customWidth="1"/>
    <col min="12547" max="12547" width="10.28515625" style="45" customWidth="1"/>
    <col min="12548" max="12548" width="14.28515625" style="45" customWidth="1"/>
    <col min="12549" max="12549" width="14.85546875" style="45" customWidth="1"/>
    <col min="12550" max="12550" width="15.7109375" style="45" customWidth="1"/>
    <col min="12551" max="12551" width="15.42578125" style="45" customWidth="1"/>
    <col min="12552" max="12552" width="13.85546875" style="45" customWidth="1"/>
    <col min="12553" max="12553" width="13.7109375" style="45" customWidth="1"/>
    <col min="12554" max="12554" width="15.85546875" style="45" customWidth="1"/>
    <col min="12555" max="12800" width="9.140625" style="45"/>
    <col min="12801" max="12801" width="61.140625" style="45" customWidth="1"/>
    <col min="12802" max="12802" width="12.5703125" style="45" customWidth="1"/>
    <col min="12803" max="12803" width="10.28515625" style="45" customWidth="1"/>
    <col min="12804" max="12804" width="14.28515625" style="45" customWidth="1"/>
    <col min="12805" max="12805" width="14.85546875" style="45" customWidth="1"/>
    <col min="12806" max="12806" width="15.7109375" style="45" customWidth="1"/>
    <col min="12807" max="12807" width="15.42578125" style="45" customWidth="1"/>
    <col min="12808" max="12808" width="13.85546875" style="45" customWidth="1"/>
    <col min="12809" max="12809" width="13.7109375" style="45" customWidth="1"/>
    <col min="12810" max="12810" width="15.85546875" style="45" customWidth="1"/>
    <col min="12811" max="13056" width="9.140625" style="45"/>
    <col min="13057" max="13057" width="61.140625" style="45" customWidth="1"/>
    <col min="13058" max="13058" width="12.5703125" style="45" customWidth="1"/>
    <col min="13059" max="13059" width="10.28515625" style="45" customWidth="1"/>
    <col min="13060" max="13060" width="14.28515625" style="45" customWidth="1"/>
    <col min="13061" max="13061" width="14.85546875" style="45" customWidth="1"/>
    <col min="13062" max="13062" width="15.7109375" style="45" customWidth="1"/>
    <col min="13063" max="13063" width="15.42578125" style="45" customWidth="1"/>
    <col min="13064" max="13064" width="13.85546875" style="45" customWidth="1"/>
    <col min="13065" max="13065" width="13.7109375" style="45" customWidth="1"/>
    <col min="13066" max="13066" width="15.85546875" style="45" customWidth="1"/>
    <col min="13067" max="13312" width="9.140625" style="45"/>
    <col min="13313" max="13313" width="61.140625" style="45" customWidth="1"/>
    <col min="13314" max="13314" width="12.5703125" style="45" customWidth="1"/>
    <col min="13315" max="13315" width="10.28515625" style="45" customWidth="1"/>
    <col min="13316" max="13316" width="14.28515625" style="45" customWidth="1"/>
    <col min="13317" max="13317" width="14.85546875" style="45" customWidth="1"/>
    <col min="13318" max="13318" width="15.7109375" style="45" customWidth="1"/>
    <col min="13319" max="13319" width="15.42578125" style="45" customWidth="1"/>
    <col min="13320" max="13320" width="13.85546875" style="45" customWidth="1"/>
    <col min="13321" max="13321" width="13.7109375" style="45" customWidth="1"/>
    <col min="13322" max="13322" width="15.85546875" style="45" customWidth="1"/>
    <col min="13323" max="13568" width="9.140625" style="45"/>
    <col min="13569" max="13569" width="61.140625" style="45" customWidth="1"/>
    <col min="13570" max="13570" width="12.5703125" style="45" customWidth="1"/>
    <col min="13571" max="13571" width="10.28515625" style="45" customWidth="1"/>
    <col min="13572" max="13572" width="14.28515625" style="45" customWidth="1"/>
    <col min="13573" max="13573" width="14.85546875" style="45" customWidth="1"/>
    <col min="13574" max="13574" width="15.7109375" style="45" customWidth="1"/>
    <col min="13575" max="13575" width="15.42578125" style="45" customWidth="1"/>
    <col min="13576" max="13576" width="13.85546875" style="45" customWidth="1"/>
    <col min="13577" max="13577" width="13.7109375" style="45" customWidth="1"/>
    <col min="13578" max="13578" width="15.85546875" style="45" customWidth="1"/>
    <col min="13579" max="13824" width="9.140625" style="45"/>
    <col min="13825" max="13825" width="61.140625" style="45" customWidth="1"/>
    <col min="13826" max="13826" width="12.5703125" style="45" customWidth="1"/>
    <col min="13827" max="13827" width="10.28515625" style="45" customWidth="1"/>
    <col min="13828" max="13828" width="14.28515625" style="45" customWidth="1"/>
    <col min="13829" max="13829" width="14.85546875" style="45" customWidth="1"/>
    <col min="13830" max="13830" width="15.7109375" style="45" customWidth="1"/>
    <col min="13831" max="13831" width="15.42578125" style="45" customWidth="1"/>
    <col min="13832" max="13832" width="13.85546875" style="45" customWidth="1"/>
    <col min="13833" max="13833" width="13.7109375" style="45" customWidth="1"/>
    <col min="13834" max="13834" width="15.85546875" style="45" customWidth="1"/>
    <col min="13835" max="14080" width="9.140625" style="45"/>
    <col min="14081" max="14081" width="61.140625" style="45" customWidth="1"/>
    <col min="14082" max="14082" width="12.5703125" style="45" customWidth="1"/>
    <col min="14083" max="14083" width="10.28515625" style="45" customWidth="1"/>
    <col min="14084" max="14084" width="14.28515625" style="45" customWidth="1"/>
    <col min="14085" max="14085" width="14.85546875" style="45" customWidth="1"/>
    <col min="14086" max="14086" width="15.7109375" style="45" customWidth="1"/>
    <col min="14087" max="14087" width="15.42578125" style="45" customWidth="1"/>
    <col min="14088" max="14088" width="13.85546875" style="45" customWidth="1"/>
    <col min="14089" max="14089" width="13.7109375" style="45" customWidth="1"/>
    <col min="14090" max="14090" width="15.85546875" style="45" customWidth="1"/>
    <col min="14091" max="14336" width="9.140625" style="45"/>
    <col min="14337" max="14337" width="61.140625" style="45" customWidth="1"/>
    <col min="14338" max="14338" width="12.5703125" style="45" customWidth="1"/>
    <col min="14339" max="14339" width="10.28515625" style="45" customWidth="1"/>
    <col min="14340" max="14340" width="14.28515625" style="45" customWidth="1"/>
    <col min="14341" max="14341" width="14.85546875" style="45" customWidth="1"/>
    <col min="14342" max="14342" width="15.7109375" style="45" customWidth="1"/>
    <col min="14343" max="14343" width="15.42578125" style="45" customWidth="1"/>
    <col min="14344" max="14344" width="13.85546875" style="45" customWidth="1"/>
    <col min="14345" max="14345" width="13.7109375" style="45" customWidth="1"/>
    <col min="14346" max="14346" width="15.85546875" style="45" customWidth="1"/>
    <col min="14347" max="14592" width="9.140625" style="45"/>
    <col min="14593" max="14593" width="61.140625" style="45" customWidth="1"/>
    <col min="14594" max="14594" width="12.5703125" style="45" customWidth="1"/>
    <col min="14595" max="14595" width="10.28515625" style="45" customWidth="1"/>
    <col min="14596" max="14596" width="14.28515625" style="45" customWidth="1"/>
    <col min="14597" max="14597" width="14.85546875" style="45" customWidth="1"/>
    <col min="14598" max="14598" width="15.7109375" style="45" customWidth="1"/>
    <col min="14599" max="14599" width="15.42578125" style="45" customWidth="1"/>
    <col min="14600" max="14600" width="13.85546875" style="45" customWidth="1"/>
    <col min="14601" max="14601" width="13.7109375" style="45" customWidth="1"/>
    <col min="14602" max="14602" width="15.85546875" style="45" customWidth="1"/>
    <col min="14603" max="14848" width="9.140625" style="45"/>
    <col min="14849" max="14849" width="61.140625" style="45" customWidth="1"/>
    <col min="14850" max="14850" width="12.5703125" style="45" customWidth="1"/>
    <col min="14851" max="14851" width="10.28515625" style="45" customWidth="1"/>
    <col min="14852" max="14852" width="14.28515625" style="45" customWidth="1"/>
    <col min="14853" max="14853" width="14.85546875" style="45" customWidth="1"/>
    <col min="14854" max="14854" width="15.7109375" style="45" customWidth="1"/>
    <col min="14855" max="14855" width="15.42578125" style="45" customWidth="1"/>
    <col min="14856" max="14856" width="13.85546875" style="45" customWidth="1"/>
    <col min="14857" max="14857" width="13.7109375" style="45" customWidth="1"/>
    <col min="14858" max="14858" width="15.85546875" style="45" customWidth="1"/>
    <col min="14859" max="15104" width="9.140625" style="45"/>
    <col min="15105" max="15105" width="61.140625" style="45" customWidth="1"/>
    <col min="15106" max="15106" width="12.5703125" style="45" customWidth="1"/>
    <col min="15107" max="15107" width="10.28515625" style="45" customWidth="1"/>
    <col min="15108" max="15108" width="14.28515625" style="45" customWidth="1"/>
    <col min="15109" max="15109" width="14.85546875" style="45" customWidth="1"/>
    <col min="15110" max="15110" width="15.7109375" style="45" customWidth="1"/>
    <col min="15111" max="15111" width="15.42578125" style="45" customWidth="1"/>
    <col min="15112" max="15112" width="13.85546875" style="45" customWidth="1"/>
    <col min="15113" max="15113" width="13.7109375" style="45" customWidth="1"/>
    <col min="15114" max="15114" width="15.85546875" style="45" customWidth="1"/>
    <col min="15115" max="15360" width="9.140625" style="45"/>
    <col min="15361" max="15361" width="61.140625" style="45" customWidth="1"/>
    <col min="15362" max="15362" width="12.5703125" style="45" customWidth="1"/>
    <col min="15363" max="15363" width="10.28515625" style="45" customWidth="1"/>
    <col min="15364" max="15364" width="14.28515625" style="45" customWidth="1"/>
    <col min="15365" max="15365" width="14.85546875" style="45" customWidth="1"/>
    <col min="15366" max="15366" width="15.7109375" style="45" customWidth="1"/>
    <col min="15367" max="15367" width="15.42578125" style="45" customWidth="1"/>
    <col min="15368" max="15368" width="13.85546875" style="45" customWidth="1"/>
    <col min="15369" max="15369" width="13.7109375" style="45" customWidth="1"/>
    <col min="15370" max="15370" width="15.85546875" style="45" customWidth="1"/>
    <col min="15371" max="15616" width="9.140625" style="45"/>
    <col min="15617" max="15617" width="61.140625" style="45" customWidth="1"/>
    <col min="15618" max="15618" width="12.5703125" style="45" customWidth="1"/>
    <col min="15619" max="15619" width="10.28515625" style="45" customWidth="1"/>
    <col min="15620" max="15620" width="14.28515625" style="45" customWidth="1"/>
    <col min="15621" max="15621" width="14.85546875" style="45" customWidth="1"/>
    <col min="15622" max="15622" width="15.7109375" style="45" customWidth="1"/>
    <col min="15623" max="15623" width="15.42578125" style="45" customWidth="1"/>
    <col min="15624" max="15624" width="13.85546875" style="45" customWidth="1"/>
    <col min="15625" max="15625" width="13.7109375" style="45" customWidth="1"/>
    <col min="15626" max="15626" width="15.85546875" style="45" customWidth="1"/>
    <col min="15627" max="15872" width="9.140625" style="45"/>
    <col min="15873" max="15873" width="61.140625" style="45" customWidth="1"/>
    <col min="15874" max="15874" width="12.5703125" style="45" customWidth="1"/>
    <col min="15875" max="15875" width="10.28515625" style="45" customWidth="1"/>
    <col min="15876" max="15876" width="14.28515625" style="45" customWidth="1"/>
    <col min="15877" max="15877" width="14.85546875" style="45" customWidth="1"/>
    <col min="15878" max="15878" width="15.7109375" style="45" customWidth="1"/>
    <col min="15879" max="15879" width="15.42578125" style="45" customWidth="1"/>
    <col min="15880" max="15880" width="13.85546875" style="45" customWidth="1"/>
    <col min="15881" max="15881" width="13.7109375" style="45" customWidth="1"/>
    <col min="15882" max="15882" width="15.85546875" style="45" customWidth="1"/>
    <col min="15883" max="16128" width="9.140625" style="45"/>
    <col min="16129" max="16129" width="61.140625" style="45" customWidth="1"/>
    <col min="16130" max="16130" width="12.5703125" style="45" customWidth="1"/>
    <col min="16131" max="16131" width="10.28515625" style="45" customWidth="1"/>
    <col min="16132" max="16132" width="14.28515625" style="45" customWidth="1"/>
    <col min="16133" max="16133" width="14.85546875" style="45" customWidth="1"/>
    <col min="16134" max="16134" width="15.7109375" style="45" customWidth="1"/>
    <col min="16135" max="16135" width="15.42578125" style="45" customWidth="1"/>
    <col min="16136" max="16136" width="13.85546875" style="45" customWidth="1"/>
    <col min="16137" max="16137" width="13.7109375" style="45" customWidth="1"/>
    <col min="16138" max="16138" width="15.85546875" style="45" customWidth="1"/>
    <col min="16139" max="16384" width="9.140625" style="45"/>
  </cols>
  <sheetData>
    <row r="1" spans="1:115" s="142" customFormat="1" ht="19.149999999999999" customHeight="1" thickBot="1" x14ac:dyDescent="0.3">
      <c r="A1" s="4242" t="s">
        <v>40</v>
      </c>
      <c r="B1" s="4242"/>
      <c r="C1" s="4242"/>
      <c r="D1" s="4242"/>
      <c r="E1" s="4242"/>
      <c r="F1" s="4242"/>
      <c r="G1" s="4242"/>
      <c r="H1" s="4242"/>
      <c r="I1" s="4242"/>
      <c r="J1" s="4242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</row>
    <row r="2" spans="1:115" s="142" customFormat="1" ht="16.5" thickBot="1" x14ac:dyDescent="0.3">
      <c r="A2" s="4243" t="s">
        <v>369</v>
      </c>
      <c r="B2" s="4244"/>
      <c r="C2" s="4244"/>
      <c r="D2" s="4244"/>
      <c r="E2" s="4244"/>
      <c r="F2" s="4244"/>
      <c r="G2" s="4244"/>
      <c r="H2" s="4245"/>
      <c r="I2" s="4245"/>
      <c r="J2" s="4246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</row>
    <row r="3" spans="1:115" s="142" customFormat="1" ht="16.5" thickBot="1" x14ac:dyDescent="0.3">
      <c r="A3" s="4247" t="s">
        <v>9</v>
      </c>
      <c r="B3" s="4250" t="s">
        <v>74</v>
      </c>
      <c r="C3" s="4244"/>
      <c r="D3" s="4251"/>
      <c r="E3" s="4250" t="s">
        <v>60</v>
      </c>
      <c r="F3" s="4244"/>
      <c r="G3" s="4251"/>
      <c r="H3" s="3525"/>
      <c r="I3" s="3525"/>
      <c r="J3" s="3526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</row>
    <row r="4" spans="1:115" s="142" customFormat="1" ht="14.45" customHeight="1" x14ac:dyDescent="0.25">
      <c r="A4" s="4248"/>
      <c r="B4" s="4252">
        <v>1</v>
      </c>
      <c r="C4" s="4253"/>
      <c r="D4" s="4254"/>
      <c r="E4" s="4252">
        <v>2</v>
      </c>
      <c r="F4" s="4253"/>
      <c r="G4" s="4253"/>
      <c r="H4" s="4258" t="s">
        <v>41</v>
      </c>
      <c r="I4" s="4259"/>
      <c r="J4" s="4260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</row>
    <row r="5" spans="1:115" s="142" customFormat="1" ht="10.15" customHeight="1" x14ac:dyDescent="0.25">
      <c r="A5" s="4248"/>
      <c r="B5" s="4255"/>
      <c r="C5" s="4256"/>
      <c r="D5" s="4257"/>
      <c r="E5" s="4255"/>
      <c r="F5" s="4256"/>
      <c r="G5" s="4256"/>
      <c r="H5" s="4261"/>
      <c r="I5" s="4262"/>
      <c r="J5" s="426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</row>
    <row r="6" spans="1:115" s="142" customFormat="1" ht="21.75" customHeight="1" thickBot="1" x14ac:dyDescent="0.3">
      <c r="A6" s="4248"/>
      <c r="B6" s="4264" t="s">
        <v>42</v>
      </c>
      <c r="C6" s="4264"/>
      <c r="D6" s="4265"/>
      <c r="E6" s="4264" t="s">
        <v>42</v>
      </c>
      <c r="F6" s="4264"/>
      <c r="G6" s="4264"/>
      <c r="H6" s="4261"/>
      <c r="I6" s="4262"/>
      <c r="J6" s="426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</row>
    <row r="7" spans="1:115" s="142" customFormat="1" ht="51.75" customHeight="1" x14ac:dyDescent="0.25">
      <c r="A7" s="4249"/>
      <c r="B7" s="3571" t="s">
        <v>26</v>
      </c>
      <c r="C7" s="3572" t="s">
        <v>43</v>
      </c>
      <c r="D7" s="3573" t="s">
        <v>4</v>
      </c>
      <c r="E7" s="3571" t="s">
        <v>26</v>
      </c>
      <c r="F7" s="3572" t="s">
        <v>43</v>
      </c>
      <c r="G7" s="3574" t="s">
        <v>4</v>
      </c>
      <c r="H7" s="3575" t="s">
        <v>26</v>
      </c>
      <c r="I7" s="3572" t="s">
        <v>43</v>
      </c>
      <c r="J7" s="3574" t="s">
        <v>4</v>
      </c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</row>
    <row r="8" spans="1:115" s="142" customFormat="1" ht="18.75" customHeight="1" x14ac:dyDescent="0.25">
      <c r="A8" s="3567" t="s">
        <v>22</v>
      </c>
      <c r="B8" s="1640"/>
      <c r="C8" s="1641"/>
      <c r="D8" s="3543" t="s">
        <v>7</v>
      </c>
      <c r="E8" s="1670"/>
      <c r="F8" s="1643"/>
      <c r="G8" s="3553"/>
      <c r="H8" s="1642"/>
      <c r="I8" s="1644"/>
      <c r="J8" s="1645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</row>
    <row r="9" spans="1:115" s="143" customFormat="1" ht="15.75" x14ac:dyDescent="0.25">
      <c r="A9" s="1676" t="s">
        <v>45</v>
      </c>
      <c r="B9" s="1671">
        <f>B20+B30</f>
        <v>24</v>
      </c>
      <c r="C9" s="1648">
        <f t="shared" ref="B9:F16" si="0">C20+C30</f>
        <v>1</v>
      </c>
      <c r="D9" s="1649">
        <f>D20+D30</f>
        <v>25</v>
      </c>
      <c r="E9" s="1671">
        <f>E20+E30</f>
        <v>21</v>
      </c>
      <c r="F9" s="1648">
        <f>F20+F30</f>
        <v>0</v>
      </c>
      <c r="G9" s="1685">
        <f>G20+G30</f>
        <v>21</v>
      </c>
      <c r="H9" s="1647">
        <f>E9+B9</f>
        <v>45</v>
      </c>
      <c r="I9" s="1649">
        <f>F9+C9</f>
        <v>1</v>
      </c>
      <c r="J9" s="1650">
        <f>G9+D9</f>
        <v>46</v>
      </c>
    </row>
    <row r="10" spans="1:115" s="143" customFormat="1" ht="15.75" x14ac:dyDescent="0.25">
      <c r="A10" s="3568" t="s">
        <v>46</v>
      </c>
      <c r="B10" s="1671">
        <f>B21+B31</f>
        <v>21</v>
      </c>
      <c r="C10" s="1648">
        <f t="shared" si="0"/>
        <v>0</v>
      </c>
      <c r="D10" s="1649">
        <f t="shared" si="0"/>
        <v>21</v>
      </c>
      <c r="E10" s="1671">
        <f>E21+E31</f>
        <v>22</v>
      </c>
      <c r="F10" s="1648">
        <f>F21+F31</f>
        <v>1</v>
      </c>
      <c r="G10" s="1685">
        <f t="shared" ref="G10:G15" si="1">G21+G31</f>
        <v>23</v>
      </c>
      <c r="H10" s="1647">
        <f t="shared" ref="H10:J16" si="2">E10+B10</f>
        <v>43</v>
      </c>
      <c r="I10" s="1649">
        <f t="shared" si="2"/>
        <v>1</v>
      </c>
      <c r="J10" s="1650">
        <f t="shared" si="2"/>
        <v>44</v>
      </c>
    </row>
    <row r="11" spans="1:115" s="143" customFormat="1" ht="15.75" x14ac:dyDescent="0.25">
      <c r="A11" s="1677" t="s">
        <v>47</v>
      </c>
      <c r="B11" s="1671">
        <f>B22+B32</f>
        <v>37</v>
      </c>
      <c r="C11" s="1648">
        <f t="shared" si="0"/>
        <v>2</v>
      </c>
      <c r="D11" s="1649">
        <f t="shared" si="0"/>
        <v>39</v>
      </c>
      <c r="E11" s="1671">
        <f t="shared" si="0"/>
        <v>31</v>
      </c>
      <c r="F11" s="1648">
        <f t="shared" si="0"/>
        <v>0</v>
      </c>
      <c r="G11" s="1685">
        <f t="shared" si="1"/>
        <v>31</v>
      </c>
      <c r="H11" s="1647">
        <f t="shared" si="2"/>
        <v>68</v>
      </c>
      <c r="I11" s="1649">
        <f t="shared" si="2"/>
        <v>2</v>
      </c>
      <c r="J11" s="1650">
        <f t="shared" si="2"/>
        <v>70</v>
      </c>
    </row>
    <row r="12" spans="1:115" s="143" customFormat="1" ht="15.75" x14ac:dyDescent="0.25">
      <c r="A12" s="1676" t="s">
        <v>80</v>
      </c>
      <c r="B12" s="1671">
        <f>B23+B33</f>
        <v>9</v>
      </c>
      <c r="C12" s="1648">
        <f t="shared" si="0"/>
        <v>0</v>
      </c>
      <c r="D12" s="1649">
        <f t="shared" si="0"/>
        <v>9</v>
      </c>
      <c r="E12" s="1671">
        <f t="shared" si="0"/>
        <v>6</v>
      </c>
      <c r="F12" s="1648">
        <f t="shared" si="0"/>
        <v>0</v>
      </c>
      <c r="G12" s="1685">
        <f t="shared" si="1"/>
        <v>6</v>
      </c>
      <c r="H12" s="1647">
        <f t="shared" si="2"/>
        <v>15</v>
      </c>
      <c r="I12" s="1649">
        <f t="shared" si="2"/>
        <v>0</v>
      </c>
      <c r="J12" s="1650">
        <f t="shared" si="2"/>
        <v>15</v>
      </c>
    </row>
    <row r="13" spans="1:115" s="143" customFormat="1" ht="15.75" x14ac:dyDescent="0.25">
      <c r="A13" s="1678" t="s">
        <v>49</v>
      </c>
      <c r="B13" s="1671">
        <f t="shared" si="0"/>
        <v>10</v>
      </c>
      <c r="C13" s="1648">
        <f t="shared" si="0"/>
        <v>1</v>
      </c>
      <c r="D13" s="1649">
        <f t="shared" si="0"/>
        <v>11</v>
      </c>
      <c r="E13" s="1671">
        <f t="shared" si="0"/>
        <v>10</v>
      </c>
      <c r="F13" s="1648">
        <f t="shared" si="0"/>
        <v>0</v>
      </c>
      <c r="G13" s="1685">
        <f t="shared" si="1"/>
        <v>10</v>
      </c>
      <c r="H13" s="1647">
        <f t="shared" si="2"/>
        <v>20</v>
      </c>
      <c r="I13" s="1649">
        <f t="shared" si="2"/>
        <v>1</v>
      </c>
      <c r="J13" s="1650">
        <f t="shared" si="2"/>
        <v>21</v>
      </c>
    </row>
    <row r="14" spans="1:115" s="143" customFormat="1" ht="14.25" customHeight="1" x14ac:dyDescent="0.25">
      <c r="A14" s="1679" t="s">
        <v>50</v>
      </c>
      <c r="B14" s="1671">
        <f t="shared" si="0"/>
        <v>19</v>
      </c>
      <c r="C14" s="1648">
        <f t="shared" si="0"/>
        <v>0</v>
      </c>
      <c r="D14" s="1649">
        <f t="shared" si="0"/>
        <v>19</v>
      </c>
      <c r="E14" s="1671">
        <f t="shared" si="0"/>
        <v>19</v>
      </c>
      <c r="F14" s="1648">
        <f t="shared" si="0"/>
        <v>0</v>
      </c>
      <c r="G14" s="1685">
        <f t="shared" si="1"/>
        <v>19</v>
      </c>
      <c r="H14" s="1647">
        <f t="shared" si="2"/>
        <v>38</v>
      </c>
      <c r="I14" s="1649">
        <f t="shared" si="2"/>
        <v>0</v>
      </c>
      <c r="J14" s="1650">
        <f t="shared" si="2"/>
        <v>38</v>
      </c>
    </row>
    <row r="15" spans="1:115" s="143" customFormat="1" ht="15.75" x14ac:dyDescent="0.25">
      <c r="A15" s="1680" t="s">
        <v>51</v>
      </c>
      <c r="B15" s="1671">
        <f t="shared" si="0"/>
        <v>9</v>
      </c>
      <c r="C15" s="1648">
        <f t="shared" si="0"/>
        <v>0</v>
      </c>
      <c r="D15" s="1649">
        <f t="shared" si="0"/>
        <v>9</v>
      </c>
      <c r="E15" s="1671">
        <f>E26+E36</f>
        <v>7</v>
      </c>
      <c r="F15" s="1648">
        <f t="shared" si="0"/>
        <v>0</v>
      </c>
      <c r="G15" s="1685">
        <f t="shared" si="1"/>
        <v>7</v>
      </c>
      <c r="H15" s="1647">
        <f t="shared" si="2"/>
        <v>16</v>
      </c>
      <c r="I15" s="1649">
        <f t="shared" si="2"/>
        <v>0</v>
      </c>
      <c r="J15" s="1650">
        <f t="shared" si="2"/>
        <v>16</v>
      </c>
    </row>
    <row r="16" spans="1:115" s="143" customFormat="1" ht="16.5" thickBot="1" x14ac:dyDescent="0.3">
      <c r="A16" s="1681" t="s">
        <v>52</v>
      </c>
      <c r="B16" s="1672">
        <f t="shared" si="0"/>
        <v>25</v>
      </c>
      <c r="C16" s="1654">
        <f t="shared" si="0"/>
        <v>2</v>
      </c>
      <c r="D16" s="1655">
        <f t="shared" si="0"/>
        <v>27</v>
      </c>
      <c r="E16" s="1672">
        <f t="shared" si="0"/>
        <v>24</v>
      </c>
      <c r="F16" s="1654">
        <f t="shared" si="0"/>
        <v>0</v>
      </c>
      <c r="G16" s="1686">
        <f>G27+G37</f>
        <v>24</v>
      </c>
      <c r="H16" s="1653">
        <f>E16+B16</f>
        <v>49</v>
      </c>
      <c r="I16" s="1655">
        <f t="shared" si="2"/>
        <v>2</v>
      </c>
      <c r="J16" s="1656">
        <f>G16+D16</f>
        <v>51</v>
      </c>
    </row>
    <row r="17" spans="1:115" s="142" customFormat="1" ht="19.5" customHeight="1" thickBot="1" x14ac:dyDescent="0.3">
      <c r="A17" s="3569" t="s">
        <v>12</v>
      </c>
      <c r="B17" s="735">
        <f t="shared" ref="B17:G17" si="3">SUM(B8:B16)</f>
        <v>154</v>
      </c>
      <c r="C17" s="3527">
        <f t="shared" si="3"/>
        <v>6</v>
      </c>
      <c r="D17" s="3527">
        <f t="shared" si="3"/>
        <v>160</v>
      </c>
      <c r="E17" s="735">
        <f t="shared" si="3"/>
        <v>140</v>
      </c>
      <c r="F17" s="3527">
        <f t="shared" si="3"/>
        <v>1</v>
      </c>
      <c r="G17" s="3554">
        <f t="shared" si="3"/>
        <v>141</v>
      </c>
      <c r="H17" s="3528">
        <f>E17+B17</f>
        <v>294</v>
      </c>
      <c r="I17" s="3529">
        <f>F17+C17</f>
        <v>7</v>
      </c>
      <c r="J17" s="758">
        <f>G17+D17</f>
        <v>301</v>
      </c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</row>
    <row r="18" spans="1:115" s="142" customFormat="1" ht="15.75" x14ac:dyDescent="0.25">
      <c r="A18" s="3534" t="s">
        <v>23</v>
      </c>
      <c r="B18" s="1658"/>
      <c r="C18" s="1659"/>
      <c r="D18" s="3544"/>
      <c r="E18" s="394"/>
      <c r="F18" s="3530"/>
      <c r="G18" s="3555"/>
      <c r="H18" s="3530"/>
      <c r="I18" s="3531"/>
      <c r="J18" s="1660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</row>
    <row r="19" spans="1:115" s="142" customFormat="1" ht="16.5" thickBot="1" x14ac:dyDescent="0.3">
      <c r="A19" s="3542" t="s">
        <v>11</v>
      </c>
      <c r="B19" s="3589"/>
      <c r="C19" s="3590"/>
      <c r="D19" s="3591"/>
      <c r="E19" s="3592"/>
      <c r="F19" s="3593"/>
      <c r="G19" s="3594"/>
      <c r="H19" s="3595"/>
      <c r="I19" s="3596"/>
      <c r="J19" s="3597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</row>
    <row r="20" spans="1:115" s="142" customFormat="1" ht="15.75" x14ac:dyDescent="0.25">
      <c r="A20" s="3601" t="s">
        <v>45</v>
      </c>
      <c r="B20" s="3602">
        <v>24</v>
      </c>
      <c r="C20" s="3603">
        <v>1</v>
      </c>
      <c r="D20" s="3604">
        <f>C20+B20</f>
        <v>25</v>
      </c>
      <c r="E20" s="3605">
        <v>20</v>
      </c>
      <c r="F20" s="3606">
        <v>0</v>
      </c>
      <c r="G20" s="3607">
        <f t="shared" ref="G20:G27" si="4">F20+E20</f>
        <v>20</v>
      </c>
      <c r="H20" s="3608">
        <f>B20+E20</f>
        <v>44</v>
      </c>
      <c r="I20" s="3609">
        <f>C20+F20</f>
        <v>1</v>
      </c>
      <c r="J20" s="3610">
        <f>G20+D20</f>
        <v>45</v>
      </c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</row>
    <row r="21" spans="1:115" s="142" customFormat="1" ht="15.75" x14ac:dyDescent="0.25">
      <c r="A21" s="3568" t="s">
        <v>46</v>
      </c>
      <c r="B21" s="292">
        <v>18</v>
      </c>
      <c r="C21" s="759">
        <v>0</v>
      </c>
      <c r="D21" s="1649">
        <f t="shared" ref="D21:D26" si="5">C21+B21</f>
        <v>18</v>
      </c>
      <c r="E21" s="1671">
        <v>22</v>
      </c>
      <c r="F21" s="1647">
        <v>1</v>
      </c>
      <c r="G21" s="1685">
        <f t="shared" si="4"/>
        <v>23</v>
      </c>
      <c r="H21" s="3537">
        <f t="shared" ref="H21:I27" si="6">B21+E21</f>
        <v>40</v>
      </c>
      <c r="I21" s="1664">
        <f t="shared" si="6"/>
        <v>1</v>
      </c>
      <c r="J21" s="1673">
        <f t="shared" ref="J21:J27" si="7">G21+D21</f>
        <v>41</v>
      </c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</row>
    <row r="22" spans="1:115" s="142" customFormat="1" ht="15.75" x14ac:dyDescent="0.25">
      <c r="A22" s="1677" t="s">
        <v>47</v>
      </c>
      <c r="B22" s="1662">
        <v>35</v>
      </c>
      <c r="C22" s="1663">
        <v>2</v>
      </c>
      <c r="D22" s="1649">
        <f t="shared" si="5"/>
        <v>37</v>
      </c>
      <c r="E22" s="1671">
        <v>30</v>
      </c>
      <c r="F22" s="1647">
        <v>0</v>
      </c>
      <c r="G22" s="1685">
        <f t="shared" si="4"/>
        <v>30</v>
      </c>
      <c r="H22" s="3537">
        <f t="shared" si="6"/>
        <v>65</v>
      </c>
      <c r="I22" s="1664">
        <f t="shared" si="6"/>
        <v>2</v>
      </c>
      <c r="J22" s="1673">
        <f t="shared" si="7"/>
        <v>67</v>
      </c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</row>
    <row r="23" spans="1:115" s="142" customFormat="1" ht="15.75" x14ac:dyDescent="0.25">
      <c r="A23" s="1676" t="s">
        <v>48</v>
      </c>
      <c r="B23" s="1662">
        <v>8</v>
      </c>
      <c r="C23" s="1663">
        <v>0</v>
      </c>
      <c r="D23" s="1649">
        <f t="shared" si="5"/>
        <v>8</v>
      </c>
      <c r="E23" s="1671">
        <v>6</v>
      </c>
      <c r="F23" s="1647">
        <v>0</v>
      </c>
      <c r="G23" s="1685">
        <f t="shared" si="4"/>
        <v>6</v>
      </c>
      <c r="H23" s="3537">
        <f t="shared" si="6"/>
        <v>14</v>
      </c>
      <c r="I23" s="1664">
        <f t="shared" si="6"/>
        <v>0</v>
      </c>
      <c r="J23" s="1673">
        <f>G23+D23</f>
        <v>14</v>
      </c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</row>
    <row r="24" spans="1:115" s="142" customFormat="1" ht="15.75" x14ac:dyDescent="0.25">
      <c r="A24" s="1678" t="s">
        <v>49</v>
      </c>
      <c r="B24" s="1662">
        <v>10</v>
      </c>
      <c r="C24" s="1663">
        <v>1</v>
      </c>
      <c r="D24" s="1649">
        <f t="shared" si="5"/>
        <v>11</v>
      </c>
      <c r="E24" s="1671">
        <v>10</v>
      </c>
      <c r="F24" s="1647">
        <v>0</v>
      </c>
      <c r="G24" s="1685">
        <f t="shared" si="4"/>
        <v>10</v>
      </c>
      <c r="H24" s="3537">
        <f t="shared" si="6"/>
        <v>20</v>
      </c>
      <c r="I24" s="1664">
        <f t="shared" si="6"/>
        <v>1</v>
      </c>
      <c r="J24" s="1673">
        <f t="shared" si="7"/>
        <v>21</v>
      </c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</row>
    <row r="25" spans="1:115" s="142" customFormat="1" ht="15.75" x14ac:dyDescent="0.25">
      <c r="A25" s="1680" t="s">
        <v>50</v>
      </c>
      <c r="B25" s="1665">
        <v>19</v>
      </c>
      <c r="C25" s="1666">
        <v>0</v>
      </c>
      <c r="D25" s="1649">
        <f t="shared" si="5"/>
        <v>19</v>
      </c>
      <c r="E25" s="1671">
        <v>19</v>
      </c>
      <c r="F25" s="1647">
        <v>0</v>
      </c>
      <c r="G25" s="1685">
        <f t="shared" si="4"/>
        <v>19</v>
      </c>
      <c r="H25" s="3537">
        <f t="shared" si="6"/>
        <v>38</v>
      </c>
      <c r="I25" s="1664">
        <f t="shared" si="6"/>
        <v>0</v>
      </c>
      <c r="J25" s="1673">
        <f t="shared" si="7"/>
        <v>38</v>
      </c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</row>
    <row r="26" spans="1:115" s="142" customFormat="1" ht="15.75" x14ac:dyDescent="0.25">
      <c r="A26" s="1680" t="s">
        <v>51</v>
      </c>
      <c r="B26" s="1665">
        <v>9</v>
      </c>
      <c r="C26" s="1666">
        <v>0</v>
      </c>
      <c r="D26" s="1649">
        <f t="shared" si="5"/>
        <v>9</v>
      </c>
      <c r="E26" s="1671">
        <v>7</v>
      </c>
      <c r="F26" s="1647">
        <v>0</v>
      </c>
      <c r="G26" s="1685">
        <f t="shared" si="4"/>
        <v>7</v>
      </c>
      <c r="H26" s="3537">
        <f t="shared" si="6"/>
        <v>16</v>
      </c>
      <c r="I26" s="1664">
        <f t="shared" si="6"/>
        <v>0</v>
      </c>
      <c r="J26" s="1673">
        <f t="shared" si="7"/>
        <v>16</v>
      </c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</row>
    <row r="27" spans="1:115" s="142" customFormat="1" ht="16.5" thickBot="1" x14ac:dyDescent="0.3">
      <c r="A27" s="3611" t="s">
        <v>52</v>
      </c>
      <c r="B27" s="1665">
        <v>25</v>
      </c>
      <c r="C27" s="1666">
        <v>2</v>
      </c>
      <c r="D27" s="1655">
        <f>C27+B27</f>
        <v>27</v>
      </c>
      <c r="E27" s="1672">
        <v>24</v>
      </c>
      <c r="F27" s="1653">
        <v>0</v>
      </c>
      <c r="G27" s="1686">
        <f t="shared" si="4"/>
        <v>24</v>
      </c>
      <c r="H27" s="1683">
        <f t="shared" si="6"/>
        <v>49</v>
      </c>
      <c r="I27" s="1667">
        <f t="shared" si="6"/>
        <v>2</v>
      </c>
      <c r="J27" s="1675">
        <f t="shared" si="7"/>
        <v>51</v>
      </c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</row>
    <row r="28" spans="1:115" s="142" customFormat="1" ht="20.25" customHeight="1" thickBot="1" x14ac:dyDescent="0.3">
      <c r="A28" s="3570" t="s">
        <v>8</v>
      </c>
      <c r="B28" s="1687">
        <f t="shared" ref="B28:G28" si="8">SUM(B20:B27)</f>
        <v>148</v>
      </c>
      <c r="C28" s="760">
        <f t="shared" si="8"/>
        <v>6</v>
      </c>
      <c r="D28" s="3545">
        <f t="shared" si="8"/>
        <v>154</v>
      </c>
      <c r="E28" s="735">
        <f t="shared" si="8"/>
        <v>138</v>
      </c>
      <c r="F28" s="3527">
        <f t="shared" si="8"/>
        <v>1</v>
      </c>
      <c r="G28" s="3554">
        <f t="shared" si="8"/>
        <v>139</v>
      </c>
      <c r="H28" s="3550">
        <f>E28+B28</f>
        <v>286</v>
      </c>
      <c r="I28" s="3532">
        <f>F28+C28</f>
        <v>7</v>
      </c>
      <c r="J28" s="3533">
        <f>G28+D28</f>
        <v>293</v>
      </c>
      <c r="K28" s="143"/>
      <c r="L28" s="468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</row>
    <row r="29" spans="1:115" s="142" customFormat="1" ht="22.5" customHeight="1" thickBot="1" x14ac:dyDescent="0.3">
      <c r="A29" s="3612" t="s">
        <v>56</v>
      </c>
      <c r="B29" s="3613"/>
      <c r="C29" s="3614"/>
      <c r="D29" s="3615"/>
      <c r="E29" s="3616"/>
      <c r="F29" s="3617"/>
      <c r="G29" s="3618"/>
      <c r="H29" s="3619"/>
      <c r="I29" s="3620"/>
      <c r="J29" s="3621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</row>
    <row r="30" spans="1:115" s="142" customFormat="1" ht="16.5" customHeight="1" x14ac:dyDescent="0.25">
      <c r="A30" s="3568" t="s">
        <v>45</v>
      </c>
      <c r="B30" s="292">
        <v>0</v>
      </c>
      <c r="C30" s="759">
        <v>0</v>
      </c>
      <c r="D30" s="3598">
        <f>B30+C30</f>
        <v>0</v>
      </c>
      <c r="E30" s="3599">
        <v>1</v>
      </c>
      <c r="F30" s="3600">
        <v>0</v>
      </c>
      <c r="G30" s="3556">
        <f>E30+F30</f>
        <v>1</v>
      </c>
      <c r="H30" s="3535">
        <f>B30+E30</f>
        <v>1</v>
      </c>
      <c r="I30" s="3536">
        <f>C30+F30</f>
        <v>0</v>
      </c>
      <c r="J30" s="3576">
        <f t="shared" ref="J30:J38" si="9">G30+D30</f>
        <v>1</v>
      </c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</row>
    <row r="31" spans="1:115" s="142" customFormat="1" ht="15.75" x14ac:dyDescent="0.25">
      <c r="A31" s="3568" t="s">
        <v>46</v>
      </c>
      <c r="B31" s="292">
        <v>3</v>
      </c>
      <c r="C31" s="759">
        <v>0</v>
      </c>
      <c r="D31" s="1705">
        <f t="shared" ref="D31:D37" si="10">B31+C31</f>
        <v>3</v>
      </c>
      <c r="E31" s="3557">
        <v>0</v>
      </c>
      <c r="F31" s="1668">
        <v>0</v>
      </c>
      <c r="G31" s="3558">
        <f t="shared" ref="G31:G37" si="11">E31+F31</f>
        <v>0</v>
      </c>
      <c r="H31" s="3537">
        <f t="shared" ref="H31:I37" si="12">B31+E31</f>
        <v>3</v>
      </c>
      <c r="I31" s="1664">
        <f t="shared" si="12"/>
        <v>0</v>
      </c>
      <c r="J31" s="1673">
        <f t="shared" si="9"/>
        <v>3</v>
      </c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</row>
    <row r="32" spans="1:115" s="142" customFormat="1" ht="15.75" x14ac:dyDescent="0.25">
      <c r="A32" s="1677" t="s">
        <v>47</v>
      </c>
      <c r="B32" s="1662">
        <v>2</v>
      </c>
      <c r="C32" s="1663">
        <v>0</v>
      </c>
      <c r="D32" s="1705">
        <f t="shared" si="10"/>
        <v>2</v>
      </c>
      <c r="E32" s="3557">
        <v>1</v>
      </c>
      <c r="F32" s="1668">
        <v>0</v>
      </c>
      <c r="G32" s="3558">
        <f t="shared" si="11"/>
        <v>1</v>
      </c>
      <c r="H32" s="3537">
        <f t="shared" si="12"/>
        <v>3</v>
      </c>
      <c r="I32" s="1664">
        <f t="shared" si="12"/>
        <v>0</v>
      </c>
      <c r="J32" s="1673">
        <f t="shared" si="9"/>
        <v>3</v>
      </c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</row>
    <row r="33" spans="1:115" s="142" customFormat="1" ht="15.75" x14ac:dyDescent="0.25">
      <c r="A33" s="1676" t="s">
        <v>48</v>
      </c>
      <c r="B33" s="1662">
        <v>1</v>
      </c>
      <c r="C33" s="1663">
        <v>0</v>
      </c>
      <c r="D33" s="1705">
        <f t="shared" si="10"/>
        <v>1</v>
      </c>
      <c r="E33" s="3557">
        <v>0</v>
      </c>
      <c r="F33" s="1668">
        <v>0</v>
      </c>
      <c r="G33" s="3558">
        <f t="shared" si="11"/>
        <v>0</v>
      </c>
      <c r="H33" s="3537">
        <f t="shared" si="12"/>
        <v>1</v>
      </c>
      <c r="I33" s="1664">
        <f t="shared" si="12"/>
        <v>0</v>
      </c>
      <c r="J33" s="1673">
        <f t="shared" si="9"/>
        <v>1</v>
      </c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</row>
    <row r="34" spans="1:115" s="142" customFormat="1" ht="15.75" x14ac:dyDescent="0.25">
      <c r="A34" s="1678" t="s">
        <v>49</v>
      </c>
      <c r="B34" s="1662">
        <v>0</v>
      </c>
      <c r="C34" s="1663">
        <v>0</v>
      </c>
      <c r="D34" s="1705">
        <f t="shared" si="10"/>
        <v>0</v>
      </c>
      <c r="E34" s="3557">
        <v>0</v>
      </c>
      <c r="F34" s="1668">
        <v>0</v>
      </c>
      <c r="G34" s="3558">
        <f t="shared" si="11"/>
        <v>0</v>
      </c>
      <c r="H34" s="3537">
        <f t="shared" si="12"/>
        <v>0</v>
      </c>
      <c r="I34" s="1664">
        <f t="shared" si="12"/>
        <v>0</v>
      </c>
      <c r="J34" s="1673">
        <f t="shared" si="9"/>
        <v>0</v>
      </c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</row>
    <row r="35" spans="1:115" s="142" customFormat="1" ht="15.75" x14ac:dyDescent="0.25">
      <c r="A35" s="1679" t="s">
        <v>50</v>
      </c>
      <c r="B35" s="1665">
        <v>0</v>
      </c>
      <c r="C35" s="1666">
        <v>0</v>
      </c>
      <c r="D35" s="1705">
        <f t="shared" si="10"/>
        <v>0</v>
      </c>
      <c r="E35" s="1671">
        <v>0</v>
      </c>
      <c r="F35" s="1648">
        <v>0</v>
      </c>
      <c r="G35" s="3558">
        <f t="shared" si="11"/>
        <v>0</v>
      </c>
      <c r="H35" s="3537">
        <f t="shared" si="12"/>
        <v>0</v>
      </c>
      <c r="I35" s="1664">
        <f t="shared" si="12"/>
        <v>0</v>
      </c>
      <c r="J35" s="1673">
        <f t="shared" si="9"/>
        <v>0</v>
      </c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</row>
    <row r="36" spans="1:115" s="142" customFormat="1" ht="20.25" customHeight="1" x14ac:dyDescent="0.25">
      <c r="A36" s="1680" t="s">
        <v>51</v>
      </c>
      <c r="B36" s="1665">
        <v>0</v>
      </c>
      <c r="C36" s="1666">
        <v>0</v>
      </c>
      <c r="D36" s="1705">
        <f t="shared" si="10"/>
        <v>0</v>
      </c>
      <c r="E36" s="3559">
        <v>0</v>
      </c>
      <c r="F36" s="1668">
        <v>0</v>
      </c>
      <c r="G36" s="3558">
        <f t="shared" si="11"/>
        <v>0</v>
      </c>
      <c r="H36" s="3537">
        <f t="shared" si="12"/>
        <v>0</v>
      </c>
      <c r="I36" s="1664">
        <f t="shared" si="12"/>
        <v>0</v>
      </c>
      <c r="J36" s="1673">
        <f t="shared" si="9"/>
        <v>0</v>
      </c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</row>
    <row r="37" spans="1:115" s="142" customFormat="1" ht="16.5" thickBot="1" x14ac:dyDescent="0.3">
      <c r="A37" s="1682" t="s">
        <v>52</v>
      </c>
      <c r="B37" s="1688">
        <v>0</v>
      </c>
      <c r="C37" s="1669">
        <v>0</v>
      </c>
      <c r="D37" s="3546">
        <f t="shared" si="10"/>
        <v>0</v>
      </c>
      <c r="E37" s="1674">
        <v>0</v>
      </c>
      <c r="F37" s="1667">
        <v>0</v>
      </c>
      <c r="G37" s="3560">
        <f t="shared" si="11"/>
        <v>0</v>
      </c>
      <c r="H37" s="1683">
        <f t="shared" si="12"/>
        <v>0</v>
      </c>
      <c r="I37" s="1667">
        <f>C37+F37</f>
        <v>0</v>
      </c>
      <c r="J37" s="1675">
        <f t="shared" si="9"/>
        <v>0</v>
      </c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</row>
    <row r="38" spans="1:115" s="142" customFormat="1" ht="16.5" thickBot="1" x14ac:dyDescent="0.3">
      <c r="A38" s="3570" t="s">
        <v>57</v>
      </c>
      <c r="B38" s="3577">
        <f t="shared" ref="B38:G38" si="13">SUM(B30:B37)</f>
        <v>6</v>
      </c>
      <c r="C38" s="3538">
        <f t="shared" si="13"/>
        <v>0</v>
      </c>
      <c r="D38" s="3547">
        <f t="shared" si="13"/>
        <v>6</v>
      </c>
      <c r="E38" s="3561">
        <f t="shared" si="13"/>
        <v>2</v>
      </c>
      <c r="F38" s="3538">
        <f t="shared" si="13"/>
        <v>0</v>
      </c>
      <c r="G38" s="3562">
        <f t="shared" si="13"/>
        <v>2</v>
      </c>
      <c r="H38" s="3551">
        <f>B38+E38</f>
        <v>8</v>
      </c>
      <c r="I38" s="3539">
        <f>C38+F38</f>
        <v>0</v>
      </c>
      <c r="J38" s="3533">
        <f t="shared" si="9"/>
        <v>8</v>
      </c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</row>
    <row r="39" spans="1:115" s="142" customFormat="1" ht="16.5" thickBot="1" x14ac:dyDescent="0.3">
      <c r="A39" s="3540" t="s">
        <v>58</v>
      </c>
      <c r="B39" s="3563">
        <f t="shared" ref="B39:I39" si="14">B28</f>
        <v>148</v>
      </c>
      <c r="C39" s="3541">
        <f t="shared" si="14"/>
        <v>6</v>
      </c>
      <c r="D39" s="3548">
        <f t="shared" si="14"/>
        <v>154</v>
      </c>
      <c r="E39" s="3563">
        <f t="shared" si="14"/>
        <v>138</v>
      </c>
      <c r="F39" s="3541">
        <f t="shared" si="14"/>
        <v>1</v>
      </c>
      <c r="G39" s="3564">
        <f t="shared" si="14"/>
        <v>139</v>
      </c>
      <c r="H39" s="3552">
        <f t="shared" si="14"/>
        <v>286</v>
      </c>
      <c r="I39" s="3541">
        <f t="shared" si="14"/>
        <v>7</v>
      </c>
      <c r="J39" s="3533">
        <f>G39+D39</f>
        <v>293</v>
      </c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</row>
    <row r="40" spans="1:115" s="142" customFormat="1" ht="16.5" thickBot="1" x14ac:dyDescent="0.3">
      <c r="A40" s="3542" t="s">
        <v>57</v>
      </c>
      <c r="B40" s="3578">
        <f t="shared" ref="B40:I40" si="15">B38</f>
        <v>6</v>
      </c>
      <c r="C40" s="689">
        <f t="shared" si="15"/>
        <v>0</v>
      </c>
      <c r="D40" s="3549">
        <f t="shared" si="15"/>
        <v>6</v>
      </c>
      <c r="E40" s="3565">
        <f t="shared" si="15"/>
        <v>2</v>
      </c>
      <c r="F40" s="690">
        <f t="shared" si="15"/>
        <v>0</v>
      </c>
      <c r="G40" s="3566">
        <f t="shared" si="15"/>
        <v>2</v>
      </c>
      <c r="H40" s="1684">
        <f t="shared" si="15"/>
        <v>8</v>
      </c>
      <c r="I40" s="690">
        <f t="shared" si="15"/>
        <v>0</v>
      </c>
      <c r="J40" s="761">
        <f>G40+D40</f>
        <v>8</v>
      </c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</row>
    <row r="41" spans="1:115" s="142" customFormat="1" ht="24.75" customHeight="1" thickBot="1" x14ac:dyDescent="0.3">
      <c r="A41" s="3579" t="s">
        <v>59</v>
      </c>
      <c r="B41" s="3580">
        <f t="shared" ref="B41:G41" si="16">B40+B39</f>
        <v>154</v>
      </c>
      <c r="C41" s="3581">
        <f t="shared" si="16"/>
        <v>6</v>
      </c>
      <c r="D41" s="3582">
        <f t="shared" si="16"/>
        <v>160</v>
      </c>
      <c r="E41" s="3586">
        <f t="shared" si="16"/>
        <v>140</v>
      </c>
      <c r="F41" s="3587">
        <f t="shared" si="16"/>
        <v>1</v>
      </c>
      <c r="G41" s="3588">
        <f t="shared" si="16"/>
        <v>141</v>
      </c>
      <c r="H41" s="3583">
        <f>E41+B41</f>
        <v>294</v>
      </c>
      <c r="I41" s="3584">
        <f>F41+C41</f>
        <v>7</v>
      </c>
      <c r="J41" s="3585">
        <f>G41+D41</f>
        <v>301</v>
      </c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</row>
    <row r="42" spans="1:115" s="142" customFormat="1" ht="15.75" x14ac:dyDescent="0.25"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</row>
    <row r="43" spans="1:115" s="142" customFormat="1" ht="15.75" x14ac:dyDescent="0.2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</row>
    <row r="44" spans="1:115" ht="15.75" x14ac:dyDescent="0.25">
      <c r="A44" s="4241"/>
      <c r="B44" s="4241"/>
      <c r="C44" s="4241"/>
      <c r="D44" s="4241"/>
      <c r="E44" s="4241"/>
      <c r="F44" s="4241"/>
      <c r="G44" s="4241"/>
      <c r="H44" s="4241"/>
      <c r="I44" s="4241"/>
      <c r="J44" s="4241"/>
    </row>
    <row r="46" spans="1:115" x14ac:dyDescent="0.2">
      <c r="K46" s="171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topLeftCell="A10" zoomScale="75" zoomScaleNormal="75" workbookViewId="0">
      <selection activeCell="P29" sqref="P29"/>
    </sheetView>
  </sheetViews>
  <sheetFormatPr defaultRowHeight="12.75" x14ac:dyDescent="0.2"/>
  <cols>
    <col min="1" max="1" width="59" style="45" customWidth="1"/>
    <col min="2" max="2" width="10.5703125" style="3322" customWidth="1"/>
    <col min="3" max="3" width="11.5703125" style="3322" customWidth="1"/>
    <col min="4" max="4" width="12.42578125" style="3322" customWidth="1"/>
    <col min="5" max="5" width="11.28515625" style="45" customWidth="1"/>
    <col min="6" max="6" width="11.5703125" style="45" customWidth="1"/>
    <col min="7" max="7" width="12.42578125" style="45" customWidth="1"/>
    <col min="8" max="8" width="11.42578125" style="45" customWidth="1"/>
    <col min="9" max="9" width="11.5703125" style="45" customWidth="1"/>
    <col min="10" max="10" width="12.42578125" style="45" customWidth="1"/>
    <col min="11" max="11" width="14.7109375" style="45" customWidth="1"/>
    <col min="12" max="12" width="15.85546875" style="45" customWidth="1"/>
    <col min="13" max="13" width="13" style="45" customWidth="1"/>
    <col min="14" max="118" width="9.140625" style="44"/>
    <col min="119" max="256" width="9.140625" style="45"/>
    <col min="257" max="257" width="59" style="45" customWidth="1"/>
    <col min="258" max="258" width="5.85546875" style="45" customWidth="1"/>
    <col min="259" max="259" width="10.28515625" style="45" customWidth="1"/>
    <col min="260" max="260" width="12.42578125" style="45" customWidth="1"/>
    <col min="261" max="261" width="7.85546875" style="45" customWidth="1"/>
    <col min="262" max="262" width="7.7109375" style="45" customWidth="1"/>
    <col min="263" max="263" width="12.42578125" style="45" customWidth="1"/>
    <col min="264" max="264" width="11.42578125" style="45" customWidth="1"/>
    <col min="265" max="265" width="11.5703125" style="45" customWidth="1"/>
    <col min="266" max="266" width="12.42578125" style="45" customWidth="1"/>
    <col min="267" max="267" width="14.7109375" style="45" customWidth="1"/>
    <col min="268" max="268" width="15.85546875" style="45" customWidth="1"/>
    <col min="269" max="269" width="13" style="45" customWidth="1"/>
    <col min="270" max="512" width="9.140625" style="45"/>
    <col min="513" max="513" width="59" style="45" customWidth="1"/>
    <col min="514" max="514" width="5.85546875" style="45" customWidth="1"/>
    <col min="515" max="515" width="10.28515625" style="45" customWidth="1"/>
    <col min="516" max="516" width="12.42578125" style="45" customWidth="1"/>
    <col min="517" max="517" width="7.85546875" style="45" customWidth="1"/>
    <col min="518" max="518" width="7.7109375" style="45" customWidth="1"/>
    <col min="519" max="519" width="12.42578125" style="45" customWidth="1"/>
    <col min="520" max="520" width="11.42578125" style="45" customWidth="1"/>
    <col min="521" max="521" width="11.5703125" style="45" customWidth="1"/>
    <col min="522" max="522" width="12.42578125" style="45" customWidth="1"/>
    <col min="523" max="523" width="14.7109375" style="45" customWidth="1"/>
    <col min="524" max="524" width="15.85546875" style="45" customWidth="1"/>
    <col min="525" max="525" width="13" style="45" customWidth="1"/>
    <col min="526" max="768" width="9.140625" style="45"/>
    <col min="769" max="769" width="59" style="45" customWidth="1"/>
    <col min="770" max="770" width="5.85546875" style="45" customWidth="1"/>
    <col min="771" max="771" width="10.28515625" style="45" customWidth="1"/>
    <col min="772" max="772" width="12.42578125" style="45" customWidth="1"/>
    <col min="773" max="773" width="7.85546875" style="45" customWidth="1"/>
    <col min="774" max="774" width="7.7109375" style="45" customWidth="1"/>
    <col min="775" max="775" width="12.42578125" style="45" customWidth="1"/>
    <col min="776" max="776" width="11.42578125" style="45" customWidth="1"/>
    <col min="777" max="777" width="11.5703125" style="45" customWidth="1"/>
    <col min="778" max="778" width="12.42578125" style="45" customWidth="1"/>
    <col min="779" max="779" width="14.7109375" style="45" customWidth="1"/>
    <col min="780" max="780" width="15.85546875" style="45" customWidth="1"/>
    <col min="781" max="781" width="13" style="45" customWidth="1"/>
    <col min="782" max="1024" width="9.140625" style="45"/>
    <col min="1025" max="1025" width="59" style="45" customWidth="1"/>
    <col min="1026" max="1026" width="5.85546875" style="45" customWidth="1"/>
    <col min="1027" max="1027" width="10.28515625" style="45" customWidth="1"/>
    <col min="1028" max="1028" width="12.42578125" style="45" customWidth="1"/>
    <col min="1029" max="1029" width="7.85546875" style="45" customWidth="1"/>
    <col min="1030" max="1030" width="7.7109375" style="45" customWidth="1"/>
    <col min="1031" max="1031" width="12.42578125" style="45" customWidth="1"/>
    <col min="1032" max="1032" width="11.42578125" style="45" customWidth="1"/>
    <col min="1033" max="1033" width="11.5703125" style="45" customWidth="1"/>
    <col min="1034" max="1034" width="12.42578125" style="45" customWidth="1"/>
    <col min="1035" max="1035" width="14.7109375" style="45" customWidth="1"/>
    <col min="1036" max="1036" width="15.85546875" style="45" customWidth="1"/>
    <col min="1037" max="1037" width="13" style="45" customWidth="1"/>
    <col min="1038" max="1280" width="9.140625" style="45"/>
    <col min="1281" max="1281" width="59" style="45" customWidth="1"/>
    <col min="1282" max="1282" width="5.85546875" style="45" customWidth="1"/>
    <col min="1283" max="1283" width="10.28515625" style="45" customWidth="1"/>
    <col min="1284" max="1284" width="12.42578125" style="45" customWidth="1"/>
    <col min="1285" max="1285" width="7.85546875" style="45" customWidth="1"/>
    <col min="1286" max="1286" width="7.7109375" style="45" customWidth="1"/>
    <col min="1287" max="1287" width="12.42578125" style="45" customWidth="1"/>
    <col min="1288" max="1288" width="11.42578125" style="45" customWidth="1"/>
    <col min="1289" max="1289" width="11.5703125" style="45" customWidth="1"/>
    <col min="1290" max="1290" width="12.42578125" style="45" customWidth="1"/>
    <col min="1291" max="1291" width="14.7109375" style="45" customWidth="1"/>
    <col min="1292" max="1292" width="15.85546875" style="45" customWidth="1"/>
    <col min="1293" max="1293" width="13" style="45" customWidth="1"/>
    <col min="1294" max="1536" width="9.140625" style="45"/>
    <col min="1537" max="1537" width="59" style="45" customWidth="1"/>
    <col min="1538" max="1538" width="5.85546875" style="45" customWidth="1"/>
    <col min="1539" max="1539" width="10.28515625" style="45" customWidth="1"/>
    <col min="1540" max="1540" width="12.42578125" style="45" customWidth="1"/>
    <col min="1541" max="1541" width="7.85546875" style="45" customWidth="1"/>
    <col min="1542" max="1542" width="7.7109375" style="45" customWidth="1"/>
    <col min="1543" max="1543" width="12.42578125" style="45" customWidth="1"/>
    <col min="1544" max="1544" width="11.42578125" style="45" customWidth="1"/>
    <col min="1545" max="1545" width="11.5703125" style="45" customWidth="1"/>
    <col min="1546" max="1546" width="12.42578125" style="45" customWidth="1"/>
    <col min="1547" max="1547" width="14.7109375" style="45" customWidth="1"/>
    <col min="1548" max="1548" width="15.85546875" style="45" customWidth="1"/>
    <col min="1549" max="1549" width="13" style="45" customWidth="1"/>
    <col min="1550" max="1792" width="9.140625" style="45"/>
    <col min="1793" max="1793" width="59" style="45" customWidth="1"/>
    <col min="1794" max="1794" width="5.85546875" style="45" customWidth="1"/>
    <col min="1795" max="1795" width="10.28515625" style="45" customWidth="1"/>
    <col min="1796" max="1796" width="12.42578125" style="45" customWidth="1"/>
    <col min="1797" max="1797" width="7.85546875" style="45" customWidth="1"/>
    <col min="1798" max="1798" width="7.7109375" style="45" customWidth="1"/>
    <col min="1799" max="1799" width="12.42578125" style="45" customWidth="1"/>
    <col min="1800" max="1800" width="11.42578125" style="45" customWidth="1"/>
    <col min="1801" max="1801" width="11.5703125" style="45" customWidth="1"/>
    <col min="1802" max="1802" width="12.42578125" style="45" customWidth="1"/>
    <col min="1803" max="1803" width="14.7109375" style="45" customWidth="1"/>
    <col min="1804" max="1804" width="15.85546875" style="45" customWidth="1"/>
    <col min="1805" max="1805" width="13" style="45" customWidth="1"/>
    <col min="1806" max="2048" width="9.140625" style="45"/>
    <col min="2049" max="2049" width="59" style="45" customWidth="1"/>
    <col min="2050" max="2050" width="5.85546875" style="45" customWidth="1"/>
    <col min="2051" max="2051" width="10.28515625" style="45" customWidth="1"/>
    <col min="2052" max="2052" width="12.42578125" style="45" customWidth="1"/>
    <col min="2053" max="2053" width="7.85546875" style="45" customWidth="1"/>
    <col min="2054" max="2054" width="7.7109375" style="45" customWidth="1"/>
    <col min="2055" max="2055" width="12.42578125" style="45" customWidth="1"/>
    <col min="2056" max="2056" width="11.42578125" style="45" customWidth="1"/>
    <col min="2057" max="2057" width="11.5703125" style="45" customWidth="1"/>
    <col min="2058" max="2058" width="12.42578125" style="45" customWidth="1"/>
    <col min="2059" max="2059" width="14.7109375" style="45" customWidth="1"/>
    <col min="2060" max="2060" width="15.85546875" style="45" customWidth="1"/>
    <col min="2061" max="2061" width="13" style="45" customWidth="1"/>
    <col min="2062" max="2304" width="9.140625" style="45"/>
    <col min="2305" max="2305" width="59" style="45" customWidth="1"/>
    <col min="2306" max="2306" width="5.85546875" style="45" customWidth="1"/>
    <col min="2307" max="2307" width="10.28515625" style="45" customWidth="1"/>
    <col min="2308" max="2308" width="12.42578125" style="45" customWidth="1"/>
    <col min="2309" max="2309" width="7.85546875" style="45" customWidth="1"/>
    <col min="2310" max="2310" width="7.7109375" style="45" customWidth="1"/>
    <col min="2311" max="2311" width="12.42578125" style="45" customWidth="1"/>
    <col min="2312" max="2312" width="11.42578125" style="45" customWidth="1"/>
    <col min="2313" max="2313" width="11.5703125" style="45" customWidth="1"/>
    <col min="2314" max="2314" width="12.42578125" style="45" customWidth="1"/>
    <col min="2315" max="2315" width="14.7109375" style="45" customWidth="1"/>
    <col min="2316" max="2316" width="15.85546875" style="45" customWidth="1"/>
    <col min="2317" max="2317" width="13" style="45" customWidth="1"/>
    <col min="2318" max="2560" width="9.140625" style="45"/>
    <col min="2561" max="2561" width="59" style="45" customWidth="1"/>
    <col min="2562" max="2562" width="5.85546875" style="45" customWidth="1"/>
    <col min="2563" max="2563" width="10.28515625" style="45" customWidth="1"/>
    <col min="2564" max="2564" width="12.42578125" style="45" customWidth="1"/>
    <col min="2565" max="2565" width="7.85546875" style="45" customWidth="1"/>
    <col min="2566" max="2566" width="7.7109375" style="45" customWidth="1"/>
    <col min="2567" max="2567" width="12.42578125" style="45" customWidth="1"/>
    <col min="2568" max="2568" width="11.42578125" style="45" customWidth="1"/>
    <col min="2569" max="2569" width="11.5703125" style="45" customWidth="1"/>
    <col min="2570" max="2570" width="12.42578125" style="45" customWidth="1"/>
    <col min="2571" max="2571" width="14.7109375" style="45" customWidth="1"/>
    <col min="2572" max="2572" width="15.85546875" style="45" customWidth="1"/>
    <col min="2573" max="2573" width="13" style="45" customWidth="1"/>
    <col min="2574" max="2816" width="9.140625" style="45"/>
    <col min="2817" max="2817" width="59" style="45" customWidth="1"/>
    <col min="2818" max="2818" width="5.85546875" style="45" customWidth="1"/>
    <col min="2819" max="2819" width="10.28515625" style="45" customWidth="1"/>
    <col min="2820" max="2820" width="12.42578125" style="45" customWidth="1"/>
    <col min="2821" max="2821" width="7.85546875" style="45" customWidth="1"/>
    <col min="2822" max="2822" width="7.7109375" style="45" customWidth="1"/>
    <col min="2823" max="2823" width="12.42578125" style="45" customWidth="1"/>
    <col min="2824" max="2824" width="11.42578125" style="45" customWidth="1"/>
    <col min="2825" max="2825" width="11.5703125" style="45" customWidth="1"/>
    <col min="2826" max="2826" width="12.42578125" style="45" customWidth="1"/>
    <col min="2827" max="2827" width="14.7109375" style="45" customWidth="1"/>
    <col min="2828" max="2828" width="15.85546875" style="45" customWidth="1"/>
    <col min="2829" max="2829" width="13" style="45" customWidth="1"/>
    <col min="2830" max="3072" width="9.140625" style="45"/>
    <col min="3073" max="3073" width="59" style="45" customWidth="1"/>
    <col min="3074" max="3074" width="5.85546875" style="45" customWidth="1"/>
    <col min="3075" max="3075" width="10.28515625" style="45" customWidth="1"/>
    <col min="3076" max="3076" width="12.42578125" style="45" customWidth="1"/>
    <col min="3077" max="3077" width="7.85546875" style="45" customWidth="1"/>
    <col min="3078" max="3078" width="7.7109375" style="45" customWidth="1"/>
    <col min="3079" max="3079" width="12.42578125" style="45" customWidth="1"/>
    <col min="3080" max="3080" width="11.42578125" style="45" customWidth="1"/>
    <col min="3081" max="3081" width="11.5703125" style="45" customWidth="1"/>
    <col min="3082" max="3082" width="12.42578125" style="45" customWidth="1"/>
    <col min="3083" max="3083" width="14.7109375" style="45" customWidth="1"/>
    <col min="3084" max="3084" width="15.85546875" style="45" customWidth="1"/>
    <col min="3085" max="3085" width="13" style="45" customWidth="1"/>
    <col min="3086" max="3328" width="9.140625" style="45"/>
    <col min="3329" max="3329" width="59" style="45" customWidth="1"/>
    <col min="3330" max="3330" width="5.85546875" style="45" customWidth="1"/>
    <col min="3331" max="3331" width="10.28515625" style="45" customWidth="1"/>
    <col min="3332" max="3332" width="12.42578125" style="45" customWidth="1"/>
    <col min="3333" max="3333" width="7.85546875" style="45" customWidth="1"/>
    <col min="3334" max="3334" width="7.7109375" style="45" customWidth="1"/>
    <col min="3335" max="3335" width="12.42578125" style="45" customWidth="1"/>
    <col min="3336" max="3336" width="11.42578125" style="45" customWidth="1"/>
    <col min="3337" max="3337" width="11.5703125" style="45" customWidth="1"/>
    <col min="3338" max="3338" width="12.42578125" style="45" customWidth="1"/>
    <col min="3339" max="3339" width="14.7109375" style="45" customWidth="1"/>
    <col min="3340" max="3340" width="15.85546875" style="45" customWidth="1"/>
    <col min="3341" max="3341" width="13" style="45" customWidth="1"/>
    <col min="3342" max="3584" width="9.140625" style="45"/>
    <col min="3585" max="3585" width="59" style="45" customWidth="1"/>
    <col min="3586" max="3586" width="5.85546875" style="45" customWidth="1"/>
    <col min="3587" max="3587" width="10.28515625" style="45" customWidth="1"/>
    <col min="3588" max="3588" width="12.42578125" style="45" customWidth="1"/>
    <col min="3589" max="3589" width="7.85546875" style="45" customWidth="1"/>
    <col min="3590" max="3590" width="7.7109375" style="45" customWidth="1"/>
    <col min="3591" max="3591" width="12.42578125" style="45" customWidth="1"/>
    <col min="3592" max="3592" width="11.42578125" style="45" customWidth="1"/>
    <col min="3593" max="3593" width="11.5703125" style="45" customWidth="1"/>
    <col min="3594" max="3594" width="12.42578125" style="45" customWidth="1"/>
    <col min="3595" max="3595" width="14.7109375" style="45" customWidth="1"/>
    <col min="3596" max="3596" width="15.85546875" style="45" customWidth="1"/>
    <col min="3597" max="3597" width="13" style="45" customWidth="1"/>
    <col min="3598" max="3840" width="9.140625" style="45"/>
    <col min="3841" max="3841" width="59" style="45" customWidth="1"/>
    <col min="3842" max="3842" width="5.85546875" style="45" customWidth="1"/>
    <col min="3843" max="3843" width="10.28515625" style="45" customWidth="1"/>
    <col min="3844" max="3844" width="12.42578125" style="45" customWidth="1"/>
    <col min="3845" max="3845" width="7.85546875" style="45" customWidth="1"/>
    <col min="3846" max="3846" width="7.7109375" style="45" customWidth="1"/>
    <col min="3847" max="3847" width="12.42578125" style="45" customWidth="1"/>
    <col min="3848" max="3848" width="11.42578125" style="45" customWidth="1"/>
    <col min="3849" max="3849" width="11.5703125" style="45" customWidth="1"/>
    <col min="3850" max="3850" width="12.42578125" style="45" customWidth="1"/>
    <col min="3851" max="3851" width="14.7109375" style="45" customWidth="1"/>
    <col min="3852" max="3852" width="15.85546875" style="45" customWidth="1"/>
    <col min="3853" max="3853" width="13" style="45" customWidth="1"/>
    <col min="3854" max="4096" width="9.140625" style="45"/>
    <col min="4097" max="4097" width="59" style="45" customWidth="1"/>
    <col min="4098" max="4098" width="5.85546875" style="45" customWidth="1"/>
    <col min="4099" max="4099" width="10.28515625" style="45" customWidth="1"/>
    <col min="4100" max="4100" width="12.42578125" style="45" customWidth="1"/>
    <col min="4101" max="4101" width="7.85546875" style="45" customWidth="1"/>
    <col min="4102" max="4102" width="7.7109375" style="45" customWidth="1"/>
    <col min="4103" max="4103" width="12.42578125" style="45" customWidth="1"/>
    <col min="4104" max="4104" width="11.42578125" style="45" customWidth="1"/>
    <col min="4105" max="4105" width="11.5703125" style="45" customWidth="1"/>
    <col min="4106" max="4106" width="12.42578125" style="45" customWidth="1"/>
    <col min="4107" max="4107" width="14.7109375" style="45" customWidth="1"/>
    <col min="4108" max="4108" width="15.85546875" style="45" customWidth="1"/>
    <col min="4109" max="4109" width="13" style="45" customWidth="1"/>
    <col min="4110" max="4352" width="9.140625" style="45"/>
    <col min="4353" max="4353" width="59" style="45" customWidth="1"/>
    <col min="4354" max="4354" width="5.85546875" style="45" customWidth="1"/>
    <col min="4355" max="4355" width="10.28515625" style="45" customWidth="1"/>
    <col min="4356" max="4356" width="12.42578125" style="45" customWidth="1"/>
    <col min="4357" max="4357" width="7.85546875" style="45" customWidth="1"/>
    <col min="4358" max="4358" width="7.7109375" style="45" customWidth="1"/>
    <col min="4359" max="4359" width="12.42578125" style="45" customWidth="1"/>
    <col min="4360" max="4360" width="11.42578125" style="45" customWidth="1"/>
    <col min="4361" max="4361" width="11.5703125" style="45" customWidth="1"/>
    <col min="4362" max="4362" width="12.42578125" style="45" customWidth="1"/>
    <col min="4363" max="4363" width="14.7109375" style="45" customWidth="1"/>
    <col min="4364" max="4364" width="15.85546875" style="45" customWidth="1"/>
    <col min="4365" max="4365" width="13" style="45" customWidth="1"/>
    <col min="4366" max="4608" width="9.140625" style="45"/>
    <col min="4609" max="4609" width="59" style="45" customWidth="1"/>
    <col min="4610" max="4610" width="5.85546875" style="45" customWidth="1"/>
    <col min="4611" max="4611" width="10.28515625" style="45" customWidth="1"/>
    <col min="4612" max="4612" width="12.42578125" style="45" customWidth="1"/>
    <col min="4613" max="4613" width="7.85546875" style="45" customWidth="1"/>
    <col min="4614" max="4614" width="7.7109375" style="45" customWidth="1"/>
    <col min="4615" max="4615" width="12.42578125" style="45" customWidth="1"/>
    <col min="4616" max="4616" width="11.42578125" style="45" customWidth="1"/>
    <col min="4617" max="4617" width="11.5703125" style="45" customWidth="1"/>
    <col min="4618" max="4618" width="12.42578125" style="45" customWidth="1"/>
    <col min="4619" max="4619" width="14.7109375" style="45" customWidth="1"/>
    <col min="4620" max="4620" width="15.85546875" style="45" customWidth="1"/>
    <col min="4621" max="4621" width="13" style="45" customWidth="1"/>
    <col min="4622" max="4864" width="9.140625" style="45"/>
    <col min="4865" max="4865" width="59" style="45" customWidth="1"/>
    <col min="4866" max="4866" width="5.85546875" style="45" customWidth="1"/>
    <col min="4867" max="4867" width="10.28515625" style="45" customWidth="1"/>
    <col min="4868" max="4868" width="12.42578125" style="45" customWidth="1"/>
    <col min="4869" max="4869" width="7.85546875" style="45" customWidth="1"/>
    <col min="4870" max="4870" width="7.7109375" style="45" customWidth="1"/>
    <col min="4871" max="4871" width="12.42578125" style="45" customWidth="1"/>
    <col min="4872" max="4872" width="11.42578125" style="45" customWidth="1"/>
    <col min="4873" max="4873" width="11.5703125" style="45" customWidth="1"/>
    <col min="4874" max="4874" width="12.42578125" style="45" customWidth="1"/>
    <col min="4875" max="4875" width="14.7109375" style="45" customWidth="1"/>
    <col min="4876" max="4876" width="15.85546875" style="45" customWidth="1"/>
    <col min="4877" max="4877" width="13" style="45" customWidth="1"/>
    <col min="4878" max="5120" width="9.140625" style="45"/>
    <col min="5121" max="5121" width="59" style="45" customWidth="1"/>
    <col min="5122" max="5122" width="5.85546875" style="45" customWidth="1"/>
    <col min="5123" max="5123" width="10.28515625" style="45" customWidth="1"/>
    <col min="5124" max="5124" width="12.42578125" style="45" customWidth="1"/>
    <col min="5125" max="5125" width="7.85546875" style="45" customWidth="1"/>
    <col min="5126" max="5126" width="7.7109375" style="45" customWidth="1"/>
    <col min="5127" max="5127" width="12.42578125" style="45" customWidth="1"/>
    <col min="5128" max="5128" width="11.42578125" style="45" customWidth="1"/>
    <col min="5129" max="5129" width="11.5703125" style="45" customWidth="1"/>
    <col min="5130" max="5130" width="12.42578125" style="45" customWidth="1"/>
    <col min="5131" max="5131" width="14.7109375" style="45" customWidth="1"/>
    <col min="5132" max="5132" width="15.85546875" style="45" customWidth="1"/>
    <col min="5133" max="5133" width="13" style="45" customWidth="1"/>
    <col min="5134" max="5376" width="9.140625" style="45"/>
    <col min="5377" max="5377" width="59" style="45" customWidth="1"/>
    <col min="5378" max="5378" width="5.85546875" style="45" customWidth="1"/>
    <col min="5379" max="5379" width="10.28515625" style="45" customWidth="1"/>
    <col min="5380" max="5380" width="12.42578125" style="45" customWidth="1"/>
    <col min="5381" max="5381" width="7.85546875" style="45" customWidth="1"/>
    <col min="5382" max="5382" width="7.7109375" style="45" customWidth="1"/>
    <col min="5383" max="5383" width="12.42578125" style="45" customWidth="1"/>
    <col min="5384" max="5384" width="11.42578125" style="45" customWidth="1"/>
    <col min="5385" max="5385" width="11.5703125" style="45" customWidth="1"/>
    <col min="5386" max="5386" width="12.42578125" style="45" customWidth="1"/>
    <col min="5387" max="5387" width="14.7109375" style="45" customWidth="1"/>
    <col min="5388" max="5388" width="15.85546875" style="45" customWidth="1"/>
    <col min="5389" max="5389" width="13" style="45" customWidth="1"/>
    <col min="5390" max="5632" width="9.140625" style="45"/>
    <col min="5633" max="5633" width="59" style="45" customWidth="1"/>
    <col min="5634" max="5634" width="5.85546875" style="45" customWidth="1"/>
    <col min="5635" max="5635" width="10.28515625" style="45" customWidth="1"/>
    <col min="5636" max="5636" width="12.42578125" style="45" customWidth="1"/>
    <col min="5637" max="5637" width="7.85546875" style="45" customWidth="1"/>
    <col min="5638" max="5638" width="7.7109375" style="45" customWidth="1"/>
    <col min="5639" max="5639" width="12.42578125" style="45" customWidth="1"/>
    <col min="5640" max="5640" width="11.42578125" style="45" customWidth="1"/>
    <col min="5641" max="5641" width="11.5703125" style="45" customWidth="1"/>
    <col min="5642" max="5642" width="12.42578125" style="45" customWidth="1"/>
    <col min="5643" max="5643" width="14.7109375" style="45" customWidth="1"/>
    <col min="5644" max="5644" width="15.85546875" style="45" customWidth="1"/>
    <col min="5645" max="5645" width="13" style="45" customWidth="1"/>
    <col min="5646" max="5888" width="9.140625" style="45"/>
    <col min="5889" max="5889" width="59" style="45" customWidth="1"/>
    <col min="5890" max="5890" width="5.85546875" style="45" customWidth="1"/>
    <col min="5891" max="5891" width="10.28515625" style="45" customWidth="1"/>
    <col min="5892" max="5892" width="12.42578125" style="45" customWidth="1"/>
    <col min="5893" max="5893" width="7.85546875" style="45" customWidth="1"/>
    <col min="5894" max="5894" width="7.7109375" style="45" customWidth="1"/>
    <col min="5895" max="5895" width="12.42578125" style="45" customWidth="1"/>
    <col min="5896" max="5896" width="11.42578125" style="45" customWidth="1"/>
    <col min="5897" max="5897" width="11.5703125" style="45" customWidth="1"/>
    <col min="5898" max="5898" width="12.42578125" style="45" customWidth="1"/>
    <col min="5899" max="5899" width="14.7109375" style="45" customWidth="1"/>
    <col min="5900" max="5900" width="15.85546875" style="45" customWidth="1"/>
    <col min="5901" max="5901" width="13" style="45" customWidth="1"/>
    <col min="5902" max="6144" width="9.140625" style="45"/>
    <col min="6145" max="6145" width="59" style="45" customWidth="1"/>
    <col min="6146" max="6146" width="5.85546875" style="45" customWidth="1"/>
    <col min="6147" max="6147" width="10.28515625" style="45" customWidth="1"/>
    <col min="6148" max="6148" width="12.42578125" style="45" customWidth="1"/>
    <col min="6149" max="6149" width="7.85546875" style="45" customWidth="1"/>
    <col min="6150" max="6150" width="7.7109375" style="45" customWidth="1"/>
    <col min="6151" max="6151" width="12.42578125" style="45" customWidth="1"/>
    <col min="6152" max="6152" width="11.42578125" style="45" customWidth="1"/>
    <col min="6153" max="6153" width="11.5703125" style="45" customWidth="1"/>
    <col min="6154" max="6154" width="12.42578125" style="45" customWidth="1"/>
    <col min="6155" max="6155" width="14.7109375" style="45" customWidth="1"/>
    <col min="6156" max="6156" width="15.85546875" style="45" customWidth="1"/>
    <col min="6157" max="6157" width="13" style="45" customWidth="1"/>
    <col min="6158" max="6400" width="9.140625" style="45"/>
    <col min="6401" max="6401" width="59" style="45" customWidth="1"/>
    <col min="6402" max="6402" width="5.85546875" style="45" customWidth="1"/>
    <col min="6403" max="6403" width="10.28515625" style="45" customWidth="1"/>
    <col min="6404" max="6404" width="12.42578125" style="45" customWidth="1"/>
    <col min="6405" max="6405" width="7.85546875" style="45" customWidth="1"/>
    <col min="6406" max="6406" width="7.7109375" style="45" customWidth="1"/>
    <col min="6407" max="6407" width="12.42578125" style="45" customWidth="1"/>
    <col min="6408" max="6408" width="11.42578125" style="45" customWidth="1"/>
    <col min="6409" max="6409" width="11.5703125" style="45" customWidth="1"/>
    <col min="6410" max="6410" width="12.42578125" style="45" customWidth="1"/>
    <col min="6411" max="6411" width="14.7109375" style="45" customWidth="1"/>
    <col min="6412" max="6412" width="15.85546875" style="45" customWidth="1"/>
    <col min="6413" max="6413" width="13" style="45" customWidth="1"/>
    <col min="6414" max="6656" width="9.140625" style="45"/>
    <col min="6657" max="6657" width="59" style="45" customWidth="1"/>
    <col min="6658" max="6658" width="5.85546875" style="45" customWidth="1"/>
    <col min="6659" max="6659" width="10.28515625" style="45" customWidth="1"/>
    <col min="6660" max="6660" width="12.42578125" style="45" customWidth="1"/>
    <col min="6661" max="6661" width="7.85546875" style="45" customWidth="1"/>
    <col min="6662" max="6662" width="7.7109375" style="45" customWidth="1"/>
    <col min="6663" max="6663" width="12.42578125" style="45" customWidth="1"/>
    <col min="6664" max="6664" width="11.42578125" style="45" customWidth="1"/>
    <col min="6665" max="6665" width="11.5703125" style="45" customWidth="1"/>
    <col min="6666" max="6666" width="12.42578125" style="45" customWidth="1"/>
    <col min="6667" max="6667" width="14.7109375" style="45" customWidth="1"/>
    <col min="6668" max="6668" width="15.85546875" style="45" customWidth="1"/>
    <col min="6669" max="6669" width="13" style="45" customWidth="1"/>
    <col min="6670" max="6912" width="9.140625" style="45"/>
    <col min="6913" max="6913" width="59" style="45" customWidth="1"/>
    <col min="6914" max="6914" width="5.85546875" style="45" customWidth="1"/>
    <col min="6915" max="6915" width="10.28515625" style="45" customWidth="1"/>
    <col min="6916" max="6916" width="12.42578125" style="45" customWidth="1"/>
    <col min="6917" max="6917" width="7.85546875" style="45" customWidth="1"/>
    <col min="6918" max="6918" width="7.7109375" style="45" customWidth="1"/>
    <col min="6919" max="6919" width="12.42578125" style="45" customWidth="1"/>
    <col min="6920" max="6920" width="11.42578125" style="45" customWidth="1"/>
    <col min="6921" max="6921" width="11.5703125" style="45" customWidth="1"/>
    <col min="6922" max="6922" width="12.42578125" style="45" customWidth="1"/>
    <col min="6923" max="6923" width="14.7109375" style="45" customWidth="1"/>
    <col min="6924" max="6924" width="15.85546875" style="45" customWidth="1"/>
    <col min="6925" max="6925" width="13" style="45" customWidth="1"/>
    <col min="6926" max="7168" width="9.140625" style="45"/>
    <col min="7169" max="7169" width="59" style="45" customWidth="1"/>
    <col min="7170" max="7170" width="5.85546875" style="45" customWidth="1"/>
    <col min="7171" max="7171" width="10.28515625" style="45" customWidth="1"/>
    <col min="7172" max="7172" width="12.42578125" style="45" customWidth="1"/>
    <col min="7173" max="7173" width="7.85546875" style="45" customWidth="1"/>
    <col min="7174" max="7174" width="7.7109375" style="45" customWidth="1"/>
    <col min="7175" max="7175" width="12.42578125" style="45" customWidth="1"/>
    <col min="7176" max="7176" width="11.42578125" style="45" customWidth="1"/>
    <col min="7177" max="7177" width="11.5703125" style="45" customWidth="1"/>
    <col min="7178" max="7178" width="12.42578125" style="45" customWidth="1"/>
    <col min="7179" max="7179" width="14.7109375" style="45" customWidth="1"/>
    <col min="7180" max="7180" width="15.85546875" style="45" customWidth="1"/>
    <col min="7181" max="7181" width="13" style="45" customWidth="1"/>
    <col min="7182" max="7424" width="9.140625" style="45"/>
    <col min="7425" max="7425" width="59" style="45" customWidth="1"/>
    <col min="7426" max="7426" width="5.85546875" style="45" customWidth="1"/>
    <col min="7427" max="7427" width="10.28515625" style="45" customWidth="1"/>
    <col min="7428" max="7428" width="12.42578125" style="45" customWidth="1"/>
    <col min="7429" max="7429" width="7.85546875" style="45" customWidth="1"/>
    <col min="7430" max="7430" width="7.7109375" style="45" customWidth="1"/>
    <col min="7431" max="7431" width="12.42578125" style="45" customWidth="1"/>
    <col min="7432" max="7432" width="11.42578125" style="45" customWidth="1"/>
    <col min="7433" max="7433" width="11.5703125" style="45" customWidth="1"/>
    <col min="7434" max="7434" width="12.42578125" style="45" customWidth="1"/>
    <col min="7435" max="7435" width="14.7109375" style="45" customWidth="1"/>
    <col min="7436" max="7436" width="15.85546875" style="45" customWidth="1"/>
    <col min="7437" max="7437" width="13" style="45" customWidth="1"/>
    <col min="7438" max="7680" width="9.140625" style="45"/>
    <col min="7681" max="7681" width="59" style="45" customWidth="1"/>
    <col min="7682" max="7682" width="5.85546875" style="45" customWidth="1"/>
    <col min="7683" max="7683" width="10.28515625" style="45" customWidth="1"/>
    <col min="7684" max="7684" width="12.42578125" style="45" customWidth="1"/>
    <col min="7685" max="7685" width="7.85546875" style="45" customWidth="1"/>
    <col min="7686" max="7686" width="7.7109375" style="45" customWidth="1"/>
    <col min="7687" max="7687" width="12.42578125" style="45" customWidth="1"/>
    <col min="7688" max="7688" width="11.42578125" style="45" customWidth="1"/>
    <col min="7689" max="7689" width="11.5703125" style="45" customWidth="1"/>
    <col min="7690" max="7690" width="12.42578125" style="45" customWidth="1"/>
    <col min="7691" max="7691" width="14.7109375" style="45" customWidth="1"/>
    <col min="7692" max="7692" width="15.85546875" style="45" customWidth="1"/>
    <col min="7693" max="7693" width="13" style="45" customWidth="1"/>
    <col min="7694" max="7936" width="9.140625" style="45"/>
    <col min="7937" max="7937" width="59" style="45" customWidth="1"/>
    <col min="7938" max="7938" width="5.85546875" style="45" customWidth="1"/>
    <col min="7939" max="7939" width="10.28515625" style="45" customWidth="1"/>
    <col min="7940" max="7940" width="12.42578125" style="45" customWidth="1"/>
    <col min="7941" max="7941" width="7.85546875" style="45" customWidth="1"/>
    <col min="7942" max="7942" width="7.7109375" style="45" customWidth="1"/>
    <col min="7943" max="7943" width="12.42578125" style="45" customWidth="1"/>
    <col min="7944" max="7944" width="11.42578125" style="45" customWidth="1"/>
    <col min="7945" max="7945" width="11.5703125" style="45" customWidth="1"/>
    <col min="7946" max="7946" width="12.42578125" style="45" customWidth="1"/>
    <col min="7947" max="7947" width="14.7109375" style="45" customWidth="1"/>
    <col min="7948" max="7948" width="15.85546875" style="45" customWidth="1"/>
    <col min="7949" max="7949" width="13" style="45" customWidth="1"/>
    <col min="7950" max="8192" width="9.140625" style="45"/>
    <col min="8193" max="8193" width="59" style="45" customWidth="1"/>
    <col min="8194" max="8194" width="5.85546875" style="45" customWidth="1"/>
    <col min="8195" max="8195" width="10.28515625" style="45" customWidth="1"/>
    <col min="8196" max="8196" width="12.42578125" style="45" customWidth="1"/>
    <col min="8197" max="8197" width="7.85546875" style="45" customWidth="1"/>
    <col min="8198" max="8198" width="7.7109375" style="45" customWidth="1"/>
    <col min="8199" max="8199" width="12.42578125" style="45" customWidth="1"/>
    <col min="8200" max="8200" width="11.42578125" style="45" customWidth="1"/>
    <col min="8201" max="8201" width="11.5703125" style="45" customWidth="1"/>
    <col min="8202" max="8202" width="12.42578125" style="45" customWidth="1"/>
    <col min="8203" max="8203" width="14.7109375" style="45" customWidth="1"/>
    <col min="8204" max="8204" width="15.85546875" style="45" customWidth="1"/>
    <col min="8205" max="8205" width="13" style="45" customWidth="1"/>
    <col min="8206" max="8448" width="9.140625" style="45"/>
    <col min="8449" max="8449" width="59" style="45" customWidth="1"/>
    <col min="8450" max="8450" width="5.85546875" style="45" customWidth="1"/>
    <col min="8451" max="8451" width="10.28515625" style="45" customWidth="1"/>
    <col min="8452" max="8452" width="12.42578125" style="45" customWidth="1"/>
    <col min="8453" max="8453" width="7.85546875" style="45" customWidth="1"/>
    <col min="8454" max="8454" width="7.7109375" style="45" customWidth="1"/>
    <col min="8455" max="8455" width="12.42578125" style="45" customWidth="1"/>
    <col min="8456" max="8456" width="11.42578125" style="45" customWidth="1"/>
    <col min="8457" max="8457" width="11.5703125" style="45" customWidth="1"/>
    <col min="8458" max="8458" width="12.42578125" style="45" customWidth="1"/>
    <col min="8459" max="8459" width="14.7109375" style="45" customWidth="1"/>
    <col min="8460" max="8460" width="15.85546875" style="45" customWidth="1"/>
    <col min="8461" max="8461" width="13" style="45" customWidth="1"/>
    <col min="8462" max="8704" width="9.140625" style="45"/>
    <col min="8705" max="8705" width="59" style="45" customWidth="1"/>
    <col min="8706" max="8706" width="5.85546875" style="45" customWidth="1"/>
    <col min="8707" max="8707" width="10.28515625" style="45" customWidth="1"/>
    <col min="8708" max="8708" width="12.42578125" style="45" customWidth="1"/>
    <col min="8709" max="8709" width="7.85546875" style="45" customWidth="1"/>
    <col min="8710" max="8710" width="7.7109375" style="45" customWidth="1"/>
    <col min="8711" max="8711" width="12.42578125" style="45" customWidth="1"/>
    <col min="8712" max="8712" width="11.42578125" style="45" customWidth="1"/>
    <col min="8713" max="8713" width="11.5703125" style="45" customWidth="1"/>
    <col min="8714" max="8714" width="12.42578125" style="45" customWidth="1"/>
    <col min="8715" max="8715" width="14.7109375" style="45" customWidth="1"/>
    <col min="8716" max="8716" width="15.85546875" style="45" customWidth="1"/>
    <col min="8717" max="8717" width="13" style="45" customWidth="1"/>
    <col min="8718" max="8960" width="9.140625" style="45"/>
    <col min="8961" max="8961" width="59" style="45" customWidth="1"/>
    <col min="8962" max="8962" width="5.85546875" style="45" customWidth="1"/>
    <col min="8963" max="8963" width="10.28515625" style="45" customWidth="1"/>
    <col min="8964" max="8964" width="12.42578125" style="45" customWidth="1"/>
    <col min="8965" max="8965" width="7.85546875" style="45" customWidth="1"/>
    <col min="8966" max="8966" width="7.7109375" style="45" customWidth="1"/>
    <col min="8967" max="8967" width="12.42578125" style="45" customWidth="1"/>
    <col min="8968" max="8968" width="11.42578125" style="45" customWidth="1"/>
    <col min="8969" max="8969" width="11.5703125" style="45" customWidth="1"/>
    <col min="8970" max="8970" width="12.42578125" style="45" customWidth="1"/>
    <col min="8971" max="8971" width="14.7109375" style="45" customWidth="1"/>
    <col min="8972" max="8972" width="15.85546875" style="45" customWidth="1"/>
    <col min="8973" max="8973" width="13" style="45" customWidth="1"/>
    <col min="8974" max="9216" width="9.140625" style="45"/>
    <col min="9217" max="9217" width="59" style="45" customWidth="1"/>
    <col min="9218" max="9218" width="5.85546875" style="45" customWidth="1"/>
    <col min="9219" max="9219" width="10.28515625" style="45" customWidth="1"/>
    <col min="9220" max="9220" width="12.42578125" style="45" customWidth="1"/>
    <col min="9221" max="9221" width="7.85546875" style="45" customWidth="1"/>
    <col min="9222" max="9222" width="7.7109375" style="45" customWidth="1"/>
    <col min="9223" max="9223" width="12.42578125" style="45" customWidth="1"/>
    <col min="9224" max="9224" width="11.42578125" style="45" customWidth="1"/>
    <col min="9225" max="9225" width="11.5703125" style="45" customWidth="1"/>
    <col min="9226" max="9226" width="12.42578125" style="45" customWidth="1"/>
    <col min="9227" max="9227" width="14.7109375" style="45" customWidth="1"/>
    <col min="9228" max="9228" width="15.85546875" style="45" customWidth="1"/>
    <col min="9229" max="9229" width="13" style="45" customWidth="1"/>
    <col min="9230" max="9472" width="9.140625" style="45"/>
    <col min="9473" max="9473" width="59" style="45" customWidth="1"/>
    <col min="9474" max="9474" width="5.85546875" style="45" customWidth="1"/>
    <col min="9475" max="9475" width="10.28515625" style="45" customWidth="1"/>
    <col min="9476" max="9476" width="12.42578125" style="45" customWidth="1"/>
    <col min="9477" max="9477" width="7.85546875" style="45" customWidth="1"/>
    <col min="9478" max="9478" width="7.7109375" style="45" customWidth="1"/>
    <col min="9479" max="9479" width="12.42578125" style="45" customWidth="1"/>
    <col min="9480" max="9480" width="11.42578125" style="45" customWidth="1"/>
    <col min="9481" max="9481" width="11.5703125" style="45" customWidth="1"/>
    <col min="9482" max="9482" width="12.42578125" style="45" customWidth="1"/>
    <col min="9483" max="9483" width="14.7109375" style="45" customWidth="1"/>
    <col min="9484" max="9484" width="15.85546875" style="45" customWidth="1"/>
    <col min="9485" max="9485" width="13" style="45" customWidth="1"/>
    <col min="9486" max="9728" width="9.140625" style="45"/>
    <col min="9729" max="9729" width="59" style="45" customWidth="1"/>
    <col min="9730" max="9730" width="5.85546875" style="45" customWidth="1"/>
    <col min="9731" max="9731" width="10.28515625" style="45" customWidth="1"/>
    <col min="9732" max="9732" width="12.42578125" style="45" customWidth="1"/>
    <col min="9733" max="9733" width="7.85546875" style="45" customWidth="1"/>
    <col min="9734" max="9734" width="7.7109375" style="45" customWidth="1"/>
    <col min="9735" max="9735" width="12.42578125" style="45" customWidth="1"/>
    <col min="9736" max="9736" width="11.42578125" style="45" customWidth="1"/>
    <col min="9737" max="9737" width="11.5703125" style="45" customWidth="1"/>
    <col min="9738" max="9738" width="12.42578125" style="45" customWidth="1"/>
    <col min="9739" max="9739" width="14.7109375" style="45" customWidth="1"/>
    <col min="9740" max="9740" width="15.85546875" style="45" customWidth="1"/>
    <col min="9741" max="9741" width="13" style="45" customWidth="1"/>
    <col min="9742" max="9984" width="9.140625" style="45"/>
    <col min="9985" max="9985" width="59" style="45" customWidth="1"/>
    <col min="9986" max="9986" width="5.85546875" style="45" customWidth="1"/>
    <col min="9987" max="9987" width="10.28515625" style="45" customWidth="1"/>
    <col min="9988" max="9988" width="12.42578125" style="45" customWidth="1"/>
    <col min="9989" max="9989" width="7.85546875" style="45" customWidth="1"/>
    <col min="9990" max="9990" width="7.7109375" style="45" customWidth="1"/>
    <col min="9991" max="9991" width="12.42578125" style="45" customWidth="1"/>
    <col min="9992" max="9992" width="11.42578125" style="45" customWidth="1"/>
    <col min="9993" max="9993" width="11.5703125" style="45" customWidth="1"/>
    <col min="9994" max="9994" width="12.42578125" style="45" customWidth="1"/>
    <col min="9995" max="9995" width="14.7109375" style="45" customWidth="1"/>
    <col min="9996" max="9996" width="15.85546875" style="45" customWidth="1"/>
    <col min="9997" max="9997" width="13" style="45" customWidth="1"/>
    <col min="9998" max="10240" width="9.140625" style="45"/>
    <col min="10241" max="10241" width="59" style="45" customWidth="1"/>
    <col min="10242" max="10242" width="5.85546875" style="45" customWidth="1"/>
    <col min="10243" max="10243" width="10.28515625" style="45" customWidth="1"/>
    <col min="10244" max="10244" width="12.42578125" style="45" customWidth="1"/>
    <col min="10245" max="10245" width="7.85546875" style="45" customWidth="1"/>
    <col min="10246" max="10246" width="7.7109375" style="45" customWidth="1"/>
    <col min="10247" max="10247" width="12.42578125" style="45" customWidth="1"/>
    <col min="10248" max="10248" width="11.42578125" style="45" customWidth="1"/>
    <col min="10249" max="10249" width="11.5703125" style="45" customWidth="1"/>
    <col min="10250" max="10250" width="12.42578125" style="45" customWidth="1"/>
    <col min="10251" max="10251" width="14.7109375" style="45" customWidth="1"/>
    <col min="10252" max="10252" width="15.85546875" style="45" customWidth="1"/>
    <col min="10253" max="10253" width="13" style="45" customWidth="1"/>
    <col min="10254" max="10496" width="9.140625" style="45"/>
    <col min="10497" max="10497" width="59" style="45" customWidth="1"/>
    <col min="10498" max="10498" width="5.85546875" style="45" customWidth="1"/>
    <col min="10499" max="10499" width="10.28515625" style="45" customWidth="1"/>
    <col min="10500" max="10500" width="12.42578125" style="45" customWidth="1"/>
    <col min="10501" max="10501" width="7.85546875" style="45" customWidth="1"/>
    <col min="10502" max="10502" width="7.7109375" style="45" customWidth="1"/>
    <col min="10503" max="10503" width="12.42578125" style="45" customWidth="1"/>
    <col min="10504" max="10504" width="11.42578125" style="45" customWidth="1"/>
    <col min="10505" max="10505" width="11.5703125" style="45" customWidth="1"/>
    <col min="10506" max="10506" width="12.42578125" style="45" customWidth="1"/>
    <col min="10507" max="10507" width="14.7109375" style="45" customWidth="1"/>
    <col min="10508" max="10508" width="15.85546875" style="45" customWidth="1"/>
    <col min="10509" max="10509" width="13" style="45" customWidth="1"/>
    <col min="10510" max="10752" width="9.140625" style="45"/>
    <col min="10753" max="10753" width="59" style="45" customWidth="1"/>
    <col min="10754" max="10754" width="5.85546875" style="45" customWidth="1"/>
    <col min="10755" max="10755" width="10.28515625" style="45" customWidth="1"/>
    <col min="10756" max="10756" width="12.42578125" style="45" customWidth="1"/>
    <col min="10757" max="10757" width="7.85546875" style="45" customWidth="1"/>
    <col min="10758" max="10758" width="7.7109375" style="45" customWidth="1"/>
    <col min="10759" max="10759" width="12.42578125" style="45" customWidth="1"/>
    <col min="10760" max="10760" width="11.42578125" style="45" customWidth="1"/>
    <col min="10761" max="10761" width="11.5703125" style="45" customWidth="1"/>
    <col min="10762" max="10762" width="12.42578125" style="45" customWidth="1"/>
    <col min="10763" max="10763" width="14.7109375" style="45" customWidth="1"/>
    <col min="10764" max="10764" width="15.85546875" style="45" customWidth="1"/>
    <col min="10765" max="10765" width="13" style="45" customWidth="1"/>
    <col min="10766" max="11008" width="9.140625" style="45"/>
    <col min="11009" max="11009" width="59" style="45" customWidth="1"/>
    <col min="11010" max="11010" width="5.85546875" style="45" customWidth="1"/>
    <col min="11011" max="11011" width="10.28515625" style="45" customWidth="1"/>
    <col min="11012" max="11012" width="12.42578125" style="45" customWidth="1"/>
    <col min="11013" max="11013" width="7.85546875" style="45" customWidth="1"/>
    <col min="11014" max="11014" width="7.7109375" style="45" customWidth="1"/>
    <col min="11015" max="11015" width="12.42578125" style="45" customWidth="1"/>
    <col min="11016" max="11016" width="11.42578125" style="45" customWidth="1"/>
    <col min="11017" max="11017" width="11.5703125" style="45" customWidth="1"/>
    <col min="11018" max="11018" width="12.42578125" style="45" customWidth="1"/>
    <col min="11019" max="11019" width="14.7109375" style="45" customWidth="1"/>
    <col min="11020" max="11020" width="15.85546875" style="45" customWidth="1"/>
    <col min="11021" max="11021" width="13" style="45" customWidth="1"/>
    <col min="11022" max="11264" width="9.140625" style="45"/>
    <col min="11265" max="11265" width="59" style="45" customWidth="1"/>
    <col min="11266" max="11266" width="5.85546875" style="45" customWidth="1"/>
    <col min="11267" max="11267" width="10.28515625" style="45" customWidth="1"/>
    <col min="11268" max="11268" width="12.42578125" style="45" customWidth="1"/>
    <col min="11269" max="11269" width="7.85546875" style="45" customWidth="1"/>
    <col min="11270" max="11270" width="7.7109375" style="45" customWidth="1"/>
    <col min="11271" max="11271" width="12.42578125" style="45" customWidth="1"/>
    <col min="11272" max="11272" width="11.42578125" style="45" customWidth="1"/>
    <col min="11273" max="11273" width="11.5703125" style="45" customWidth="1"/>
    <col min="11274" max="11274" width="12.42578125" style="45" customWidth="1"/>
    <col min="11275" max="11275" width="14.7109375" style="45" customWidth="1"/>
    <col min="11276" max="11276" width="15.85546875" style="45" customWidth="1"/>
    <col min="11277" max="11277" width="13" style="45" customWidth="1"/>
    <col min="11278" max="11520" width="9.140625" style="45"/>
    <col min="11521" max="11521" width="59" style="45" customWidth="1"/>
    <col min="11522" max="11522" width="5.85546875" style="45" customWidth="1"/>
    <col min="11523" max="11523" width="10.28515625" style="45" customWidth="1"/>
    <col min="11524" max="11524" width="12.42578125" style="45" customWidth="1"/>
    <col min="11525" max="11525" width="7.85546875" style="45" customWidth="1"/>
    <col min="11526" max="11526" width="7.7109375" style="45" customWidth="1"/>
    <col min="11527" max="11527" width="12.42578125" style="45" customWidth="1"/>
    <col min="11528" max="11528" width="11.42578125" style="45" customWidth="1"/>
    <col min="11529" max="11529" width="11.5703125" style="45" customWidth="1"/>
    <col min="11530" max="11530" width="12.42578125" style="45" customWidth="1"/>
    <col min="11531" max="11531" width="14.7109375" style="45" customWidth="1"/>
    <col min="11532" max="11532" width="15.85546875" style="45" customWidth="1"/>
    <col min="11533" max="11533" width="13" style="45" customWidth="1"/>
    <col min="11534" max="11776" width="9.140625" style="45"/>
    <col min="11777" max="11777" width="59" style="45" customWidth="1"/>
    <col min="11778" max="11778" width="5.85546875" style="45" customWidth="1"/>
    <col min="11779" max="11779" width="10.28515625" style="45" customWidth="1"/>
    <col min="11780" max="11780" width="12.42578125" style="45" customWidth="1"/>
    <col min="11781" max="11781" width="7.85546875" style="45" customWidth="1"/>
    <col min="11782" max="11782" width="7.7109375" style="45" customWidth="1"/>
    <col min="11783" max="11783" width="12.42578125" style="45" customWidth="1"/>
    <col min="11784" max="11784" width="11.42578125" style="45" customWidth="1"/>
    <col min="11785" max="11785" width="11.5703125" style="45" customWidth="1"/>
    <col min="11786" max="11786" width="12.42578125" style="45" customWidth="1"/>
    <col min="11787" max="11787" width="14.7109375" style="45" customWidth="1"/>
    <col min="11788" max="11788" width="15.85546875" style="45" customWidth="1"/>
    <col min="11789" max="11789" width="13" style="45" customWidth="1"/>
    <col min="11790" max="12032" width="9.140625" style="45"/>
    <col min="12033" max="12033" width="59" style="45" customWidth="1"/>
    <col min="12034" max="12034" width="5.85546875" style="45" customWidth="1"/>
    <col min="12035" max="12035" width="10.28515625" style="45" customWidth="1"/>
    <col min="12036" max="12036" width="12.42578125" style="45" customWidth="1"/>
    <col min="12037" max="12037" width="7.85546875" style="45" customWidth="1"/>
    <col min="12038" max="12038" width="7.7109375" style="45" customWidth="1"/>
    <col min="12039" max="12039" width="12.42578125" style="45" customWidth="1"/>
    <col min="12040" max="12040" width="11.42578125" style="45" customWidth="1"/>
    <col min="12041" max="12041" width="11.5703125" style="45" customWidth="1"/>
    <col min="12042" max="12042" width="12.42578125" style="45" customWidth="1"/>
    <col min="12043" max="12043" width="14.7109375" style="45" customWidth="1"/>
    <col min="12044" max="12044" width="15.85546875" style="45" customWidth="1"/>
    <col min="12045" max="12045" width="13" style="45" customWidth="1"/>
    <col min="12046" max="12288" width="9.140625" style="45"/>
    <col min="12289" max="12289" width="59" style="45" customWidth="1"/>
    <col min="12290" max="12290" width="5.85546875" style="45" customWidth="1"/>
    <col min="12291" max="12291" width="10.28515625" style="45" customWidth="1"/>
    <col min="12292" max="12292" width="12.42578125" style="45" customWidth="1"/>
    <col min="12293" max="12293" width="7.85546875" style="45" customWidth="1"/>
    <col min="12294" max="12294" width="7.7109375" style="45" customWidth="1"/>
    <col min="12295" max="12295" width="12.42578125" style="45" customWidth="1"/>
    <col min="12296" max="12296" width="11.42578125" style="45" customWidth="1"/>
    <col min="12297" max="12297" width="11.5703125" style="45" customWidth="1"/>
    <col min="12298" max="12298" width="12.42578125" style="45" customWidth="1"/>
    <col min="12299" max="12299" width="14.7109375" style="45" customWidth="1"/>
    <col min="12300" max="12300" width="15.85546875" style="45" customWidth="1"/>
    <col min="12301" max="12301" width="13" style="45" customWidth="1"/>
    <col min="12302" max="12544" width="9.140625" style="45"/>
    <col min="12545" max="12545" width="59" style="45" customWidth="1"/>
    <col min="12546" max="12546" width="5.85546875" style="45" customWidth="1"/>
    <col min="12547" max="12547" width="10.28515625" style="45" customWidth="1"/>
    <col min="12548" max="12548" width="12.42578125" style="45" customWidth="1"/>
    <col min="12549" max="12549" width="7.85546875" style="45" customWidth="1"/>
    <col min="12550" max="12550" width="7.7109375" style="45" customWidth="1"/>
    <col min="12551" max="12551" width="12.42578125" style="45" customWidth="1"/>
    <col min="12552" max="12552" width="11.42578125" style="45" customWidth="1"/>
    <col min="12553" max="12553" width="11.5703125" style="45" customWidth="1"/>
    <col min="12554" max="12554" width="12.42578125" style="45" customWidth="1"/>
    <col min="12555" max="12555" width="14.7109375" style="45" customWidth="1"/>
    <col min="12556" max="12556" width="15.85546875" style="45" customWidth="1"/>
    <col min="12557" max="12557" width="13" style="45" customWidth="1"/>
    <col min="12558" max="12800" width="9.140625" style="45"/>
    <col min="12801" max="12801" width="59" style="45" customWidth="1"/>
    <col min="12802" max="12802" width="5.85546875" style="45" customWidth="1"/>
    <col min="12803" max="12803" width="10.28515625" style="45" customWidth="1"/>
    <col min="12804" max="12804" width="12.42578125" style="45" customWidth="1"/>
    <col min="12805" max="12805" width="7.85546875" style="45" customWidth="1"/>
    <col min="12806" max="12806" width="7.7109375" style="45" customWidth="1"/>
    <col min="12807" max="12807" width="12.42578125" style="45" customWidth="1"/>
    <col min="12808" max="12808" width="11.42578125" style="45" customWidth="1"/>
    <col min="12809" max="12809" width="11.5703125" style="45" customWidth="1"/>
    <col min="12810" max="12810" width="12.42578125" style="45" customWidth="1"/>
    <col min="12811" max="12811" width="14.7109375" style="45" customWidth="1"/>
    <col min="12812" max="12812" width="15.85546875" style="45" customWidth="1"/>
    <col min="12813" max="12813" width="13" style="45" customWidth="1"/>
    <col min="12814" max="13056" width="9.140625" style="45"/>
    <col min="13057" max="13057" width="59" style="45" customWidth="1"/>
    <col min="13058" max="13058" width="5.85546875" style="45" customWidth="1"/>
    <col min="13059" max="13059" width="10.28515625" style="45" customWidth="1"/>
    <col min="13060" max="13060" width="12.42578125" style="45" customWidth="1"/>
    <col min="13061" max="13061" width="7.85546875" style="45" customWidth="1"/>
    <col min="13062" max="13062" width="7.7109375" style="45" customWidth="1"/>
    <col min="13063" max="13063" width="12.42578125" style="45" customWidth="1"/>
    <col min="13064" max="13064" width="11.42578125" style="45" customWidth="1"/>
    <col min="13065" max="13065" width="11.5703125" style="45" customWidth="1"/>
    <col min="13066" max="13066" width="12.42578125" style="45" customWidth="1"/>
    <col min="13067" max="13067" width="14.7109375" style="45" customWidth="1"/>
    <col min="13068" max="13068" width="15.85546875" style="45" customWidth="1"/>
    <col min="13069" max="13069" width="13" style="45" customWidth="1"/>
    <col min="13070" max="13312" width="9.140625" style="45"/>
    <col min="13313" max="13313" width="59" style="45" customWidth="1"/>
    <col min="13314" max="13314" width="5.85546875" style="45" customWidth="1"/>
    <col min="13315" max="13315" width="10.28515625" style="45" customWidth="1"/>
    <col min="13316" max="13316" width="12.42578125" style="45" customWidth="1"/>
    <col min="13317" max="13317" width="7.85546875" style="45" customWidth="1"/>
    <col min="13318" max="13318" width="7.7109375" style="45" customWidth="1"/>
    <col min="13319" max="13319" width="12.42578125" style="45" customWidth="1"/>
    <col min="13320" max="13320" width="11.42578125" style="45" customWidth="1"/>
    <col min="13321" max="13321" width="11.5703125" style="45" customWidth="1"/>
    <col min="13322" max="13322" width="12.42578125" style="45" customWidth="1"/>
    <col min="13323" max="13323" width="14.7109375" style="45" customWidth="1"/>
    <col min="13324" max="13324" width="15.85546875" style="45" customWidth="1"/>
    <col min="13325" max="13325" width="13" style="45" customWidth="1"/>
    <col min="13326" max="13568" width="9.140625" style="45"/>
    <col min="13569" max="13569" width="59" style="45" customWidth="1"/>
    <col min="13570" max="13570" width="5.85546875" style="45" customWidth="1"/>
    <col min="13571" max="13571" width="10.28515625" style="45" customWidth="1"/>
    <col min="13572" max="13572" width="12.42578125" style="45" customWidth="1"/>
    <col min="13573" max="13573" width="7.85546875" style="45" customWidth="1"/>
    <col min="13574" max="13574" width="7.7109375" style="45" customWidth="1"/>
    <col min="13575" max="13575" width="12.42578125" style="45" customWidth="1"/>
    <col min="13576" max="13576" width="11.42578125" style="45" customWidth="1"/>
    <col min="13577" max="13577" width="11.5703125" style="45" customWidth="1"/>
    <col min="13578" max="13578" width="12.42578125" style="45" customWidth="1"/>
    <col min="13579" max="13579" width="14.7109375" style="45" customWidth="1"/>
    <col min="13580" max="13580" width="15.85546875" style="45" customWidth="1"/>
    <col min="13581" max="13581" width="13" style="45" customWidth="1"/>
    <col min="13582" max="13824" width="9.140625" style="45"/>
    <col min="13825" max="13825" width="59" style="45" customWidth="1"/>
    <col min="13826" max="13826" width="5.85546875" style="45" customWidth="1"/>
    <col min="13827" max="13827" width="10.28515625" style="45" customWidth="1"/>
    <col min="13828" max="13828" width="12.42578125" style="45" customWidth="1"/>
    <col min="13829" max="13829" width="7.85546875" style="45" customWidth="1"/>
    <col min="13830" max="13830" width="7.7109375" style="45" customWidth="1"/>
    <col min="13831" max="13831" width="12.42578125" style="45" customWidth="1"/>
    <col min="13832" max="13832" width="11.42578125" style="45" customWidth="1"/>
    <col min="13833" max="13833" width="11.5703125" style="45" customWidth="1"/>
    <col min="13834" max="13834" width="12.42578125" style="45" customWidth="1"/>
    <col min="13835" max="13835" width="14.7109375" style="45" customWidth="1"/>
    <col min="13836" max="13836" width="15.85546875" style="45" customWidth="1"/>
    <col min="13837" max="13837" width="13" style="45" customWidth="1"/>
    <col min="13838" max="14080" width="9.140625" style="45"/>
    <col min="14081" max="14081" width="59" style="45" customWidth="1"/>
    <col min="14082" max="14082" width="5.85546875" style="45" customWidth="1"/>
    <col min="14083" max="14083" width="10.28515625" style="45" customWidth="1"/>
    <col min="14084" max="14084" width="12.42578125" style="45" customWidth="1"/>
    <col min="14085" max="14085" width="7.85546875" style="45" customWidth="1"/>
    <col min="14086" max="14086" width="7.7109375" style="45" customWidth="1"/>
    <col min="14087" max="14087" width="12.42578125" style="45" customWidth="1"/>
    <col min="14088" max="14088" width="11.42578125" style="45" customWidth="1"/>
    <col min="14089" max="14089" width="11.5703125" style="45" customWidth="1"/>
    <col min="14090" max="14090" width="12.42578125" style="45" customWidth="1"/>
    <col min="14091" max="14091" width="14.7109375" style="45" customWidth="1"/>
    <col min="14092" max="14092" width="15.85546875" style="45" customWidth="1"/>
    <col min="14093" max="14093" width="13" style="45" customWidth="1"/>
    <col min="14094" max="14336" width="9.140625" style="45"/>
    <col min="14337" max="14337" width="59" style="45" customWidth="1"/>
    <col min="14338" max="14338" width="5.85546875" style="45" customWidth="1"/>
    <col min="14339" max="14339" width="10.28515625" style="45" customWidth="1"/>
    <col min="14340" max="14340" width="12.42578125" style="45" customWidth="1"/>
    <col min="14341" max="14341" width="7.85546875" style="45" customWidth="1"/>
    <col min="14342" max="14342" width="7.7109375" style="45" customWidth="1"/>
    <col min="14343" max="14343" width="12.42578125" style="45" customWidth="1"/>
    <col min="14344" max="14344" width="11.42578125" style="45" customWidth="1"/>
    <col min="14345" max="14345" width="11.5703125" style="45" customWidth="1"/>
    <col min="14346" max="14346" width="12.42578125" style="45" customWidth="1"/>
    <col min="14347" max="14347" width="14.7109375" style="45" customWidth="1"/>
    <col min="14348" max="14348" width="15.85546875" style="45" customWidth="1"/>
    <col min="14349" max="14349" width="13" style="45" customWidth="1"/>
    <col min="14350" max="14592" width="9.140625" style="45"/>
    <col min="14593" max="14593" width="59" style="45" customWidth="1"/>
    <col min="14594" max="14594" width="5.85546875" style="45" customWidth="1"/>
    <col min="14595" max="14595" width="10.28515625" style="45" customWidth="1"/>
    <col min="14596" max="14596" width="12.42578125" style="45" customWidth="1"/>
    <col min="14597" max="14597" width="7.85546875" style="45" customWidth="1"/>
    <col min="14598" max="14598" width="7.7109375" style="45" customWidth="1"/>
    <col min="14599" max="14599" width="12.42578125" style="45" customWidth="1"/>
    <col min="14600" max="14600" width="11.42578125" style="45" customWidth="1"/>
    <col min="14601" max="14601" width="11.5703125" style="45" customWidth="1"/>
    <col min="14602" max="14602" width="12.42578125" style="45" customWidth="1"/>
    <col min="14603" max="14603" width="14.7109375" style="45" customWidth="1"/>
    <col min="14604" max="14604" width="15.85546875" style="45" customWidth="1"/>
    <col min="14605" max="14605" width="13" style="45" customWidth="1"/>
    <col min="14606" max="14848" width="9.140625" style="45"/>
    <col min="14849" max="14849" width="59" style="45" customWidth="1"/>
    <col min="14850" max="14850" width="5.85546875" style="45" customWidth="1"/>
    <col min="14851" max="14851" width="10.28515625" style="45" customWidth="1"/>
    <col min="14852" max="14852" width="12.42578125" style="45" customWidth="1"/>
    <col min="14853" max="14853" width="7.85546875" style="45" customWidth="1"/>
    <col min="14854" max="14854" width="7.7109375" style="45" customWidth="1"/>
    <col min="14855" max="14855" width="12.42578125" style="45" customWidth="1"/>
    <col min="14856" max="14856" width="11.42578125" style="45" customWidth="1"/>
    <col min="14857" max="14857" width="11.5703125" style="45" customWidth="1"/>
    <col min="14858" max="14858" width="12.42578125" style="45" customWidth="1"/>
    <col min="14859" max="14859" width="14.7109375" style="45" customWidth="1"/>
    <col min="14860" max="14860" width="15.85546875" style="45" customWidth="1"/>
    <col min="14861" max="14861" width="13" style="45" customWidth="1"/>
    <col min="14862" max="15104" width="9.140625" style="45"/>
    <col min="15105" max="15105" width="59" style="45" customWidth="1"/>
    <col min="15106" max="15106" width="5.85546875" style="45" customWidth="1"/>
    <col min="15107" max="15107" width="10.28515625" style="45" customWidth="1"/>
    <col min="15108" max="15108" width="12.42578125" style="45" customWidth="1"/>
    <col min="15109" max="15109" width="7.85546875" style="45" customWidth="1"/>
    <col min="15110" max="15110" width="7.7109375" style="45" customWidth="1"/>
    <col min="15111" max="15111" width="12.42578125" style="45" customWidth="1"/>
    <col min="15112" max="15112" width="11.42578125" style="45" customWidth="1"/>
    <col min="15113" max="15113" width="11.5703125" style="45" customWidth="1"/>
    <col min="15114" max="15114" width="12.42578125" style="45" customWidth="1"/>
    <col min="15115" max="15115" width="14.7109375" style="45" customWidth="1"/>
    <col min="15116" max="15116" width="15.85546875" style="45" customWidth="1"/>
    <col min="15117" max="15117" width="13" style="45" customWidth="1"/>
    <col min="15118" max="15360" width="9.140625" style="45"/>
    <col min="15361" max="15361" width="59" style="45" customWidth="1"/>
    <col min="15362" max="15362" width="5.85546875" style="45" customWidth="1"/>
    <col min="15363" max="15363" width="10.28515625" style="45" customWidth="1"/>
    <col min="15364" max="15364" width="12.42578125" style="45" customWidth="1"/>
    <col min="15365" max="15365" width="7.85546875" style="45" customWidth="1"/>
    <col min="15366" max="15366" width="7.7109375" style="45" customWidth="1"/>
    <col min="15367" max="15367" width="12.42578125" style="45" customWidth="1"/>
    <col min="15368" max="15368" width="11.42578125" style="45" customWidth="1"/>
    <col min="15369" max="15369" width="11.5703125" style="45" customWidth="1"/>
    <col min="15370" max="15370" width="12.42578125" style="45" customWidth="1"/>
    <col min="15371" max="15371" width="14.7109375" style="45" customWidth="1"/>
    <col min="15372" max="15372" width="15.85546875" style="45" customWidth="1"/>
    <col min="15373" max="15373" width="13" style="45" customWidth="1"/>
    <col min="15374" max="15616" width="9.140625" style="45"/>
    <col min="15617" max="15617" width="59" style="45" customWidth="1"/>
    <col min="15618" max="15618" width="5.85546875" style="45" customWidth="1"/>
    <col min="15619" max="15619" width="10.28515625" style="45" customWidth="1"/>
    <col min="15620" max="15620" width="12.42578125" style="45" customWidth="1"/>
    <col min="15621" max="15621" width="7.85546875" style="45" customWidth="1"/>
    <col min="15622" max="15622" width="7.7109375" style="45" customWidth="1"/>
    <col min="15623" max="15623" width="12.42578125" style="45" customWidth="1"/>
    <col min="15624" max="15624" width="11.42578125" style="45" customWidth="1"/>
    <col min="15625" max="15625" width="11.5703125" style="45" customWidth="1"/>
    <col min="15626" max="15626" width="12.42578125" style="45" customWidth="1"/>
    <col min="15627" max="15627" width="14.7109375" style="45" customWidth="1"/>
    <col min="15628" max="15628" width="15.85546875" style="45" customWidth="1"/>
    <col min="15629" max="15629" width="13" style="45" customWidth="1"/>
    <col min="15630" max="15872" width="9.140625" style="45"/>
    <col min="15873" max="15873" width="59" style="45" customWidth="1"/>
    <col min="15874" max="15874" width="5.85546875" style="45" customWidth="1"/>
    <col min="15875" max="15875" width="10.28515625" style="45" customWidth="1"/>
    <col min="15876" max="15876" width="12.42578125" style="45" customWidth="1"/>
    <col min="15877" max="15877" width="7.85546875" style="45" customWidth="1"/>
    <col min="15878" max="15878" width="7.7109375" style="45" customWidth="1"/>
    <col min="15879" max="15879" width="12.42578125" style="45" customWidth="1"/>
    <col min="15880" max="15880" width="11.42578125" style="45" customWidth="1"/>
    <col min="15881" max="15881" width="11.5703125" style="45" customWidth="1"/>
    <col min="15882" max="15882" width="12.42578125" style="45" customWidth="1"/>
    <col min="15883" max="15883" width="14.7109375" style="45" customWidth="1"/>
    <col min="15884" max="15884" width="15.85546875" style="45" customWidth="1"/>
    <col min="15885" max="15885" width="13" style="45" customWidth="1"/>
    <col min="15886" max="16128" width="9.140625" style="45"/>
    <col min="16129" max="16129" width="59" style="45" customWidth="1"/>
    <col min="16130" max="16130" width="5.85546875" style="45" customWidth="1"/>
    <col min="16131" max="16131" width="10.28515625" style="45" customWidth="1"/>
    <col min="16132" max="16132" width="12.42578125" style="45" customWidth="1"/>
    <col min="16133" max="16133" width="7.85546875" style="45" customWidth="1"/>
    <col min="16134" max="16134" width="7.7109375" style="45" customWidth="1"/>
    <col min="16135" max="16135" width="12.42578125" style="45" customWidth="1"/>
    <col min="16136" max="16136" width="11.42578125" style="45" customWidth="1"/>
    <col min="16137" max="16137" width="11.5703125" style="45" customWidth="1"/>
    <col min="16138" max="16138" width="12.42578125" style="45" customWidth="1"/>
    <col min="16139" max="16139" width="14.7109375" style="45" customWidth="1"/>
    <col min="16140" max="16140" width="15.85546875" style="45" customWidth="1"/>
    <col min="16141" max="16141" width="13" style="45" customWidth="1"/>
    <col min="16142" max="16384" width="9.140625" style="45"/>
  </cols>
  <sheetData>
    <row r="1" spans="1:118" s="142" customFormat="1" ht="19.149999999999999" customHeight="1" thickBot="1" x14ac:dyDescent="0.3">
      <c r="A1" s="4242" t="s">
        <v>40</v>
      </c>
      <c r="B1" s="4242"/>
      <c r="C1" s="4242"/>
      <c r="D1" s="4242"/>
      <c r="E1" s="4242"/>
      <c r="F1" s="4242"/>
      <c r="G1" s="4242"/>
      <c r="H1" s="4242"/>
      <c r="I1" s="4242"/>
      <c r="J1" s="4242"/>
      <c r="K1" s="4242"/>
      <c r="L1" s="4242"/>
      <c r="M1" s="4242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</row>
    <row r="2" spans="1:118" s="142" customFormat="1" ht="16.5" thickBot="1" x14ac:dyDescent="0.3">
      <c r="A2" s="4275" t="s">
        <v>370</v>
      </c>
      <c r="B2" s="4244"/>
      <c r="C2" s="4244"/>
      <c r="D2" s="4244"/>
      <c r="E2" s="4244"/>
      <c r="F2" s="4244"/>
      <c r="G2" s="4244"/>
      <c r="H2" s="4244"/>
      <c r="I2" s="4244"/>
      <c r="J2" s="4244"/>
      <c r="K2" s="4276"/>
      <c r="L2" s="4276"/>
      <c r="M2" s="4277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</row>
    <row r="3" spans="1:118" s="142" customFormat="1" ht="16.149999999999999" customHeight="1" thickBot="1" x14ac:dyDescent="0.3">
      <c r="A3" s="4285" t="s">
        <v>9</v>
      </c>
      <c r="B3" s="4288" t="s">
        <v>74</v>
      </c>
      <c r="C3" s="4289"/>
      <c r="D3" s="4290"/>
      <c r="E3" s="4278" t="s">
        <v>60</v>
      </c>
      <c r="F3" s="4279"/>
      <c r="G3" s="4280"/>
      <c r="H3" s="4278" t="s">
        <v>61</v>
      </c>
      <c r="I3" s="4279"/>
      <c r="J3" s="4280"/>
      <c r="K3" s="3623"/>
      <c r="L3" s="3623"/>
      <c r="M3" s="3624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</row>
    <row r="4" spans="1:118" s="142" customFormat="1" ht="11.45" customHeight="1" x14ac:dyDescent="0.25">
      <c r="A4" s="4286"/>
      <c r="B4" s="4291">
        <v>1</v>
      </c>
      <c r="C4" s="4281"/>
      <c r="D4" s="4292"/>
      <c r="E4" s="4267">
        <v>2</v>
      </c>
      <c r="F4" s="4268"/>
      <c r="G4" s="4269"/>
      <c r="H4" s="4267">
        <v>3</v>
      </c>
      <c r="I4" s="4268"/>
      <c r="J4" s="4269"/>
      <c r="K4" s="4281" t="s">
        <v>41</v>
      </c>
      <c r="L4" s="4281"/>
      <c r="M4" s="4282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</row>
    <row r="5" spans="1:118" s="142" customFormat="1" ht="12" customHeight="1" x14ac:dyDescent="0.25">
      <c r="A5" s="4286"/>
      <c r="B5" s="4270" t="s">
        <v>42</v>
      </c>
      <c r="C5" s="4270"/>
      <c r="D5" s="4271"/>
      <c r="E5" s="4272" t="s">
        <v>42</v>
      </c>
      <c r="F5" s="4273"/>
      <c r="G5" s="4274"/>
      <c r="H5" s="4272" t="s">
        <v>42</v>
      </c>
      <c r="I5" s="4273"/>
      <c r="J5" s="4274"/>
      <c r="K5" s="4283"/>
      <c r="L5" s="4283"/>
      <c r="M5" s="4284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</row>
    <row r="6" spans="1:118" s="142" customFormat="1" ht="52.15" customHeight="1" x14ac:dyDescent="0.25">
      <c r="A6" s="4287"/>
      <c r="B6" s="3625" t="s">
        <v>26</v>
      </c>
      <c r="C6" s="3626" t="s">
        <v>43</v>
      </c>
      <c r="D6" s="3682" t="s">
        <v>4</v>
      </c>
      <c r="E6" s="3674" t="s">
        <v>26</v>
      </c>
      <c r="F6" s="3626" t="s">
        <v>43</v>
      </c>
      <c r="G6" s="3671" t="s">
        <v>4</v>
      </c>
      <c r="H6" s="3625" t="s">
        <v>26</v>
      </c>
      <c r="I6" s="3626" t="s">
        <v>43</v>
      </c>
      <c r="J6" s="3676" t="s">
        <v>4</v>
      </c>
      <c r="K6" s="3674" t="s">
        <v>26</v>
      </c>
      <c r="L6" s="3626" t="s">
        <v>43</v>
      </c>
      <c r="M6" s="3627" t="s">
        <v>4</v>
      </c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</row>
    <row r="7" spans="1:118" s="142" customFormat="1" ht="19.899999999999999" customHeight="1" x14ac:dyDescent="0.25">
      <c r="A7" s="1639" t="s">
        <v>44</v>
      </c>
      <c r="B7" s="1689"/>
      <c r="C7" s="3628"/>
      <c r="D7" s="3683"/>
      <c r="E7" s="3632"/>
      <c r="F7" s="3629"/>
      <c r="G7" s="3630"/>
      <c r="H7" s="3677"/>
      <c r="I7" s="3633"/>
      <c r="J7" s="3631"/>
      <c r="K7" s="3632"/>
      <c r="L7" s="3633"/>
      <c r="M7" s="3634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</row>
    <row r="8" spans="1:118" s="142" customFormat="1" ht="18.75" customHeight="1" x14ac:dyDescent="0.25">
      <c r="A8" s="1646" t="s">
        <v>45</v>
      </c>
      <c r="B8" s="1662">
        <f t="shared" ref="B8:H15" si="0">B19+B29</f>
        <v>15</v>
      </c>
      <c r="C8" s="1663">
        <f t="shared" si="0"/>
        <v>2</v>
      </c>
      <c r="D8" s="3684">
        <f>D19+D29</f>
        <v>17</v>
      </c>
      <c r="E8" s="3652">
        <f>E19+E29</f>
        <v>14</v>
      </c>
      <c r="F8" s="1648">
        <f t="shared" si="0"/>
        <v>3</v>
      </c>
      <c r="G8" s="3672">
        <f>G19+G29</f>
        <v>17</v>
      </c>
      <c r="H8" s="1671">
        <f>H19+H29</f>
        <v>8</v>
      </c>
      <c r="I8" s="1690">
        <f t="shared" ref="I8:J15" si="1">I19+I29</f>
        <v>2</v>
      </c>
      <c r="J8" s="3678">
        <f>J19+J29</f>
        <v>10</v>
      </c>
      <c r="K8" s="3652">
        <f>E8+B8+H8</f>
        <v>37</v>
      </c>
      <c r="L8" s="1647">
        <f>F8+C8+I8</f>
        <v>7</v>
      </c>
      <c r="M8" s="1650">
        <f>K8+L8</f>
        <v>44</v>
      </c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</row>
    <row r="9" spans="1:118" s="142" customFormat="1" ht="18.75" customHeight="1" x14ac:dyDescent="0.25">
      <c r="A9" s="369" t="s">
        <v>46</v>
      </c>
      <c r="B9" s="1662">
        <f t="shared" si="0"/>
        <v>13</v>
      </c>
      <c r="C9" s="1663">
        <f t="shared" si="0"/>
        <v>1</v>
      </c>
      <c r="D9" s="3684">
        <f t="shared" si="0"/>
        <v>14</v>
      </c>
      <c r="E9" s="3652">
        <f t="shared" si="0"/>
        <v>18</v>
      </c>
      <c r="F9" s="1648">
        <f t="shared" si="0"/>
        <v>0</v>
      </c>
      <c r="G9" s="3672">
        <f t="shared" si="0"/>
        <v>18</v>
      </c>
      <c r="H9" s="1671">
        <f t="shared" si="0"/>
        <v>12</v>
      </c>
      <c r="I9" s="1690">
        <f t="shared" si="1"/>
        <v>3</v>
      </c>
      <c r="J9" s="3678">
        <f t="shared" si="1"/>
        <v>15</v>
      </c>
      <c r="K9" s="3652">
        <f t="shared" ref="K9:L39" si="2">E9+B9+H9</f>
        <v>43</v>
      </c>
      <c r="L9" s="1647">
        <f t="shared" si="2"/>
        <v>4</v>
      </c>
      <c r="M9" s="1650">
        <f>K9+L9</f>
        <v>47</v>
      </c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</row>
    <row r="10" spans="1:118" s="142" customFormat="1" ht="16.5" customHeight="1" x14ac:dyDescent="0.25">
      <c r="A10" s="1651" t="s">
        <v>47</v>
      </c>
      <c r="B10" s="1662">
        <f t="shared" si="0"/>
        <v>15</v>
      </c>
      <c r="C10" s="1663">
        <f t="shared" si="0"/>
        <v>12</v>
      </c>
      <c r="D10" s="3684">
        <f t="shared" si="0"/>
        <v>27</v>
      </c>
      <c r="E10" s="3652">
        <f t="shared" si="0"/>
        <v>16</v>
      </c>
      <c r="F10" s="1648">
        <f t="shared" si="0"/>
        <v>14</v>
      </c>
      <c r="G10" s="3672">
        <f t="shared" si="0"/>
        <v>30</v>
      </c>
      <c r="H10" s="1671">
        <f t="shared" si="0"/>
        <v>0</v>
      </c>
      <c r="I10" s="1690">
        <f t="shared" si="1"/>
        <v>0</v>
      </c>
      <c r="J10" s="3678">
        <f t="shared" si="1"/>
        <v>0</v>
      </c>
      <c r="K10" s="3652">
        <f t="shared" si="2"/>
        <v>31</v>
      </c>
      <c r="L10" s="1647">
        <f t="shared" si="2"/>
        <v>26</v>
      </c>
      <c r="M10" s="1650">
        <f t="shared" ref="M10:M39" si="3">K10+L10</f>
        <v>57</v>
      </c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</row>
    <row r="11" spans="1:118" s="142" customFormat="1" ht="18" customHeight="1" x14ac:dyDescent="0.25">
      <c r="A11" s="1646" t="s">
        <v>80</v>
      </c>
      <c r="B11" s="1662">
        <f t="shared" si="0"/>
        <v>0</v>
      </c>
      <c r="C11" s="1663">
        <f t="shared" si="0"/>
        <v>0</v>
      </c>
      <c r="D11" s="3684">
        <f t="shared" si="0"/>
        <v>0</v>
      </c>
      <c r="E11" s="3652">
        <f t="shared" si="0"/>
        <v>0</v>
      </c>
      <c r="F11" s="1648">
        <f t="shared" si="0"/>
        <v>0</v>
      </c>
      <c r="G11" s="3672">
        <f t="shared" si="0"/>
        <v>0</v>
      </c>
      <c r="H11" s="1671">
        <f t="shared" si="0"/>
        <v>0</v>
      </c>
      <c r="I11" s="1690">
        <f t="shared" si="1"/>
        <v>0</v>
      </c>
      <c r="J11" s="3678">
        <f t="shared" si="1"/>
        <v>0</v>
      </c>
      <c r="K11" s="3652">
        <f t="shared" si="2"/>
        <v>0</v>
      </c>
      <c r="L11" s="1647">
        <f t="shared" si="2"/>
        <v>0</v>
      </c>
      <c r="M11" s="1650">
        <f t="shared" si="3"/>
        <v>0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</row>
    <row r="12" spans="1:118" s="142" customFormat="1" ht="19.5" customHeight="1" x14ac:dyDescent="0.25">
      <c r="A12" s="1652" t="s">
        <v>49</v>
      </c>
      <c r="B12" s="1662">
        <f t="shared" si="0"/>
        <v>10</v>
      </c>
      <c r="C12" s="1663">
        <f t="shared" si="0"/>
        <v>0</v>
      </c>
      <c r="D12" s="3684">
        <f t="shared" si="0"/>
        <v>10</v>
      </c>
      <c r="E12" s="3652">
        <f t="shared" si="0"/>
        <v>9</v>
      </c>
      <c r="F12" s="1648">
        <f t="shared" si="0"/>
        <v>1</v>
      </c>
      <c r="G12" s="3672">
        <f t="shared" si="0"/>
        <v>10</v>
      </c>
      <c r="H12" s="1671">
        <f t="shared" si="0"/>
        <v>10</v>
      </c>
      <c r="I12" s="1690">
        <f t="shared" si="1"/>
        <v>4</v>
      </c>
      <c r="J12" s="3678">
        <f t="shared" si="1"/>
        <v>14</v>
      </c>
      <c r="K12" s="3652">
        <f t="shared" si="2"/>
        <v>29</v>
      </c>
      <c r="L12" s="1647">
        <f t="shared" si="2"/>
        <v>5</v>
      </c>
      <c r="M12" s="1650">
        <f t="shared" si="3"/>
        <v>34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</row>
    <row r="13" spans="1:118" s="142" customFormat="1" ht="18" customHeight="1" x14ac:dyDescent="0.25">
      <c r="A13" s="3635" t="s">
        <v>50</v>
      </c>
      <c r="B13" s="1662">
        <f t="shared" si="0"/>
        <v>12</v>
      </c>
      <c r="C13" s="1663">
        <f t="shared" si="0"/>
        <v>2</v>
      </c>
      <c r="D13" s="3684">
        <f t="shared" si="0"/>
        <v>14</v>
      </c>
      <c r="E13" s="3652">
        <f t="shared" si="0"/>
        <v>10</v>
      </c>
      <c r="F13" s="1648">
        <f t="shared" si="0"/>
        <v>2</v>
      </c>
      <c r="G13" s="3672">
        <f t="shared" si="0"/>
        <v>12</v>
      </c>
      <c r="H13" s="1671">
        <f t="shared" si="0"/>
        <v>1</v>
      </c>
      <c r="I13" s="1690">
        <f t="shared" si="1"/>
        <v>0</v>
      </c>
      <c r="J13" s="3678">
        <f t="shared" si="1"/>
        <v>1</v>
      </c>
      <c r="K13" s="3652">
        <f t="shared" si="2"/>
        <v>23</v>
      </c>
      <c r="L13" s="1647">
        <f t="shared" si="2"/>
        <v>4</v>
      </c>
      <c r="M13" s="1650">
        <f>K13+L13</f>
        <v>27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</row>
    <row r="14" spans="1:118" s="142" customFormat="1" ht="21" customHeight="1" x14ac:dyDescent="0.25">
      <c r="A14" s="3635" t="s">
        <v>51</v>
      </c>
      <c r="B14" s="1662">
        <f t="shared" si="0"/>
        <v>8</v>
      </c>
      <c r="C14" s="1663">
        <f t="shared" si="0"/>
        <v>0</v>
      </c>
      <c r="D14" s="3684">
        <f t="shared" si="0"/>
        <v>8</v>
      </c>
      <c r="E14" s="3652">
        <f t="shared" si="0"/>
        <v>7</v>
      </c>
      <c r="F14" s="1648">
        <f t="shared" si="0"/>
        <v>0</v>
      </c>
      <c r="G14" s="3672">
        <f t="shared" si="0"/>
        <v>7</v>
      </c>
      <c r="H14" s="1671">
        <f t="shared" si="0"/>
        <v>0</v>
      </c>
      <c r="I14" s="1690">
        <f t="shared" si="1"/>
        <v>0</v>
      </c>
      <c r="J14" s="3678">
        <f t="shared" si="1"/>
        <v>0</v>
      </c>
      <c r="K14" s="3652">
        <f t="shared" si="2"/>
        <v>15</v>
      </c>
      <c r="L14" s="1647">
        <f t="shared" si="2"/>
        <v>0</v>
      </c>
      <c r="M14" s="1650">
        <f t="shared" si="3"/>
        <v>15</v>
      </c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</row>
    <row r="15" spans="1:118" s="142" customFormat="1" ht="21.75" customHeight="1" thickBot="1" x14ac:dyDescent="0.3">
      <c r="A15" s="3636" t="s">
        <v>52</v>
      </c>
      <c r="B15" s="3637">
        <f t="shared" si="0"/>
        <v>27</v>
      </c>
      <c r="C15" s="3638">
        <f t="shared" si="0"/>
        <v>4</v>
      </c>
      <c r="D15" s="3685">
        <f t="shared" si="0"/>
        <v>31</v>
      </c>
      <c r="E15" s="3639">
        <f t="shared" si="0"/>
        <v>21</v>
      </c>
      <c r="F15" s="3640">
        <f t="shared" si="0"/>
        <v>3</v>
      </c>
      <c r="G15" s="3673">
        <f t="shared" si="0"/>
        <v>24</v>
      </c>
      <c r="H15" s="3679">
        <f t="shared" si="0"/>
        <v>0</v>
      </c>
      <c r="I15" s="3641">
        <f t="shared" si="1"/>
        <v>0</v>
      </c>
      <c r="J15" s="3680">
        <f>J26+J36</f>
        <v>0</v>
      </c>
      <c r="K15" s="3642">
        <f t="shared" si="2"/>
        <v>48</v>
      </c>
      <c r="L15" s="3642">
        <f t="shared" si="2"/>
        <v>7</v>
      </c>
      <c r="M15" s="3643">
        <f t="shared" si="3"/>
        <v>55</v>
      </c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</row>
    <row r="16" spans="1:118" s="142" customFormat="1" ht="20.25" customHeight="1" thickBot="1" x14ac:dyDescent="0.3">
      <c r="A16" s="3644" t="s">
        <v>12</v>
      </c>
      <c r="B16" s="1657">
        <f>SUM(B8:B15)</f>
        <v>100</v>
      </c>
      <c r="C16" s="1657">
        <f>SUM(C7:C15)</f>
        <v>21</v>
      </c>
      <c r="D16" s="293">
        <f>SUM(D7:D15)</f>
        <v>121</v>
      </c>
      <c r="E16" s="1657">
        <f>SUM(E7:E15)</f>
        <v>95</v>
      </c>
      <c r="F16" s="1657">
        <f>SUM(F7:F15)</f>
        <v>23</v>
      </c>
      <c r="G16" s="349">
        <f>SUM(G7:G15)</f>
        <v>118</v>
      </c>
      <c r="H16" s="3681">
        <f>SUM(H8:H15)</f>
        <v>31</v>
      </c>
      <c r="I16" s="3527">
        <f>SUM(I8:I15)</f>
        <v>9</v>
      </c>
      <c r="J16" s="293">
        <f>SUM(J7:J15)</f>
        <v>40</v>
      </c>
      <c r="K16" s="1691">
        <f>E16+B16+H16</f>
        <v>226</v>
      </c>
      <c r="L16" s="1691">
        <f>C16+F16+I16</f>
        <v>53</v>
      </c>
      <c r="M16" s="293">
        <f>K16+L16</f>
        <v>279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</row>
    <row r="17" spans="1:118" s="142" customFormat="1" ht="15.75" x14ac:dyDescent="0.25">
      <c r="A17" s="370" t="s">
        <v>23</v>
      </c>
      <c r="B17" s="393"/>
      <c r="C17" s="3645"/>
      <c r="D17" s="3686"/>
      <c r="E17" s="3646"/>
      <c r="F17" s="3646"/>
      <c r="G17" s="736"/>
      <c r="H17" s="394"/>
      <c r="I17" s="3647"/>
      <c r="J17" s="704"/>
      <c r="K17" s="3646"/>
      <c r="L17" s="3646"/>
      <c r="M17" s="395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</row>
    <row r="18" spans="1:118" s="142" customFormat="1" ht="15.75" x14ac:dyDescent="0.25">
      <c r="A18" s="370" t="s">
        <v>11</v>
      </c>
      <c r="B18" s="393"/>
      <c r="C18" s="3645"/>
      <c r="D18" s="3687"/>
      <c r="E18" s="3675"/>
      <c r="F18" s="1661"/>
      <c r="G18" s="1694"/>
      <c r="H18" s="1692"/>
      <c r="I18" s="3648"/>
      <c r="J18" s="1693"/>
      <c r="K18" s="3675"/>
      <c r="L18" s="1661"/>
      <c r="M18" s="1695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</row>
    <row r="19" spans="1:118" s="142" customFormat="1" ht="15.75" x14ac:dyDescent="0.25">
      <c r="A19" s="1646" t="s">
        <v>45</v>
      </c>
      <c r="B19" s="1696">
        <v>15</v>
      </c>
      <c r="C19" s="1697">
        <v>2</v>
      </c>
      <c r="D19" s="1699">
        <f>C19+B19</f>
        <v>17</v>
      </c>
      <c r="E19" s="3649">
        <v>14</v>
      </c>
      <c r="F19" s="3650">
        <v>3</v>
      </c>
      <c r="G19" s="1698">
        <f>E19+F19</f>
        <v>17</v>
      </c>
      <c r="H19" s="1671">
        <v>8</v>
      </c>
      <c r="I19" s="3651">
        <v>2</v>
      </c>
      <c r="J19" s="1699">
        <f>H19+I19</f>
        <v>10</v>
      </c>
      <c r="K19" s="3652">
        <f>E19+B19+H19</f>
        <v>37</v>
      </c>
      <c r="L19" s="3652">
        <f t="shared" si="2"/>
        <v>7</v>
      </c>
      <c r="M19" s="1650">
        <f>K19+L19</f>
        <v>44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</row>
    <row r="20" spans="1:118" s="142" customFormat="1" ht="15.75" x14ac:dyDescent="0.25">
      <c r="A20" s="369" t="s">
        <v>46</v>
      </c>
      <c r="B20" s="1696">
        <v>13</v>
      </c>
      <c r="C20" s="3650">
        <v>1</v>
      </c>
      <c r="D20" s="1699">
        <f t="shared" ref="D20:D26" si="4">C20+B20</f>
        <v>14</v>
      </c>
      <c r="E20" s="3649">
        <v>18</v>
      </c>
      <c r="F20" s="1700">
        <v>0</v>
      </c>
      <c r="G20" s="1698">
        <f t="shared" ref="G20:G26" si="5">E20+F20</f>
        <v>18</v>
      </c>
      <c r="H20" s="1671">
        <v>11</v>
      </c>
      <c r="I20" s="3651">
        <v>3</v>
      </c>
      <c r="J20" s="1699">
        <f t="shared" ref="J20:J26" si="6">H20+I20</f>
        <v>14</v>
      </c>
      <c r="K20" s="3652">
        <f t="shared" si="2"/>
        <v>42</v>
      </c>
      <c r="L20" s="3652">
        <f t="shared" si="2"/>
        <v>4</v>
      </c>
      <c r="M20" s="1650">
        <f t="shared" si="3"/>
        <v>46</v>
      </c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</row>
    <row r="21" spans="1:118" s="142" customFormat="1" ht="15.75" x14ac:dyDescent="0.25">
      <c r="A21" s="1651" t="s">
        <v>47</v>
      </c>
      <c r="B21" s="1696">
        <v>15</v>
      </c>
      <c r="C21" s="3650">
        <v>12</v>
      </c>
      <c r="D21" s="1699">
        <f t="shared" si="4"/>
        <v>27</v>
      </c>
      <c r="E21" s="3649">
        <v>15</v>
      </c>
      <c r="F21" s="1700">
        <v>14</v>
      </c>
      <c r="G21" s="1698">
        <f t="shared" si="5"/>
        <v>29</v>
      </c>
      <c r="H21" s="1671">
        <v>0</v>
      </c>
      <c r="I21" s="3651">
        <v>0</v>
      </c>
      <c r="J21" s="1699">
        <f t="shared" si="6"/>
        <v>0</v>
      </c>
      <c r="K21" s="3652">
        <f t="shared" si="2"/>
        <v>30</v>
      </c>
      <c r="L21" s="3652">
        <f t="shared" si="2"/>
        <v>26</v>
      </c>
      <c r="M21" s="1650">
        <f t="shared" si="3"/>
        <v>56</v>
      </c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</row>
    <row r="22" spans="1:118" s="142" customFormat="1" ht="18.75" customHeight="1" x14ac:dyDescent="0.25">
      <c r="A22" s="1646" t="s">
        <v>80</v>
      </c>
      <c r="B22" s="1696">
        <v>0</v>
      </c>
      <c r="C22" s="3650">
        <v>0</v>
      </c>
      <c r="D22" s="1699">
        <f t="shared" si="4"/>
        <v>0</v>
      </c>
      <c r="E22" s="3649">
        <v>0</v>
      </c>
      <c r="F22" s="3650">
        <v>0</v>
      </c>
      <c r="G22" s="1698">
        <f t="shared" si="5"/>
        <v>0</v>
      </c>
      <c r="H22" s="1671">
        <v>0</v>
      </c>
      <c r="I22" s="3651">
        <v>0</v>
      </c>
      <c r="J22" s="1699">
        <f t="shared" si="6"/>
        <v>0</v>
      </c>
      <c r="K22" s="3652">
        <f t="shared" si="2"/>
        <v>0</v>
      </c>
      <c r="L22" s="3652">
        <f t="shared" si="2"/>
        <v>0</v>
      </c>
      <c r="M22" s="1650">
        <f t="shared" si="3"/>
        <v>0</v>
      </c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</row>
    <row r="23" spans="1:118" s="142" customFormat="1" ht="18" customHeight="1" x14ac:dyDescent="0.25">
      <c r="A23" s="1652" t="s">
        <v>49</v>
      </c>
      <c r="B23" s="1696">
        <v>10</v>
      </c>
      <c r="C23" s="3650">
        <v>0</v>
      </c>
      <c r="D23" s="1699">
        <f t="shared" si="4"/>
        <v>10</v>
      </c>
      <c r="E23" s="3649">
        <v>8</v>
      </c>
      <c r="F23" s="3650">
        <v>1</v>
      </c>
      <c r="G23" s="1698">
        <f t="shared" si="5"/>
        <v>9</v>
      </c>
      <c r="H23" s="1671">
        <v>10</v>
      </c>
      <c r="I23" s="3651">
        <v>4</v>
      </c>
      <c r="J23" s="1699">
        <f t="shared" si="6"/>
        <v>14</v>
      </c>
      <c r="K23" s="3652">
        <f t="shared" si="2"/>
        <v>28</v>
      </c>
      <c r="L23" s="3652">
        <f t="shared" si="2"/>
        <v>5</v>
      </c>
      <c r="M23" s="1650">
        <f t="shared" si="3"/>
        <v>33</v>
      </c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</row>
    <row r="24" spans="1:118" s="142" customFormat="1" ht="18.75" customHeight="1" x14ac:dyDescent="0.25">
      <c r="A24" s="3635" t="s">
        <v>50</v>
      </c>
      <c r="B24" s="1696">
        <v>11</v>
      </c>
      <c r="C24" s="3650">
        <v>2</v>
      </c>
      <c r="D24" s="1699">
        <f t="shared" si="4"/>
        <v>13</v>
      </c>
      <c r="E24" s="3651">
        <v>10</v>
      </c>
      <c r="F24" s="1702">
        <v>2</v>
      </c>
      <c r="G24" s="1699">
        <f t="shared" si="5"/>
        <v>12</v>
      </c>
      <c r="H24" s="3559">
        <v>1</v>
      </c>
      <c r="I24" s="1698">
        <v>0</v>
      </c>
      <c r="J24" s="1699">
        <f t="shared" si="6"/>
        <v>1</v>
      </c>
      <c r="K24" s="3652">
        <f t="shared" si="2"/>
        <v>22</v>
      </c>
      <c r="L24" s="3652">
        <f t="shared" si="2"/>
        <v>4</v>
      </c>
      <c r="M24" s="1650">
        <f t="shared" si="3"/>
        <v>26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</row>
    <row r="25" spans="1:118" s="142" customFormat="1" ht="21.75" customHeight="1" x14ac:dyDescent="0.25">
      <c r="A25" s="3635" t="s">
        <v>51</v>
      </c>
      <c r="B25" s="1696">
        <v>8</v>
      </c>
      <c r="C25" s="3650">
        <v>0</v>
      </c>
      <c r="D25" s="1699">
        <f t="shared" si="4"/>
        <v>8</v>
      </c>
      <c r="E25" s="3649">
        <v>7</v>
      </c>
      <c r="F25" s="3650">
        <v>0</v>
      </c>
      <c r="G25" s="1699">
        <f t="shared" si="5"/>
        <v>7</v>
      </c>
      <c r="H25" s="1701">
        <v>0</v>
      </c>
      <c r="I25" s="3651">
        <v>0</v>
      </c>
      <c r="J25" s="1699">
        <f t="shared" si="6"/>
        <v>0</v>
      </c>
      <c r="K25" s="3652">
        <f t="shared" si="2"/>
        <v>15</v>
      </c>
      <c r="L25" s="3652">
        <f t="shared" si="2"/>
        <v>0</v>
      </c>
      <c r="M25" s="1650">
        <f t="shared" si="3"/>
        <v>15</v>
      </c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</row>
    <row r="26" spans="1:118" s="142" customFormat="1" ht="20.25" customHeight="1" thickBot="1" x14ac:dyDescent="0.3">
      <c r="A26" s="3636" t="s">
        <v>52</v>
      </c>
      <c r="B26" s="3653">
        <v>27</v>
      </c>
      <c r="C26" s="3654">
        <v>4</v>
      </c>
      <c r="D26" s="3656">
        <f t="shared" si="4"/>
        <v>31</v>
      </c>
      <c r="E26" s="3655">
        <v>21</v>
      </c>
      <c r="F26" s="3654">
        <v>3</v>
      </c>
      <c r="G26" s="3656">
        <f t="shared" si="5"/>
        <v>24</v>
      </c>
      <c r="H26" s="3657">
        <v>0</v>
      </c>
      <c r="I26" s="3658">
        <v>0</v>
      </c>
      <c r="J26" s="3656">
        <f t="shared" si="6"/>
        <v>0</v>
      </c>
      <c r="K26" s="3642">
        <f t="shared" si="2"/>
        <v>48</v>
      </c>
      <c r="L26" s="3642">
        <f t="shared" si="2"/>
        <v>7</v>
      </c>
      <c r="M26" s="3643">
        <f t="shared" si="3"/>
        <v>55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</row>
    <row r="27" spans="1:118" s="142" customFormat="1" ht="22.5" customHeight="1" thickBot="1" x14ac:dyDescent="0.3">
      <c r="A27" s="3659" t="s">
        <v>8</v>
      </c>
      <c r="B27" s="1691">
        <f>SUM(B19:B26)</f>
        <v>99</v>
      </c>
      <c r="C27" s="1691">
        <f>SUM(C19:C26)</f>
        <v>21</v>
      </c>
      <c r="D27" s="294">
        <f>SUM(D19:D26)</f>
        <v>120</v>
      </c>
      <c r="E27" s="1691">
        <f t="shared" ref="E27:J27" si="7">SUM(E19:E26)</f>
        <v>93</v>
      </c>
      <c r="F27" s="1691">
        <f t="shared" si="7"/>
        <v>23</v>
      </c>
      <c r="G27" s="294">
        <f>SUM(G19:G26)</f>
        <v>116</v>
      </c>
      <c r="H27" s="3660">
        <f t="shared" si="7"/>
        <v>30</v>
      </c>
      <c r="I27" s="3661">
        <f t="shared" si="7"/>
        <v>9</v>
      </c>
      <c r="J27" s="294">
        <f t="shared" si="7"/>
        <v>39</v>
      </c>
      <c r="K27" s="1691">
        <f>E27+B27+H27</f>
        <v>222</v>
      </c>
      <c r="L27" s="1691">
        <f>F27+C27+I27</f>
        <v>53</v>
      </c>
      <c r="M27" s="293">
        <f>K27+L27</f>
        <v>275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</row>
    <row r="28" spans="1:118" s="142" customFormat="1" ht="15.75" x14ac:dyDescent="0.25">
      <c r="A28" s="3534" t="s">
        <v>56</v>
      </c>
      <c r="B28" s="393"/>
      <c r="C28" s="1703"/>
      <c r="D28" s="3686"/>
      <c r="E28" s="3646"/>
      <c r="F28" s="3530"/>
      <c r="G28" s="1704"/>
      <c r="H28" s="3662"/>
      <c r="I28" s="3531"/>
      <c r="J28" s="1704"/>
      <c r="K28" s="3646"/>
      <c r="L28" s="3646"/>
      <c r="M28" s="395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</row>
    <row r="29" spans="1:118" s="142" customFormat="1" ht="15.75" x14ac:dyDescent="0.25">
      <c r="A29" s="1646" t="s">
        <v>45</v>
      </c>
      <c r="B29" s="1662">
        <v>0</v>
      </c>
      <c r="C29" s="1663">
        <v>0</v>
      </c>
      <c r="D29" s="3684">
        <f t="shared" ref="D29:D36" si="8">B29+C29</f>
        <v>0</v>
      </c>
      <c r="E29" s="3649">
        <v>0</v>
      </c>
      <c r="F29" s="1700">
        <v>0</v>
      </c>
      <c r="G29" s="1699">
        <f>E29+F29</f>
        <v>0</v>
      </c>
      <c r="H29" s="1701">
        <v>0</v>
      </c>
      <c r="I29" s="3651">
        <v>0</v>
      </c>
      <c r="J29" s="1699">
        <v>0</v>
      </c>
      <c r="K29" s="3652">
        <f t="shared" si="2"/>
        <v>0</v>
      </c>
      <c r="L29" s="3652">
        <f t="shared" si="2"/>
        <v>0</v>
      </c>
      <c r="M29" s="1650">
        <f t="shared" si="3"/>
        <v>0</v>
      </c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</row>
    <row r="30" spans="1:118" s="142" customFormat="1" ht="15.75" x14ac:dyDescent="0.25">
      <c r="A30" s="369" t="s">
        <v>46</v>
      </c>
      <c r="B30" s="292">
        <v>0</v>
      </c>
      <c r="C30" s="1663">
        <v>0</v>
      </c>
      <c r="D30" s="3684">
        <f t="shared" si="8"/>
        <v>0</v>
      </c>
      <c r="E30" s="3649">
        <v>0</v>
      </c>
      <c r="F30" s="1700">
        <v>0</v>
      </c>
      <c r="G30" s="1699">
        <f>E30+F30</f>
        <v>0</v>
      </c>
      <c r="H30" s="1701">
        <v>1</v>
      </c>
      <c r="I30" s="3651">
        <v>0</v>
      </c>
      <c r="J30" s="1699">
        <f t="shared" ref="J30:J35" si="9">H30+I30</f>
        <v>1</v>
      </c>
      <c r="K30" s="3652">
        <f>E30+B30+H30</f>
        <v>1</v>
      </c>
      <c r="L30" s="3652">
        <f>F30+C30+I30</f>
        <v>0</v>
      </c>
      <c r="M30" s="1650">
        <f>K30+L30</f>
        <v>1</v>
      </c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</row>
    <row r="31" spans="1:118" s="142" customFormat="1" ht="15.75" x14ac:dyDescent="0.25">
      <c r="A31" s="1651" t="s">
        <v>47</v>
      </c>
      <c r="B31" s="292">
        <v>0</v>
      </c>
      <c r="C31" s="1663">
        <v>0</v>
      </c>
      <c r="D31" s="3684">
        <f t="shared" si="8"/>
        <v>0</v>
      </c>
      <c r="E31" s="3649">
        <v>1</v>
      </c>
      <c r="F31" s="3650">
        <v>0</v>
      </c>
      <c r="G31" s="1699">
        <f>E31+F31</f>
        <v>1</v>
      </c>
      <c r="H31" s="1701">
        <v>0</v>
      </c>
      <c r="I31" s="3651">
        <v>0</v>
      </c>
      <c r="J31" s="1699">
        <f t="shared" si="9"/>
        <v>0</v>
      </c>
      <c r="K31" s="3652">
        <f t="shared" si="2"/>
        <v>1</v>
      </c>
      <c r="L31" s="3652">
        <f t="shared" si="2"/>
        <v>0</v>
      </c>
      <c r="M31" s="1650">
        <f t="shared" si="3"/>
        <v>1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</row>
    <row r="32" spans="1:118" s="142" customFormat="1" ht="15.75" x14ac:dyDescent="0.25">
      <c r="A32" s="1646" t="s">
        <v>80</v>
      </c>
      <c r="B32" s="292">
        <v>0</v>
      </c>
      <c r="C32" s="1663">
        <v>0</v>
      </c>
      <c r="D32" s="3684">
        <f t="shared" si="8"/>
        <v>0</v>
      </c>
      <c r="E32" s="3649">
        <v>0</v>
      </c>
      <c r="F32" s="3650">
        <v>0</v>
      </c>
      <c r="G32" s="1699">
        <f>E32+F32</f>
        <v>0</v>
      </c>
      <c r="H32" s="1701">
        <v>0</v>
      </c>
      <c r="I32" s="3651">
        <v>0</v>
      </c>
      <c r="J32" s="1699">
        <v>0</v>
      </c>
      <c r="K32" s="3652">
        <f t="shared" si="2"/>
        <v>0</v>
      </c>
      <c r="L32" s="3652">
        <f t="shared" si="2"/>
        <v>0</v>
      </c>
      <c r="M32" s="1650">
        <f t="shared" si="3"/>
        <v>0</v>
      </c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</row>
    <row r="33" spans="1:118" s="142" customFormat="1" ht="15.75" customHeight="1" x14ac:dyDescent="0.25">
      <c r="A33" s="1652" t="s">
        <v>49</v>
      </c>
      <c r="B33" s="292">
        <v>0</v>
      </c>
      <c r="C33" s="1663">
        <v>0</v>
      </c>
      <c r="D33" s="3684">
        <f t="shared" si="8"/>
        <v>0</v>
      </c>
      <c r="E33" s="3649">
        <v>1</v>
      </c>
      <c r="F33" s="3650">
        <v>0</v>
      </c>
      <c r="G33" s="1699">
        <f>E33+F33</f>
        <v>1</v>
      </c>
      <c r="H33" s="1701">
        <v>0</v>
      </c>
      <c r="I33" s="3651">
        <v>0</v>
      </c>
      <c r="J33" s="1699">
        <f t="shared" si="9"/>
        <v>0</v>
      </c>
      <c r="K33" s="3652">
        <f t="shared" si="2"/>
        <v>1</v>
      </c>
      <c r="L33" s="3652">
        <f t="shared" si="2"/>
        <v>0</v>
      </c>
      <c r="M33" s="1650">
        <f t="shared" si="3"/>
        <v>1</v>
      </c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</row>
    <row r="34" spans="1:118" s="142" customFormat="1" ht="19.5" customHeight="1" x14ac:dyDescent="0.25">
      <c r="A34" s="3635" t="s">
        <v>50</v>
      </c>
      <c r="B34" s="292">
        <v>1</v>
      </c>
      <c r="C34" s="1663">
        <v>0</v>
      </c>
      <c r="D34" s="3684">
        <f t="shared" si="8"/>
        <v>1</v>
      </c>
      <c r="E34" s="3649">
        <v>0</v>
      </c>
      <c r="F34" s="3650">
        <v>0</v>
      </c>
      <c r="G34" s="1699">
        <v>0</v>
      </c>
      <c r="H34" s="1701">
        <v>0</v>
      </c>
      <c r="I34" s="3651">
        <v>0</v>
      </c>
      <c r="J34" s="1699">
        <f t="shared" si="9"/>
        <v>0</v>
      </c>
      <c r="K34" s="3652">
        <f t="shared" si="2"/>
        <v>1</v>
      </c>
      <c r="L34" s="3652">
        <f t="shared" si="2"/>
        <v>0</v>
      </c>
      <c r="M34" s="1650">
        <f t="shared" si="3"/>
        <v>1</v>
      </c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</row>
    <row r="35" spans="1:118" s="142" customFormat="1" ht="22.9" customHeight="1" x14ac:dyDescent="0.25">
      <c r="A35" s="3635" t="s">
        <v>51</v>
      </c>
      <c r="B35" s="292">
        <v>0</v>
      </c>
      <c r="C35" s="1663">
        <v>0</v>
      </c>
      <c r="D35" s="3684">
        <f t="shared" si="8"/>
        <v>0</v>
      </c>
      <c r="E35" s="3649">
        <v>0</v>
      </c>
      <c r="F35" s="3650">
        <v>0</v>
      </c>
      <c r="G35" s="1699">
        <v>0</v>
      </c>
      <c r="H35" s="1701">
        <v>0</v>
      </c>
      <c r="I35" s="3651">
        <v>0</v>
      </c>
      <c r="J35" s="1699">
        <f t="shared" si="9"/>
        <v>0</v>
      </c>
      <c r="K35" s="3652">
        <f t="shared" si="2"/>
        <v>0</v>
      </c>
      <c r="L35" s="3652">
        <f t="shared" si="2"/>
        <v>0</v>
      </c>
      <c r="M35" s="1650">
        <f t="shared" si="3"/>
        <v>0</v>
      </c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</row>
    <row r="36" spans="1:118" s="142" customFormat="1" ht="18.600000000000001" customHeight="1" thickBot="1" x14ac:dyDescent="0.3">
      <c r="A36" s="3636" t="s">
        <v>52</v>
      </c>
      <c r="B36" s="440">
        <v>0</v>
      </c>
      <c r="C36" s="3638">
        <v>0</v>
      </c>
      <c r="D36" s="3685">
        <f t="shared" si="8"/>
        <v>0</v>
      </c>
      <c r="E36" s="3655">
        <v>0</v>
      </c>
      <c r="F36" s="3654">
        <v>0</v>
      </c>
      <c r="G36" s="3656">
        <v>0</v>
      </c>
      <c r="H36" s="3657">
        <v>0</v>
      </c>
      <c r="I36" s="3658">
        <v>0</v>
      </c>
      <c r="J36" s="3656">
        <v>0</v>
      </c>
      <c r="K36" s="3642">
        <f>E36+B36+H36</f>
        <v>0</v>
      </c>
      <c r="L36" s="3642">
        <f>F36+C36+I36</f>
        <v>0</v>
      </c>
      <c r="M36" s="3643">
        <f>K36+L36</f>
        <v>0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</row>
    <row r="37" spans="1:118" s="142" customFormat="1" ht="19.5" customHeight="1" thickBot="1" x14ac:dyDescent="0.3">
      <c r="A37" s="3659" t="s">
        <v>57</v>
      </c>
      <c r="B37" s="1691">
        <f t="shared" ref="B37:J37" si="10">SUM(B29:B36)</f>
        <v>1</v>
      </c>
      <c r="C37" s="1691">
        <f t="shared" si="10"/>
        <v>0</v>
      </c>
      <c r="D37" s="294">
        <f t="shared" si="10"/>
        <v>1</v>
      </c>
      <c r="E37" s="1691">
        <f t="shared" si="10"/>
        <v>2</v>
      </c>
      <c r="F37" s="1691">
        <f t="shared" si="10"/>
        <v>0</v>
      </c>
      <c r="G37" s="294">
        <f t="shared" si="10"/>
        <v>2</v>
      </c>
      <c r="H37" s="3660">
        <f t="shared" si="10"/>
        <v>1</v>
      </c>
      <c r="I37" s="3661">
        <f t="shared" si="10"/>
        <v>0</v>
      </c>
      <c r="J37" s="294">
        <f t="shared" si="10"/>
        <v>1</v>
      </c>
      <c r="K37" s="1691">
        <f t="shared" si="2"/>
        <v>4</v>
      </c>
      <c r="L37" s="1691">
        <f t="shared" si="2"/>
        <v>0</v>
      </c>
      <c r="M37" s="293">
        <f t="shared" si="3"/>
        <v>4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</row>
    <row r="38" spans="1:118" s="142" customFormat="1" ht="16.5" thickBot="1" x14ac:dyDescent="0.3">
      <c r="A38" s="3663" t="s">
        <v>58</v>
      </c>
      <c r="B38" s="1691">
        <f>B27</f>
        <v>99</v>
      </c>
      <c r="C38" s="1691">
        <f>C27</f>
        <v>21</v>
      </c>
      <c r="D38" s="294">
        <f t="shared" ref="D38:J38" si="11">D27</f>
        <v>120</v>
      </c>
      <c r="E38" s="1691">
        <f>E27</f>
        <v>93</v>
      </c>
      <c r="F38" s="469">
        <f t="shared" si="11"/>
        <v>23</v>
      </c>
      <c r="G38" s="294">
        <f>G27</f>
        <v>116</v>
      </c>
      <c r="H38" s="3660">
        <f>H27</f>
        <v>30</v>
      </c>
      <c r="I38" s="295">
        <f>I27</f>
        <v>9</v>
      </c>
      <c r="J38" s="294">
        <f t="shared" si="11"/>
        <v>39</v>
      </c>
      <c r="K38" s="1691">
        <f t="shared" si="2"/>
        <v>222</v>
      </c>
      <c r="L38" s="1691">
        <f t="shared" si="2"/>
        <v>53</v>
      </c>
      <c r="M38" s="293">
        <f t="shared" si="3"/>
        <v>275</v>
      </c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</row>
    <row r="39" spans="1:118" s="142" customFormat="1" ht="16.5" thickBot="1" x14ac:dyDescent="0.3">
      <c r="A39" s="3664" t="s">
        <v>57</v>
      </c>
      <c r="B39" s="3665">
        <f>B37</f>
        <v>1</v>
      </c>
      <c r="C39" s="3665">
        <f>C37</f>
        <v>0</v>
      </c>
      <c r="D39" s="471">
        <f t="shared" ref="D39:J39" si="12">D37</f>
        <v>1</v>
      </c>
      <c r="E39" s="3665">
        <f t="shared" si="12"/>
        <v>2</v>
      </c>
      <c r="F39" s="470">
        <f t="shared" si="12"/>
        <v>0</v>
      </c>
      <c r="G39" s="471">
        <f>G37</f>
        <v>2</v>
      </c>
      <c r="H39" s="472">
        <f>H37</f>
        <v>1</v>
      </c>
      <c r="I39" s="472">
        <f>I37</f>
        <v>0</v>
      </c>
      <c r="J39" s="471">
        <f t="shared" si="12"/>
        <v>1</v>
      </c>
      <c r="K39" s="296">
        <f t="shared" si="2"/>
        <v>4</v>
      </c>
      <c r="L39" s="1691">
        <f t="shared" si="2"/>
        <v>0</v>
      </c>
      <c r="M39" s="293">
        <f t="shared" si="3"/>
        <v>4</v>
      </c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</row>
    <row r="40" spans="1:118" s="142" customFormat="1" ht="16.5" thickBot="1" x14ac:dyDescent="0.3">
      <c r="A40" s="3666" t="s">
        <v>59</v>
      </c>
      <c r="B40" s="3667">
        <f>B39+B38</f>
        <v>100</v>
      </c>
      <c r="C40" s="3667">
        <f>C39+C38</f>
        <v>21</v>
      </c>
      <c r="D40" s="3669">
        <f t="shared" ref="D40:J40" si="13">D39+D38</f>
        <v>121</v>
      </c>
      <c r="E40" s="3667">
        <f t="shared" si="13"/>
        <v>95</v>
      </c>
      <c r="F40" s="3668">
        <f t="shared" si="13"/>
        <v>23</v>
      </c>
      <c r="G40" s="3669">
        <f t="shared" si="13"/>
        <v>118</v>
      </c>
      <c r="H40" s="3670">
        <f t="shared" si="13"/>
        <v>31</v>
      </c>
      <c r="I40" s="3670">
        <f t="shared" si="13"/>
        <v>9</v>
      </c>
      <c r="J40" s="3669">
        <f t="shared" si="13"/>
        <v>40</v>
      </c>
      <c r="K40" s="296">
        <f>E40+B40+H40</f>
        <v>226</v>
      </c>
      <c r="L40" s="1691">
        <f>F40+C40+I40</f>
        <v>53</v>
      </c>
      <c r="M40" s="293">
        <f>K40+L40</f>
        <v>279</v>
      </c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</row>
    <row r="41" spans="1:118" s="142" customFormat="1" ht="15.75" x14ac:dyDescent="0.25">
      <c r="B41" s="3323"/>
      <c r="C41" s="3323"/>
      <c r="D41" s="332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</row>
    <row r="42" spans="1:118" s="142" customFormat="1" ht="15.75" x14ac:dyDescent="0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</row>
    <row r="43" spans="1:118" s="142" customFormat="1" ht="15.75" x14ac:dyDescent="0.25">
      <c r="A43" s="4266"/>
      <c r="B43" s="4266"/>
      <c r="C43" s="4266"/>
      <c r="D43" s="4266"/>
      <c r="E43" s="4266"/>
      <c r="F43" s="4266"/>
      <c r="G43" s="4266"/>
      <c r="H43" s="4266"/>
      <c r="I43" s="4266"/>
      <c r="J43" s="4266"/>
      <c r="K43" s="4266"/>
      <c r="L43" s="4266"/>
      <c r="M43" s="4266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</row>
    <row r="44" spans="1:118" s="142" customFormat="1" ht="15.75" x14ac:dyDescent="0.25">
      <c r="B44" s="3323"/>
      <c r="C44" s="3323"/>
      <c r="D44" s="332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3"/>
  <sheetViews>
    <sheetView topLeftCell="A10" zoomScale="50" zoomScaleNormal="50" workbookViewId="0">
      <selection activeCell="L34" sqref="L34"/>
    </sheetView>
  </sheetViews>
  <sheetFormatPr defaultRowHeight="25.5" x14ac:dyDescent="0.35"/>
  <cols>
    <col min="1" max="1" width="88.85546875" style="844" customWidth="1"/>
    <col min="2" max="2" width="15.5703125" style="844" customWidth="1"/>
    <col min="3" max="3" width="14.42578125" style="844" customWidth="1"/>
    <col min="4" max="4" width="13.28515625" style="844" customWidth="1"/>
    <col min="5" max="5" width="15" style="844" customWidth="1"/>
    <col min="6" max="6" width="14.42578125" style="844" customWidth="1"/>
    <col min="7" max="7" width="13.7109375" style="844" customWidth="1"/>
    <col min="8" max="8" width="15.140625" style="844" customWidth="1"/>
    <col min="9" max="10" width="12.28515625" style="844" customWidth="1"/>
    <col min="11" max="11" width="15.140625" style="844" customWidth="1"/>
    <col min="12" max="12" width="12" style="844" customWidth="1"/>
    <col min="13" max="13" width="13.28515625" style="844" customWidth="1"/>
    <col min="14" max="14" width="16" style="844" customWidth="1"/>
    <col min="15" max="15" width="13.85546875" style="844" customWidth="1"/>
    <col min="16" max="16" width="14" style="844" customWidth="1"/>
    <col min="17" max="18" width="10.7109375" style="844" customWidth="1"/>
    <col min="19" max="19" width="9.140625" style="844"/>
    <col min="20" max="20" width="12.85546875" style="844" customWidth="1"/>
    <col min="21" max="21" width="23.42578125" style="844" customWidth="1"/>
    <col min="22" max="23" width="9.140625" style="844"/>
    <col min="24" max="24" width="10.5703125" style="844" bestFit="1" customWidth="1"/>
    <col min="25" max="25" width="11.28515625" style="844" customWidth="1"/>
    <col min="26" max="16384" width="9.140625" style="844"/>
  </cols>
  <sheetData>
    <row r="1" spans="1:28" ht="39.75" customHeight="1" x14ac:dyDescent="0.35">
      <c r="A1" s="4294" t="s">
        <v>81</v>
      </c>
      <c r="B1" s="4294"/>
      <c r="C1" s="4294"/>
      <c r="D1" s="4294"/>
      <c r="E1" s="4294"/>
      <c r="F1" s="4294"/>
      <c r="G1" s="4294"/>
      <c r="H1" s="4294"/>
      <c r="I1" s="4294"/>
      <c r="J1" s="4294"/>
      <c r="K1" s="4294"/>
      <c r="L1" s="4294"/>
      <c r="M1" s="4294"/>
      <c r="N1" s="4294"/>
      <c r="O1" s="4294"/>
      <c r="P1" s="4294"/>
      <c r="Q1" s="823"/>
      <c r="R1" s="823"/>
      <c r="S1" s="823"/>
      <c r="T1" s="823"/>
    </row>
    <row r="2" spans="1:28" ht="28.5" customHeight="1" x14ac:dyDescent="0.35">
      <c r="A2" s="4295" t="s">
        <v>82</v>
      </c>
      <c r="B2" s="4295"/>
      <c r="C2" s="4295"/>
      <c r="D2" s="4295"/>
      <c r="E2" s="4295"/>
      <c r="F2" s="4295"/>
      <c r="G2" s="4295"/>
      <c r="H2" s="4295"/>
      <c r="I2" s="4295"/>
      <c r="J2" s="4295"/>
      <c r="K2" s="4295"/>
      <c r="L2" s="4295"/>
      <c r="M2" s="4295"/>
      <c r="N2" s="4295"/>
      <c r="O2" s="4295"/>
      <c r="P2" s="4295"/>
    </row>
    <row r="3" spans="1:28" ht="21" customHeight="1" x14ac:dyDescent="0.35">
      <c r="A3" s="4296" t="s">
        <v>336</v>
      </c>
      <c r="B3" s="4295"/>
      <c r="C3" s="4295"/>
      <c r="D3" s="4295"/>
      <c r="E3" s="4295"/>
      <c r="F3" s="4295"/>
      <c r="G3" s="4295"/>
      <c r="H3" s="4295"/>
      <c r="I3" s="4295"/>
      <c r="J3" s="4295"/>
      <c r="K3" s="4295"/>
      <c r="L3" s="4295"/>
      <c r="M3" s="4295"/>
      <c r="N3" s="4295"/>
      <c r="O3" s="4295"/>
      <c r="P3" s="4295"/>
      <c r="Q3" s="2140"/>
      <c r="R3" s="2140"/>
    </row>
    <row r="4" spans="1:28" ht="37.5" customHeight="1" x14ac:dyDescent="0.35">
      <c r="A4" s="4153" t="s">
        <v>355</v>
      </c>
      <c r="B4" s="4153"/>
      <c r="C4" s="4153"/>
      <c r="D4" s="4153"/>
      <c r="E4" s="4153"/>
      <c r="F4" s="4153"/>
      <c r="G4" s="4153"/>
      <c r="H4" s="4153"/>
      <c r="I4" s="4153"/>
      <c r="J4" s="4153"/>
      <c r="K4" s="4153"/>
      <c r="L4" s="4153"/>
      <c r="M4" s="4153"/>
      <c r="N4" s="4153"/>
      <c r="O4" s="4153"/>
      <c r="P4" s="4153"/>
      <c r="Q4" s="2139"/>
      <c r="R4" s="2139"/>
      <c r="S4" s="187"/>
      <c r="T4" s="187"/>
      <c r="U4" s="187"/>
      <c r="V4" s="187"/>
      <c r="W4" s="187"/>
      <c r="X4" s="187"/>
      <c r="Y4" s="187"/>
      <c r="Z4" s="187"/>
      <c r="AA4" s="187"/>
      <c r="AB4" s="187"/>
    </row>
    <row r="5" spans="1:28" ht="33" customHeight="1" thickBot="1" x14ac:dyDescent="0.4">
      <c r="A5" s="188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</row>
    <row r="6" spans="1:28" ht="33" customHeight="1" x14ac:dyDescent="0.35">
      <c r="A6" s="4297" t="s">
        <v>9</v>
      </c>
      <c r="B6" s="4300" t="s">
        <v>0</v>
      </c>
      <c r="C6" s="4301"/>
      <c r="D6" s="4302"/>
      <c r="E6" s="4300" t="s">
        <v>1</v>
      </c>
      <c r="F6" s="4301"/>
      <c r="G6" s="4302"/>
      <c r="H6" s="4300" t="s">
        <v>2</v>
      </c>
      <c r="I6" s="4301"/>
      <c r="J6" s="4302"/>
      <c r="K6" s="4300" t="s">
        <v>3</v>
      </c>
      <c r="L6" s="4301"/>
      <c r="M6" s="4302"/>
      <c r="N6" s="4309" t="s">
        <v>6</v>
      </c>
      <c r="O6" s="4310"/>
      <c r="P6" s="4311"/>
      <c r="Q6" s="201"/>
      <c r="R6" s="201"/>
      <c r="S6" s="187"/>
      <c r="T6" s="187"/>
      <c r="U6" s="187"/>
      <c r="V6" s="187"/>
      <c r="W6" s="187"/>
      <c r="X6" s="187"/>
      <c r="Y6" s="187"/>
      <c r="Z6" s="187"/>
      <c r="AA6" s="187"/>
      <c r="AB6" s="187"/>
    </row>
    <row r="7" spans="1:28" ht="33" customHeight="1" thickBot="1" x14ac:dyDescent="0.4">
      <c r="A7" s="4298"/>
      <c r="B7" s="4303"/>
      <c r="C7" s="4304"/>
      <c r="D7" s="4305"/>
      <c r="E7" s="4306"/>
      <c r="F7" s="4307"/>
      <c r="G7" s="4308"/>
      <c r="H7" s="4306"/>
      <c r="I7" s="4307"/>
      <c r="J7" s="4308"/>
      <c r="K7" s="4303"/>
      <c r="L7" s="4304"/>
      <c r="M7" s="4305"/>
      <c r="N7" s="4312"/>
      <c r="O7" s="4313"/>
      <c r="P7" s="4314"/>
      <c r="Q7" s="201"/>
      <c r="R7" s="201"/>
      <c r="S7" s="187"/>
      <c r="T7" s="187"/>
      <c r="U7" s="187"/>
      <c r="V7" s="187"/>
      <c r="W7" s="187"/>
      <c r="X7" s="187"/>
      <c r="Y7" s="187"/>
      <c r="Z7" s="187"/>
      <c r="AA7" s="187"/>
      <c r="AB7" s="187"/>
    </row>
    <row r="8" spans="1:28" ht="108" customHeight="1" thickBot="1" x14ac:dyDescent="0.4">
      <c r="A8" s="4299"/>
      <c r="B8" s="1926" t="s">
        <v>26</v>
      </c>
      <c r="C8" s="1927" t="s">
        <v>27</v>
      </c>
      <c r="D8" s="2340" t="s">
        <v>4</v>
      </c>
      <c r="E8" s="1926" t="s">
        <v>26</v>
      </c>
      <c r="F8" s="1927" t="s">
        <v>27</v>
      </c>
      <c r="G8" s="2340" t="s">
        <v>4</v>
      </c>
      <c r="H8" s="1926" t="s">
        <v>26</v>
      </c>
      <c r="I8" s="1927" t="s">
        <v>27</v>
      </c>
      <c r="J8" s="2340" t="s">
        <v>4</v>
      </c>
      <c r="K8" s="1926" t="s">
        <v>26</v>
      </c>
      <c r="L8" s="1927" t="s">
        <v>27</v>
      </c>
      <c r="M8" s="2340" t="s">
        <v>4</v>
      </c>
      <c r="N8" s="1926" t="s">
        <v>26</v>
      </c>
      <c r="O8" s="1927" t="s">
        <v>27</v>
      </c>
      <c r="P8" s="1928" t="s">
        <v>4</v>
      </c>
      <c r="Q8" s="201"/>
      <c r="R8" s="201"/>
      <c r="S8" s="187"/>
      <c r="T8" s="187"/>
      <c r="U8" s="187"/>
      <c r="V8" s="187"/>
      <c r="W8" s="187"/>
      <c r="X8" s="187"/>
      <c r="Y8" s="187"/>
      <c r="Z8" s="187"/>
      <c r="AA8" s="187"/>
      <c r="AB8" s="187"/>
    </row>
    <row r="9" spans="1:28" ht="45" customHeight="1" thickBot="1" x14ac:dyDescent="0.4">
      <c r="A9" s="2341" t="s">
        <v>22</v>
      </c>
      <c r="B9" s="2342"/>
      <c r="C9" s="2342"/>
      <c r="D9" s="2342"/>
      <c r="E9" s="2342"/>
      <c r="F9" s="2342"/>
      <c r="G9" s="2343"/>
      <c r="H9" s="2344"/>
      <c r="I9" s="2342"/>
      <c r="J9" s="2342"/>
      <c r="K9" s="2342"/>
      <c r="L9" s="2342"/>
      <c r="M9" s="2343"/>
      <c r="N9" s="2342"/>
      <c r="O9" s="2342"/>
      <c r="P9" s="2343"/>
      <c r="Q9" s="201"/>
      <c r="R9" s="201"/>
      <c r="S9" s="187"/>
      <c r="T9" s="187"/>
      <c r="U9" s="187"/>
      <c r="V9" s="187"/>
      <c r="W9" s="187"/>
      <c r="X9" s="187"/>
      <c r="Y9" s="187"/>
      <c r="Z9" s="187"/>
      <c r="AA9" s="187"/>
      <c r="AB9" s="187"/>
    </row>
    <row r="10" spans="1:28" ht="28.5" customHeight="1" x14ac:dyDescent="0.35">
      <c r="A10" s="2345" t="s">
        <v>22</v>
      </c>
      <c r="B10" s="2346"/>
      <c r="C10" s="2346"/>
      <c r="D10" s="2346"/>
      <c r="E10" s="2346"/>
      <c r="F10" s="2346"/>
      <c r="G10" s="2346"/>
      <c r="H10" s="2346"/>
      <c r="I10" s="2346"/>
      <c r="J10" s="2346"/>
      <c r="K10" s="2346"/>
      <c r="L10" s="2346"/>
      <c r="M10" s="2346"/>
      <c r="N10" s="2373"/>
      <c r="O10" s="2378"/>
      <c r="P10" s="2347"/>
      <c r="Q10" s="201"/>
      <c r="R10" s="201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</row>
    <row r="11" spans="1:28" ht="28.5" customHeight="1" x14ac:dyDescent="0.35">
      <c r="A11" s="2332" t="s">
        <v>297</v>
      </c>
      <c r="B11" s="2335">
        <f t="shared" ref="B11:G17" si="0">B21+B30</f>
        <v>91</v>
      </c>
      <c r="C11" s="2335">
        <f t="shared" si="0"/>
        <v>27</v>
      </c>
      <c r="D11" s="2335">
        <f>D21+D30</f>
        <v>118</v>
      </c>
      <c r="E11" s="2335">
        <f t="shared" si="0"/>
        <v>100</v>
      </c>
      <c r="F11" s="2335">
        <f t="shared" si="0"/>
        <v>40</v>
      </c>
      <c r="G11" s="2335">
        <f>G21+G30</f>
        <v>140</v>
      </c>
      <c r="H11" s="2335">
        <f t="shared" ref="H11:J17" si="1">H21+H30</f>
        <v>133</v>
      </c>
      <c r="I11" s="2335">
        <f t="shared" si="1"/>
        <v>3</v>
      </c>
      <c r="J11" s="2335">
        <f>J21+J30</f>
        <v>136</v>
      </c>
      <c r="K11" s="2335">
        <f t="shared" ref="K11:M17" si="2">K21+K30</f>
        <v>153</v>
      </c>
      <c r="L11" s="2335">
        <f t="shared" si="2"/>
        <v>2</v>
      </c>
      <c r="M11" s="2335">
        <f>M21+M30</f>
        <v>155</v>
      </c>
      <c r="N11" s="2374">
        <f>SUM(B11+E11+H11+K11)</f>
        <v>477</v>
      </c>
      <c r="O11" s="2379">
        <f>SUM(C11+F11+I11+L11)</f>
        <v>72</v>
      </c>
      <c r="P11" s="2349">
        <f>SUM(N11:O11)</f>
        <v>549</v>
      </c>
      <c r="Q11" s="201"/>
      <c r="R11" s="201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</row>
    <row r="12" spans="1:28" ht="28.5" customHeight="1" x14ac:dyDescent="0.35">
      <c r="A12" s="2332" t="s">
        <v>72</v>
      </c>
      <c r="B12" s="2335">
        <f>B22+B31</f>
        <v>50</v>
      </c>
      <c r="C12" s="2335">
        <f t="shared" si="0"/>
        <v>19</v>
      </c>
      <c r="D12" s="2335">
        <f t="shared" si="0"/>
        <v>69</v>
      </c>
      <c r="E12" s="2335">
        <f t="shared" si="0"/>
        <v>48</v>
      </c>
      <c r="F12" s="2335">
        <f t="shared" si="0"/>
        <v>9</v>
      </c>
      <c r="G12" s="2335">
        <f t="shared" si="0"/>
        <v>57</v>
      </c>
      <c r="H12" s="2335">
        <f t="shared" si="1"/>
        <v>57</v>
      </c>
      <c r="I12" s="2335">
        <f t="shared" si="1"/>
        <v>2</v>
      </c>
      <c r="J12" s="2335">
        <f t="shared" si="1"/>
        <v>59</v>
      </c>
      <c r="K12" s="2335">
        <f t="shared" si="2"/>
        <v>59</v>
      </c>
      <c r="L12" s="2335">
        <f t="shared" si="2"/>
        <v>4</v>
      </c>
      <c r="M12" s="2335">
        <f t="shared" si="2"/>
        <v>63</v>
      </c>
      <c r="N12" s="2374">
        <f t="shared" ref="N12:O17" si="3">SUM(B12+E12+H12+K12)</f>
        <v>214</v>
      </c>
      <c r="O12" s="2379">
        <f t="shared" si="3"/>
        <v>34</v>
      </c>
      <c r="P12" s="2349">
        <f t="shared" ref="P12:P17" si="4">SUM(N12:O12)</f>
        <v>248</v>
      </c>
      <c r="Q12" s="201"/>
      <c r="R12" s="201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</row>
    <row r="13" spans="1:28" ht="28.5" customHeight="1" x14ac:dyDescent="0.35">
      <c r="A13" s="2333" t="s">
        <v>299</v>
      </c>
      <c r="B13" s="2334">
        <f t="shared" si="0"/>
        <v>29</v>
      </c>
      <c r="C13" s="2334">
        <f t="shared" si="0"/>
        <v>11</v>
      </c>
      <c r="D13" s="2335">
        <f t="shared" si="0"/>
        <v>40</v>
      </c>
      <c r="E13" s="2334">
        <f t="shared" si="0"/>
        <v>31</v>
      </c>
      <c r="F13" s="2334">
        <f t="shared" si="0"/>
        <v>7</v>
      </c>
      <c r="G13" s="2335">
        <f t="shared" si="0"/>
        <v>38</v>
      </c>
      <c r="H13" s="2334">
        <f t="shared" si="1"/>
        <v>22</v>
      </c>
      <c r="I13" s="2334">
        <f t="shared" si="1"/>
        <v>6</v>
      </c>
      <c r="J13" s="2335">
        <f t="shared" si="1"/>
        <v>28</v>
      </c>
      <c r="K13" s="2335">
        <f t="shared" si="2"/>
        <v>24</v>
      </c>
      <c r="L13" s="2335">
        <f t="shared" si="2"/>
        <v>7</v>
      </c>
      <c r="M13" s="2335">
        <f t="shared" si="2"/>
        <v>31</v>
      </c>
      <c r="N13" s="2374">
        <f t="shared" si="3"/>
        <v>106</v>
      </c>
      <c r="O13" s="2379">
        <f t="shared" si="3"/>
        <v>31</v>
      </c>
      <c r="P13" s="2349">
        <f t="shared" si="4"/>
        <v>137</v>
      </c>
      <c r="Q13" s="201"/>
      <c r="R13" s="201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</row>
    <row r="14" spans="1:28" ht="51.75" customHeight="1" x14ac:dyDescent="0.35">
      <c r="A14" s="2333" t="s">
        <v>99</v>
      </c>
      <c r="B14" s="2334">
        <f t="shared" si="0"/>
        <v>40</v>
      </c>
      <c r="C14" s="2334">
        <f t="shared" si="0"/>
        <v>18</v>
      </c>
      <c r="D14" s="2335">
        <f t="shared" si="0"/>
        <v>58</v>
      </c>
      <c r="E14" s="2334">
        <f t="shared" si="0"/>
        <v>30</v>
      </c>
      <c r="F14" s="2334">
        <f>F24+F33</f>
        <v>22</v>
      </c>
      <c r="G14" s="2335">
        <f t="shared" si="0"/>
        <v>52</v>
      </c>
      <c r="H14" s="2334">
        <f t="shared" si="1"/>
        <v>39</v>
      </c>
      <c r="I14" s="2334">
        <f t="shared" si="1"/>
        <v>23</v>
      </c>
      <c r="J14" s="2335">
        <f t="shared" si="1"/>
        <v>62</v>
      </c>
      <c r="K14" s="2335">
        <f t="shared" si="2"/>
        <v>29</v>
      </c>
      <c r="L14" s="2335">
        <f t="shared" si="2"/>
        <v>2</v>
      </c>
      <c r="M14" s="2335">
        <f t="shared" si="2"/>
        <v>31</v>
      </c>
      <c r="N14" s="2374">
        <f>SUM(B14+E14+H14+K14)</f>
        <v>138</v>
      </c>
      <c r="O14" s="2379">
        <f t="shared" si="3"/>
        <v>65</v>
      </c>
      <c r="P14" s="2349">
        <f t="shared" si="4"/>
        <v>203</v>
      </c>
      <c r="Q14" s="201"/>
      <c r="R14" s="201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</row>
    <row r="15" spans="1:28" ht="30.75" customHeight="1" x14ac:dyDescent="0.35">
      <c r="A15" s="2332" t="s">
        <v>298</v>
      </c>
      <c r="B15" s="2335">
        <f t="shared" si="0"/>
        <v>20</v>
      </c>
      <c r="C15" s="2335">
        <f t="shared" si="0"/>
        <v>6</v>
      </c>
      <c r="D15" s="2335">
        <f t="shared" si="0"/>
        <v>26</v>
      </c>
      <c r="E15" s="2335">
        <f t="shared" si="0"/>
        <v>21</v>
      </c>
      <c r="F15" s="2335">
        <f t="shared" si="0"/>
        <v>1</v>
      </c>
      <c r="G15" s="2335">
        <f t="shared" si="0"/>
        <v>22</v>
      </c>
      <c r="H15" s="2335">
        <f t="shared" si="1"/>
        <v>34</v>
      </c>
      <c r="I15" s="2335">
        <f t="shared" si="1"/>
        <v>2</v>
      </c>
      <c r="J15" s="2335">
        <f t="shared" si="1"/>
        <v>36</v>
      </c>
      <c r="K15" s="2335">
        <f t="shared" si="2"/>
        <v>22</v>
      </c>
      <c r="L15" s="2335">
        <f t="shared" si="2"/>
        <v>0</v>
      </c>
      <c r="M15" s="2335">
        <f t="shared" si="2"/>
        <v>22</v>
      </c>
      <c r="N15" s="2374">
        <f>SUM(B15+E15+H15+K15)</f>
        <v>97</v>
      </c>
      <c r="O15" s="2379">
        <f t="shared" si="3"/>
        <v>9</v>
      </c>
      <c r="P15" s="2349">
        <f t="shared" si="4"/>
        <v>106</v>
      </c>
      <c r="Q15" s="201"/>
      <c r="R15" s="201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</row>
    <row r="16" spans="1:28" s="374" customFormat="1" ht="30.75" customHeight="1" x14ac:dyDescent="0.35">
      <c r="A16" s="2333" t="s">
        <v>300</v>
      </c>
      <c r="B16" s="2334">
        <f t="shared" si="0"/>
        <v>29</v>
      </c>
      <c r="C16" s="2334">
        <f t="shared" si="0"/>
        <v>12</v>
      </c>
      <c r="D16" s="2335">
        <f t="shared" si="0"/>
        <v>41</v>
      </c>
      <c r="E16" s="2334">
        <f t="shared" si="0"/>
        <v>29</v>
      </c>
      <c r="F16" s="2334">
        <f t="shared" si="0"/>
        <v>4</v>
      </c>
      <c r="G16" s="2335">
        <f t="shared" si="0"/>
        <v>33</v>
      </c>
      <c r="H16" s="2334">
        <f t="shared" si="1"/>
        <v>31</v>
      </c>
      <c r="I16" s="2334">
        <f t="shared" si="1"/>
        <v>0</v>
      </c>
      <c r="J16" s="2335">
        <f t="shared" si="1"/>
        <v>31</v>
      </c>
      <c r="K16" s="2335">
        <f t="shared" si="2"/>
        <v>27</v>
      </c>
      <c r="L16" s="2335">
        <f t="shared" si="2"/>
        <v>0</v>
      </c>
      <c r="M16" s="2335">
        <f t="shared" si="2"/>
        <v>27</v>
      </c>
      <c r="N16" s="2374">
        <f t="shared" si="3"/>
        <v>116</v>
      </c>
      <c r="O16" s="2379">
        <f t="shared" si="3"/>
        <v>16</v>
      </c>
      <c r="P16" s="2349">
        <f t="shared" si="4"/>
        <v>132</v>
      </c>
      <c r="Q16" s="201"/>
      <c r="R16" s="201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</row>
    <row r="17" spans="1:28" ht="34.5" customHeight="1" thickBot="1" x14ac:dyDescent="0.4">
      <c r="A17" s="2332" t="s">
        <v>140</v>
      </c>
      <c r="B17" s="2336">
        <f>SUM(B27,B36)</f>
        <v>36</v>
      </c>
      <c r="C17" s="2336">
        <f t="shared" si="0"/>
        <v>3</v>
      </c>
      <c r="D17" s="2335">
        <f t="shared" si="0"/>
        <v>39</v>
      </c>
      <c r="E17" s="2336">
        <f>SUM(E36,E27)</f>
        <v>27</v>
      </c>
      <c r="F17" s="2336">
        <f t="shared" si="0"/>
        <v>0</v>
      </c>
      <c r="G17" s="2335">
        <f t="shared" si="0"/>
        <v>27</v>
      </c>
      <c r="H17" s="2336">
        <f t="shared" si="1"/>
        <v>23</v>
      </c>
      <c r="I17" s="2336">
        <f t="shared" si="1"/>
        <v>3</v>
      </c>
      <c r="J17" s="2335">
        <f t="shared" si="1"/>
        <v>26</v>
      </c>
      <c r="K17" s="2335">
        <f t="shared" si="2"/>
        <v>21</v>
      </c>
      <c r="L17" s="2335">
        <f t="shared" si="2"/>
        <v>20</v>
      </c>
      <c r="M17" s="2335">
        <f t="shared" si="2"/>
        <v>41</v>
      </c>
      <c r="N17" s="2374">
        <f>SUM(B17+E17+H17+K17)</f>
        <v>107</v>
      </c>
      <c r="O17" s="2379">
        <f t="shared" si="3"/>
        <v>26</v>
      </c>
      <c r="P17" s="2349">
        <f t="shared" si="4"/>
        <v>133</v>
      </c>
      <c r="Q17" s="377"/>
      <c r="R17" s="377"/>
      <c r="S17" s="378"/>
      <c r="T17" s="378"/>
      <c r="U17" s="187"/>
      <c r="V17" s="187"/>
      <c r="W17" s="187"/>
      <c r="X17" s="187"/>
      <c r="Y17" s="187"/>
      <c r="Z17" s="187"/>
      <c r="AA17" s="187"/>
      <c r="AB17" s="187"/>
    </row>
    <row r="18" spans="1:28" ht="32.25" customHeight="1" thickBot="1" x14ac:dyDescent="0.4">
      <c r="A18" s="2350" t="s">
        <v>12</v>
      </c>
      <c r="B18" s="1929">
        <f>SUM(B11:B17)</f>
        <v>295</v>
      </c>
      <c r="C18" s="1929">
        <f t="shared" ref="C18:P18" si="5">SUM(C11:C17)</f>
        <v>96</v>
      </c>
      <c r="D18" s="1929">
        <f t="shared" si="5"/>
        <v>391</v>
      </c>
      <c r="E18" s="1929">
        <f t="shared" si="5"/>
        <v>286</v>
      </c>
      <c r="F18" s="1929">
        <f t="shared" si="5"/>
        <v>83</v>
      </c>
      <c r="G18" s="1929">
        <f t="shared" si="5"/>
        <v>369</v>
      </c>
      <c r="H18" s="1929">
        <f t="shared" si="5"/>
        <v>339</v>
      </c>
      <c r="I18" s="1929">
        <f t="shared" si="5"/>
        <v>39</v>
      </c>
      <c r="J18" s="1929">
        <f t="shared" si="5"/>
        <v>378</v>
      </c>
      <c r="K18" s="1929">
        <f t="shared" si="5"/>
        <v>335</v>
      </c>
      <c r="L18" s="1929">
        <f t="shared" si="5"/>
        <v>35</v>
      </c>
      <c r="M18" s="1929">
        <f t="shared" si="5"/>
        <v>370</v>
      </c>
      <c r="N18" s="2375">
        <f t="shared" si="5"/>
        <v>1255</v>
      </c>
      <c r="O18" s="2380">
        <f t="shared" si="5"/>
        <v>253</v>
      </c>
      <c r="P18" s="2368">
        <f t="shared" si="5"/>
        <v>1508</v>
      </c>
      <c r="Q18" s="201"/>
      <c r="R18" s="201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</row>
    <row r="19" spans="1:28" ht="31.5" customHeight="1" thickBot="1" x14ac:dyDescent="0.4">
      <c r="A19" s="2350" t="s">
        <v>23</v>
      </c>
      <c r="B19" s="2351"/>
      <c r="C19" s="2352"/>
      <c r="D19" s="2353"/>
      <c r="E19" s="1930"/>
      <c r="F19" s="1930"/>
      <c r="G19" s="375"/>
      <c r="H19" s="1930"/>
      <c r="I19" s="1930"/>
      <c r="J19" s="376"/>
      <c r="K19" s="1956"/>
      <c r="L19" s="1930"/>
      <c r="M19" s="375"/>
      <c r="N19" s="1931"/>
      <c r="O19" s="1932"/>
      <c r="P19" s="1933"/>
      <c r="Q19" s="135"/>
      <c r="R19" s="135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</row>
    <row r="20" spans="1:28" ht="24.95" customHeight="1" x14ac:dyDescent="0.35">
      <c r="A20" s="2354" t="s">
        <v>11</v>
      </c>
      <c r="B20" s="2355"/>
      <c r="C20" s="2356"/>
      <c r="D20" s="2357"/>
      <c r="E20" s="2358"/>
      <c r="F20" s="2356"/>
      <c r="G20" s="2357"/>
      <c r="H20" s="2358"/>
      <c r="I20" s="2356" t="s">
        <v>7</v>
      </c>
      <c r="J20" s="2359"/>
      <c r="K20" s="2355"/>
      <c r="L20" s="2356"/>
      <c r="M20" s="2357"/>
      <c r="N20" s="2376"/>
      <c r="O20" s="2360"/>
      <c r="P20" s="2361"/>
      <c r="Q20" s="198"/>
      <c r="R20" s="198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</row>
    <row r="21" spans="1:28" ht="31.5" customHeight="1" x14ac:dyDescent="0.35">
      <c r="A21" s="2332" t="s">
        <v>297</v>
      </c>
      <c r="B21" s="2337">
        <v>90</v>
      </c>
      <c r="C21" s="2338">
        <v>27</v>
      </c>
      <c r="D21" s="2339">
        <f>SUM(B21:C21)</f>
        <v>117</v>
      </c>
      <c r="E21" s="2337">
        <v>98</v>
      </c>
      <c r="F21" s="2338">
        <v>36</v>
      </c>
      <c r="G21" s="2339">
        <f>SUM(E21:F21)</f>
        <v>134</v>
      </c>
      <c r="H21" s="2337">
        <v>126</v>
      </c>
      <c r="I21" s="2338">
        <v>2</v>
      </c>
      <c r="J21" s="2339">
        <f>SUM(H21:I21)</f>
        <v>128</v>
      </c>
      <c r="K21" s="2337">
        <v>148</v>
      </c>
      <c r="L21" s="2338">
        <v>2</v>
      </c>
      <c r="M21" s="2339">
        <f>SUM(K21:L21)</f>
        <v>150</v>
      </c>
      <c r="N21" s="2374">
        <f>SUM(B21+E21+H21+K21)</f>
        <v>462</v>
      </c>
      <c r="O21" s="2379">
        <f>SUM(C21+F21+I21+L21)</f>
        <v>67</v>
      </c>
      <c r="P21" s="2349">
        <f>SUM(N21:O21)</f>
        <v>529</v>
      </c>
      <c r="Q21" s="198"/>
      <c r="R21" s="198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</row>
    <row r="22" spans="1:28" s="187" customFormat="1" ht="24.75" customHeight="1" x14ac:dyDescent="0.35">
      <c r="A22" s="2332" t="s">
        <v>72</v>
      </c>
      <c r="B22" s="2337">
        <v>47</v>
      </c>
      <c r="C22" s="2338">
        <v>19</v>
      </c>
      <c r="D22" s="2339">
        <f t="shared" ref="D22:D27" si="6">SUM(B22:C22)</f>
        <v>66</v>
      </c>
      <c r="E22" s="2337">
        <v>46</v>
      </c>
      <c r="F22" s="2338">
        <v>9</v>
      </c>
      <c r="G22" s="2339">
        <f t="shared" ref="G22:G27" si="7">SUM(E22:F22)</f>
        <v>55</v>
      </c>
      <c r="H22" s="2337">
        <v>57</v>
      </c>
      <c r="I22" s="2338">
        <v>2</v>
      </c>
      <c r="J22" s="2339">
        <f t="shared" ref="J22:J27" si="8">SUM(H22:I22)</f>
        <v>59</v>
      </c>
      <c r="K22" s="2337">
        <v>55</v>
      </c>
      <c r="L22" s="2338">
        <v>4</v>
      </c>
      <c r="M22" s="2339">
        <f t="shared" ref="M22:M27" si="9">SUM(K22:L22)</f>
        <v>59</v>
      </c>
      <c r="N22" s="2374">
        <f t="shared" ref="N22:O27" si="10">SUM(B22+E22+H22+K22)</f>
        <v>205</v>
      </c>
      <c r="O22" s="2379">
        <f t="shared" si="10"/>
        <v>34</v>
      </c>
      <c r="P22" s="2349">
        <f t="shared" ref="P22:P27" si="11">SUM(N22:O22)</f>
        <v>239</v>
      </c>
      <c r="Q22" s="198"/>
      <c r="R22" s="198"/>
    </row>
    <row r="23" spans="1:28" ht="24.75" customHeight="1" x14ac:dyDescent="0.35">
      <c r="A23" s="2333" t="s">
        <v>299</v>
      </c>
      <c r="B23" s="2337">
        <v>29</v>
      </c>
      <c r="C23" s="2338">
        <v>11</v>
      </c>
      <c r="D23" s="2339">
        <f t="shared" si="6"/>
        <v>40</v>
      </c>
      <c r="E23" s="2362">
        <v>30</v>
      </c>
      <c r="F23" s="2363">
        <v>7</v>
      </c>
      <c r="G23" s="2339">
        <f t="shared" si="7"/>
        <v>37</v>
      </c>
      <c r="H23" s="2362">
        <v>22</v>
      </c>
      <c r="I23" s="2363">
        <v>6</v>
      </c>
      <c r="J23" s="2339">
        <f t="shared" si="8"/>
        <v>28</v>
      </c>
      <c r="K23" s="2362">
        <v>24</v>
      </c>
      <c r="L23" s="2363">
        <v>7</v>
      </c>
      <c r="M23" s="2339">
        <f t="shared" si="9"/>
        <v>31</v>
      </c>
      <c r="N23" s="2374">
        <f t="shared" si="10"/>
        <v>105</v>
      </c>
      <c r="O23" s="2379">
        <f t="shared" si="10"/>
        <v>31</v>
      </c>
      <c r="P23" s="2349">
        <f t="shared" si="11"/>
        <v>136</v>
      </c>
      <c r="Q23" s="198"/>
      <c r="R23" s="198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</row>
    <row r="24" spans="1:28" ht="52.5" customHeight="1" x14ac:dyDescent="0.35">
      <c r="A24" s="2333" t="s">
        <v>99</v>
      </c>
      <c r="B24" s="2337">
        <v>40</v>
      </c>
      <c r="C24" s="2338">
        <v>18</v>
      </c>
      <c r="D24" s="2339">
        <f t="shared" si="6"/>
        <v>58</v>
      </c>
      <c r="E24" s="2362">
        <v>30</v>
      </c>
      <c r="F24" s="2363">
        <v>21</v>
      </c>
      <c r="G24" s="2339">
        <f t="shared" si="7"/>
        <v>51</v>
      </c>
      <c r="H24" s="2362">
        <v>38</v>
      </c>
      <c r="I24" s="2363">
        <v>23</v>
      </c>
      <c r="J24" s="2339">
        <f t="shared" si="8"/>
        <v>61</v>
      </c>
      <c r="K24" s="2362">
        <v>29</v>
      </c>
      <c r="L24" s="2363">
        <v>2</v>
      </c>
      <c r="M24" s="2339">
        <f t="shared" si="9"/>
        <v>31</v>
      </c>
      <c r="N24" s="2374">
        <f t="shared" si="10"/>
        <v>137</v>
      </c>
      <c r="O24" s="2379">
        <f t="shared" si="10"/>
        <v>64</v>
      </c>
      <c r="P24" s="2349">
        <f t="shared" si="11"/>
        <v>201</v>
      </c>
      <c r="Q24" s="198"/>
      <c r="R24" s="198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</row>
    <row r="25" spans="1:28" ht="24.75" customHeight="1" x14ac:dyDescent="0.35">
      <c r="A25" s="2332" t="s">
        <v>298</v>
      </c>
      <c r="B25" s="2337">
        <v>19</v>
      </c>
      <c r="C25" s="2338">
        <v>6</v>
      </c>
      <c r="D25" s="2339">
        <f t="shared" si="6"/>
        <v>25</v>
      </c>
      <c r="E25" s="2337">
        <v>20</v>
      </c>
      <c r="F25" s="2338">
        <v>1</v>
      </c>
      <c r="G25" s="2339">
        <f t="shared" si="7"/>
        <v>21</v>
      </c>
      <c r="H25" s="2337">
        <v>34</v>
      </c>
      <c r="I25" s="2338">
        <v>1</v>
      </c>
      <c r="J25" s="2339">
        <f t="shared" si="8"/>
        <v>35</v>
      </c>
      <c r="K25" s="2337">
        <v>22</v>
      </c>
      <c r="L25" s="2338">
        <v>0</v>
      </c>
      <c r="M25" s="2339">
        <f t="shared" si="9"/>
        <v>22</v>
      </c>
      <c r="N25" s="2374">
        <f t="shared" si="10"/>
        <v>95</v>
      </c>
      <c r="O25" s="2379">
        <f t="shared" si="10"/>
        <v>8</v>
      </c>
      <c r="P25" s="2349">
        <f t="shared" si="11"/>
        <v>103</v>
      </c>
      <c r="Q25" s="198"/>
      <c r="R25" s="198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</row>
    <row r="26" spans="1:28" s="374" customFormat="1" ht="29.25" customHeight="1" x14ac:dyDescent="0.35">
      <c r="A26" s="2333" t="s">
        <v>300</v>
      </c>
      <c r="B26" s="2337">
        <v>29</v>
      </c>
      <c r="C26" s="2338">
        <v>11</v>
      </c>
      <c r="D26" s="2339">
        <f t="shared" si="6"/>
        <v>40</v>
      </c>
      <c r="E26" s="2362">
        <v>29</v>
      </c>
      <c r="F26" s="2363">
        <v>4</v>
      </c>
      <c r="G26" s="2339">
        <f t="shared" si="7"/>
        <v>33</v>
      </c>
      <c r="H26" s="2362">
        <v>31</v>
      </c>
      <c r="I26" s="2363">
        <v>0</v>
      </c>
      <c r="J26" s="2339">
        <f t="shared" si="8"/>
        <v>31</v>
      </c>
      <c r="K26" s="2362">
        <v>27</v>
      </c>
      <c r="L26" s="2363">
        <v>0</v>
      </c>
      <c r="M26" s="2339">
        <f t="shared" si="9"/>
        <v>27</v>
      </c>
      <c r="N26" s="2374">
        <f t="shared" si="10"/>
        <v>116</v>
      </c>
      <c r="O26" s="2379">
        <f t="shared" si="10"/>
        <v>15</v>
      </c>
      <c r="P26" s="2349">
        <f t="shared" si="11"/>
        <v>131</v>
      </c>
      <c r="Q26" s="198"/>
      <c r="R26" s="198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</row>
    <row r="27" spans="1:28" s="187" customFormat="1" ht="28.5" customHeight="1" thickBot="1" x14ac:dyDescent="0.4">
      <c r="A27" s="2332" t="s">
        <v>140</v>
      </c>
      <c r="B27" s="2381">
        <v>33</v>
      </c>
      <c r="C27" s="2382">
        <v>3</v>
      </c>
      <c r="D27" s="2383">
        <f t="shared" si="6"/>
        <v>36</v>
      </c>
      <c r="E27" s="2381">
        <v>26</v>
      </c>
      <c r="F27" s="2382">
        <v>0</v>
      </c>
      <c r="G27" s="2383">
        <f t="shared" si="7"/>
        <v>26</v>
      </c>
      <c r="H27" s="2381">
        <v>23</v>
      </c>
      <c r="I27" s="2382">
        <v>3</v>
      </c>
      <c r="J27" s="2383">
        <f t="shared" si="8"/>
        <v>26</v>
      </c>
      <c r="K27" s="2381">
        <v>21</v>
      </c>
      <c r="L27" s="2382">
        <v>17</v>
      </c>
      <c r="M27" s="2383">
        <f t="shared" si="9"/>
        <v>38</v>
      </c>
      <c r="N27" s="2384">
        <f t="shared" si="10"/>
        <v>103</v>
      </c>
      <c r="O27" s="2385">
        <f t="shared" si="10"/>
        <v>23</v>
      </c>
      <c r="P27" s="2386">
        <f t="shared" si="11"/>
        <v>126</v>
      </c>
      <c r="Q27" s="198"/>
      <c r="R27" s="198"/>
    </row>
    <row r="28" spans="1:28" ht="35.25" customHeight="1" thickBot="1" x14ac:dyDescent="0.4">
      <c r="A28" s="2402" t="s">
        <v>301</v>
      </c>
      <c r="B28" s="2364">
        <f>SUM(B21:B27)</f>
        <v>287</v>
      </c>
      <c r="C28" s="2364">
        <f t="shared" ref="C28:P28" si="12">SUM(C21:C27)</f>
        <v>95</v>
      </c>
      <c r="D28" s="2377">
        <f t="shared" si="12"/>
        <v>382</v>
      </c>
      <c r="E28" s="1929">
        <f t="shared" si="12"/>
        <v>279</v>
      </c>
      <c r="F28" s="2364">
        <f t="shared" si="12"/>
        <v>78</v>
      </c>
      <c r="G28" s="2370">
        <f t="shared" si="12"/>
        <v>357</v>
      </c>
      <c r="H28" s="2364">
        <f t="shared" si="12"/>
        <v>331</v>
      </c>
      <c r="I28" s="2377">
        <f t="shared" si="12"/>
        <v>37</v>
      </c>
      <c r="J28" s="1929">
        <f t="shared" si="12"/>
        <v>368</v>
      </c>
      <c r="K28" s="2364">
        <f t="shared" si="12"/>
        <v>326</v>
      </c>
      <c r="L28" s="2364">
        <f t="shared" si="12"/>
        <v>32</v>
      </c>
      <c r="M28" s="2370">
        <f>SUM(M21:M27)</f>
        <v>358</v>
      </c>
      <c r="N28" s="2377">
        <f t="shared" si="12"/>
        <v>1223</v>
      </c>
      <c r="O28" s="2380">
        <f t="shared" si="12"/>
        <v>242</v>
      </c>
      <c r="P28" s="2370">
        <f t="shared" si="12"/>
        <v>1465</v>
      </c>
      <c r="Q28" s="198"/>
      <c r="R28" s="198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</row>
    <row r="29" spans="1:28" ht="24.75" customHeight="1" thickBot="1" x14ac:dyDescent="0.4">
      <c r="A29" s="2403" t="s">
        <v>25</v>
      </c>
      <c r="B29" s="2396"/>
      <c r="C29" s="2397"/>
      <c r="D29" s="2397"/>
      <c r="E29" s="2398"/>
      <c r="F29" s="2397"/>
      <c r="G29" s="2397"/>
      <c r="H29" s="2398"/>
      <c r="I29" s="2397"/>
      <c r="J29" s="2397"/>
      <c r="K29" s="2398"/>
      <c r="L29" s="2397"/>
      <c r="M29" s="2397"/>
      <c r="N29" s="2399"/>
      <c r="O29" s="2400"/>
      <c r="P29" s="2401"/>
      <c r="Q29" s="198"/>
      <c r="R29" s="198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</row>
    <row r="30" spans="1:28" ht="30" customHeight="1" x14ac:dyDescent="0.35">
      <c r="A30" s="1960" t="s">
        <v>297</v>
      </c>
      <c r="B30" s="2387">
        <v>1</v>
      </c>
      <c r="C30" s="2388">
        <v>0</v>
      </c>
      <c r="D30" s="2389">
        <f>SUM(B30:C30)</f>
        <v>1</v>
      </c>
      <c r="E30" s="2387">
        <v>2</v>
      </c>
      <c r="F30" s="2388">
        <v>4</v>
      </c>
      <c r="G30" s="2390">
        <f>SUM(E30:F30)</f>
        <v>6</v>
      </c>
      <c r="H30" s="2391">
        <v>7</v>
      </c>
      <c r="I30" s="2392">
        <v>1</v>
      </c>
      <c r="J30" s="2390">
        <f>SUM(H30:I30)</f>
        <v>8</v>
      </c>
      <c r="K30" s="2391">
        <v>5</v>
      </c>
      <c r="L30" s="2392">
        <v>0</v>
      </c>
      <c r="M30" s="2389">
        <f>SUM(K30:L30)</f>
        <v>5</v>
      </c>
      <c r="N30" s="2393">
        <f>SUM(B30+E30+H30+K30)</f>
        <v>15</v>
      </c>
      <c r="O30" s="2394">
        <f>SUM(C30+F30+I30+L30)</f>
        <v>5</v>
      </c>
      <c r="P30" s="2395">
        <f>SUM(N30:O30)</f>
        <v>20</v>
      </c>
      <c r="Q30" s="202"/>
      <c r="R30" s="202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</row>
    <row r="31" spans="1:28" ht="30" customHeight="1" x14ac:dyDescent="0.35">
      <c r="A31" s="2332" t="s">
        <v>72</v>
      </c>
      <c r="B31" s="2337">
        <v>3</v>
      </c>
      <c r="C31" s="2338">
        <v>0</v>
      </c>
      <c r="D31" s="2339">
        <f t="shared" ref="D31:D36" si="13">SUM(B31:C31)</f>
        <v>3</v>
      </c>
      <c r="E31" s="2337">
        <v>2</v>
      </c>
      <c r="F31" s="2338">
        <v>0</v>
      </c>
      <c r="G31" s="2365">
        <f t="shared" ref="G31:G36" si="14">SUM(E31:F31)</f>
        <v>2</v>
      </c>
      <c r="H31" s="2337">
        <v>0</v>
      </c>
      <c r="I31" s="2338">
        <v>0</v>
      </c>
      <c r="J31" s="2365">
        <f t="shared" ref="J31:J36" si="15">SUM(H31:I31)</f>
        <v>0</v>
      </c>
      <c r="K31" s="2337">
        <v>4</v>
      </c>
      <c r="L31" s="2338">
        <v>0</v>
      </c>
      <c r="M31" s="2339">
        <f t="shared" ref="M31:M36" si="16">SUM(K31:L31)</f>
        <v>4</v>
      </c>
      <c r="N31" s="2374">
        <f t="shared" ref="N31:O36" si="17">SUM(B31+E31+H31+K31)</f>
        <v>9</v>
      </c>
      <c r="O31" s="2379">
        <f t="shared" si="17"/>
        <v>0</v>
      </c>
      <c r="P31" s="2349">
        <f t="shared" ref="P31:P36" si="18">SUM(N31:O31)</f>
        <v>9</v>
      </c>
      <c r="Q31" s="202"/>
      <c r="R31" s="202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</row>
    <row r="32" spans="1:28" ht="24.95" customHeight="1" x14ac:dyDescent="0.35">
      <c r="A32" s="2333" t="s">
        <v>299</v>
      </c>
      <c r="B32" s="2337">
        <v>0</v>
      </c>
      <c r="C32" s="2338">
        <v>0</v>
      </c>
      <c r="D32" s="2339">
        <f t="shared" si="13"/>
        <v>0</v>
      </c>
      <c r="E32" s="2362">
        <v>1</v>
      </c>
      <c r="F32" s="2363">
        <v>0</v>
      </c>
      <c r="G32" s="2365">
        <f t="shared" si="14"/>
        <v>1</v>
      </c>
      <c r="H32" s="2362">
        <v>0</v>
      </c>
      <c r="I32" s="2363">
        <v>0</v>
      </c>
      <c r="J32" s="2365">
        <f t="shared" si="15"/>
        <v>0</v>
      </c>
      <c r="K32" s="2362">
        <v>0</v>
      </c>
      <c r="L32" s="2363">
        <v>0</v>
      </c>
      <c r="M32" s="2339">
        <f t="shared" si="16"/>
        <v>0</v>
      </c>
      <c r="N32" s="2374">
        <f t="shared" si="17"/>
        <v>1</v>
      </c>
      <c r="O32" s="2379">
        <f t="shared" si="17"/>
        <v>0</v>
      </c>
      <c r="P32" s="2349">
        <f t="shared" si="18"/>
        <v>1</v>
      </c>
      <c r="Q32" s="202"/>
      <c r="R32" s="202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</row>
    <row r="33" spans="1:28" ht="51" customHeight="1" x14ac:dyDescent="0.35">
      <c r="A33" s="2333" t="s">
        <v>99</v>
      </c>
      <c r="B33" s="2337">
        <v>0</v>
      </c>
      <c r="C33" s="2338">
        <v>0</v>
      </c>
      <c r="D33" s="2339">
        <f t="shared" si="13"/>
        <v>0</v>
      </c>
      <c r="E33" s="2362">
        <v>0</v>
      </c>
      <c r="F33" s="2363">
        <v>1</v>
      </c>
      <c r="G33" s="2365">
        <f t="shared" si="14"/>
        <v>1</v>
      </c>
      <c r="H33" s="2362">
        <v>1</v>
      </c>
      <c r="I33" s="2363">
        <v>0</v>
      </c>
      <c r="J33" s="2365">
        <f t="shared" si="15"/>
        <v>1</v>
      </c>
      <c r="K33" s="2362">
        <v>0</v>
      </c>
      <c r="L33" s="2363">
        <v>0</v>
      </c>
      <c r="M33" s="2339">
        <f t="shared" si="16"/>
        <v>0</v>
      </c>
      <c r="N33" s="2374">
        <f t="shared" si="17"/>
        <v>1</v>
      </c>
      <c r="O33" s="2379">
        <f t="shared" si="17"/>
        <v>1</v>
      </c>
      <c r="P33" s="2349">
        <f t="shared" si="18"/>
        <v>2</v>
      </c>
      <c r="Q33" s="202"/>
      <c r="R33" s="202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</row>
    <row r="34" spans="1:28" ht="32.25" customHeight="1" x14ac:dyDescent="0.35">
      <c r="A34" s="2332" t="s">
        <v>298</v>
      </c>
      <c r="B34" s="2337">
        <v>1</v>
      </c>
      <c r="C34" s="2338">
        <v>0</v>
      </c>
      <c r="D34" s="2339">
        <f t="shared" si="13"/>
        <v>1</v>
      </c>
      <c r="E34" s="2337">
        <v>1</v>
      </c>
      <c r="F34" s="2338">
        <v>0</v>
      </c>
      <c r="G34" s="2365">
        <f t="shared" si="14"/>
        <v>1</v>
      </c>
      <c r="H34" s="2337">
        <v>0</v>
      </c>
      <c r="I34" s="2338">
        <v>1</v>
      </c>
      <c r="J34" s="2365">
        <f t="shared" si="15"/>
        <v>1</v>
      </c>
      <c r="K34" s="2362">
        <v>0</v>
      </c>
      <c r="L34" s="2363">
        <v>0</v>
      </c>
      <c r="M34" s="2339">
        <f t="shared" si="16"/>
        <v>0</v>
      </c>
      <c r="N34" s="2374">
        <f t="shared" si="17"/>
        <v>2</v>
      </c>
      <c r="O34" s="2379">
        <f t="shared" si="17"/>
        <v>1</v>
      </c>
      <c r="P34" s="2349">
        <f t="shared" si="18"/>
        <v>3</v>
      </c>
      <c r="Q34" s="203"/>
      <c r="R34" s="203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</row>
    <row r="35" spans="1:28" s="374" customFormat="1" ht="32.25" customHeight="1" x14ac:dyDescent="0.35">
      <c r="A35" s="2333" t="s">
        <v>300</v>
      </c>
      <c r="B35" s="2337">
        <v>0</v>
      </c>
      <c r="C35" s="2338">
        <v>1</v>
      </c>
      <c r="D35" s="2339">
        <f t="shared" si="13"/>
        <v>1</v>
      </c>
      <c r="E35" s="2362">
        <v>0</v>
      </c>
      <c r="F35" s="2363">
        <v>0</v>
      </c>
      <c r="G35" s="2365">
        <f t="shared" si="14"/>
        <v>0</v>
      </c>
      <c r="H35" s="2362">
        <v>0</v>
      </c>
      <c r="I35" s="2363">
        <v>0</v>
      </c>
      <c r="J35" s="2365">
        <f t="shared" si="15"/>
        <v>0</v>
      </c>
      <c r="K35" s="2362">
        <v>0</v>
      </c>
      <c r="L35" s="2363">
        <v>0</v>
      </c>
      <c r="M35" s="2339">
        <f t="shared" si="16"/>
        <v>0</v>
      </c>
      <c r="N35" s="2374">
        <f t="shared" si="17"/>
        <v>0</v>
      </c>
      <c r="O35" s="2379">
        <f t="shared" si="17"/>
        <v>1</v>
      </c>
      <c r="P35" s="2349">
        <f t="shared" si="18"/>
        <v>1</v>
      </c>
      <c r="Q35" s="203"/>
      <c r="R35" s="203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</row>
    <row r="36" spans="1:28" ht="36.75" customHeight="1" thickBot="1" x14ac:dyDescent="0.4">
      <c r="A36" s="2332" t="s">
        <v>140</v>
      </c>
      <c r="B36" s="2337">
        <v>3</v>
      </c>
      <c r="C36" s="2338">
        <v>0</v>
      </c>
      <c r="D36" s="2339">
        <f t="shared" si="13"/>
        <v>3</v>
      </c>
      <c r="E36" s="2337">
        <v>1</v>
      </c>
      <c r="F36" s="2338">
        <v>0</v>
      </c>
      <c r="G36" s="2365">
        <f t="shared" si="14"/>
        <v>1</v>
      </c>
      <c r="H36" s="2337">
        <v>0</v>
      </c>
      <c r="I36" s="2338">
        <v>0</v>
      </c>
      <c r="J36" s="2365">
        <f t="shared" si="15"/>
        <v>0</v>
      </c>
      <c r="K36" s="2337">
        <v>0</v>
      </c>
      <c r="L36" s="2338">
        <v>3</v>
      </c>
      <c r="M36" s="2339">
        <f t="shared" si="16"/>
        <v>3</v>
      </c>
      <c r="N36" s="2348">
        <f t="shared" si="17"/>
        <v>4</v>
      </c>
      <c r="O36" s="2348">
        <f t="shared" si="17"/>
        <v>3</v>
      </c>
      <c r="P36" s="2349">
        <f t="shared" si="18"/>
        <v>7</v>
      </c>
      <c r="Q36" s="706"/>
      <c r="R36" s="203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</row>
    <row r="37" spans="1:28" ht="26.25" thickBot="1" x14ac:dyDescent="0.4">
      <c r="A37" s="2341" t="s">
        <v>13</v>
      </c>
      <c r="B37" s="2366">
        <f>SUM(B30:B36)</f>
        <v>8</v>
      </c>
      <c r="C37" s="2366">
        <f t="shared" ref="C37:P37" si="19">SUM(C30:C36)</f>
        <v>1</v>
      </c>
      <c r="D37" s="2366">
        <f t="shared" si="19"/>
        <v>9</v>
      </c>
      <c r="E37" s="2366">
        <f t="shared" si="19"/>
        <v>7</v>
      </c>
      <c r="F37" s="2366">
        <f t="shared" si="19"/>
        <v>5</v>
      </c>
      <c r="G37" s="2366">
        <f t="shared" si="19"/>
        <v>12</v>
      </c>
      <c r="H37" s="2366">
        <f t="shared" si="19"/>
        <v>8</v>
      </c>
      <c r="I37" s="2366">
        <f t="shared" si="19"/>
        <v>2</v>
      </c>
      <c r="J37" s="2366">
        <f t="shared" si="19"/>
        <v>10</v>
      </c>
      <c r="K37" s="2366">
        <f t="shared" si="19"/>
        <v>9</v>
      </c>
      <c r="L37" s="2366">
        <f t="shared" si="19"/>
        <v>3</v>
      </c>
      <c r="M37" s="2366">
        <f t="shared" si="19"/>
        <v>12</v>
      </c>
      <c r="N37" s="2366">
        <f t="shared" si="19"/>
        <v>32</v>
      </c>
      <c r="O37" s="2366">
        <f t="shared" si="19"/>
        <v>11</v>
      </c>
      <c r="P37" s="2371">
        <f t="shared" si="19"/>
        <v>43</v>
      </c>
      <c r="Q37" s="199"/>
      <c r="R37" s="199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</row>
    <row r="38" spans="1:28" ht="28.5" customHeight="1" thickBot="1" x14ac:dyDescent="0.4">
      <c r="A38" s="2367" t="s">
        <v>10</v>
      </c>
      <c r="B38" s="1929">
        <f>B28</f>
        <v>287</v>
      </c>
      <c r="C38" s="1929">
        <f t="shared" ref="C38:M38" si="20">C28</f>
        <v>95</v>
      </c>
      <c r="D38" s="1929">
        <f t="shared" si="20"/>
        <v>382</v>
      </c>
      <c r="E38" s="1929">
        <f t="shared" si="20"/>
        <v>279</v>
      </c>
      <c r="F38" s="1929">
        <f t="shared" si="20"/>
        <v>78</v>
      </c>
      <c r="G38" s="1929">
        <f t="shared" si="20"/>
        <v>357</v>
      </c>
      <c r="H38" s="1929">
        <f t="shared" si="20"/>
        <v>331</v>
      </c>
      <c r="I38" s="1929">
        <f t="shared" si="20"/>
        <v>37</v>
      </c>
      <c r="J38" s="1929">
        <f t="shared" si="20"/>
        <v>368</v>
      </c>
      <c r="K38" s="1929">
        <f t="shared" si="20"/>
        <v>326</v>
      </c>
      <c r="L38" s="1929">
        <f t="shared" si="20"/>
        <v>32</v>
      </c>
      <c r="M38" s="1929">
        <f t="shared" si="20"/>
        <v>358</v>
      </c>
      <c r="N38" s="1929">
        <f>N28</f>
        <v>1223</v>
      </c>
      <c r="O38" s="1929">
        <f>O28</f>
        <v>242</v>
      </c>
      <c r="P38" s="2368">
        <f>P28</f>
        <v>1465</v>
      </c>
      <c r="Q38" s="199"/>
      <c r="R38" s="199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</row>
    <row r="39" spans="1:28" ht="27.75" customHeight="1" thickBot="1" x14ac:dyDescent="0.4">
      <c r="A39" s="2367" t="s">
        <v>14</v>
      </c>
      <c r="B39" s="1929">
        <f>B37</f>
        <v>8</v>
      </c>
      <c r="C39" s="1929">
        <f t="shared" ref="C39:P39" si="21">C37</f>
        <v>1</v>
      </c>
      <c r="D39" s="1929">
        <f t="shared" si="21"/>
        <v>9</v>
      </c>
      <c r="E39" s="1929">
        <f t="shared" si="21"/>
        <v>7</v>
      </c>
      <c r="F39" s="1929">
        <f t="shared" si="21"/>
        <v>5</v>
      </c>
      <c r="G39" s="1929">
        <f t="shared" si="21"/>
        <v>12</v>
      </c>
      <c r="H39" s="1929">
        <f t="shared" si="21"/>
        <v>8</v>
      </c>
      <c r="I39" s="1929">
        <f t="shared" si="21"/>
        <v>2</v>
      </c>
      <c r="J39" s="1929">
        <f t="shared" si="21"/>
        <v>10</v>
      </c>
      <c r="K39" s="1929">
        <f t="shared" si="21"/>
        <v>9</v>
      </c>
      <c r="L39" s="1929">
        <f t="shared" si="21"/>
        <v>3</v>
      </c>
      <c r="M39" s="1929">
        <f t="shared" si="21"/>
        <v>12</v>
      </c>
      <c r="N39" s="1929">
        <f t="shared" si="21"/>
        <v>32</v>
      </c>
      <c r="O39" s="1929">
        <f t="shared" si="21"/>
        <v>11</v>
      </c>
      <c r="P39" s="2368">
        <f t="shared" si="21"/>
        <v>43</v>
      </c>
      <c r="Q39" s="19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</row>
    <row r="40" spans="1:28" ht="32.25" customHeight="1" thickBot="1" x14ac:dyDescent="0.4">
      <c r="A40" s="2369" t="s">
        <v>15</v>
      </c>
      <c r="B40" s="1957">
        <f>SUM(B38:B39)</f>
        <v>295</v>
      </c>
      <c r="C40" s="1957">
        <f t="shared" ref="C40:M40" si="22">SUM(C38:C39)</f>
        <v>96</v>
      </c>
      <c r="D40" s="1957">
        <f t="shared" si="22"/>
        <v>391</v>
      </c>
      <c r="E40" s="1957">
        <f t="shared" si="22"/>
        <v>286</v>
      </c>
      <c r="F40" s="1957">
        <f t="shared" si="22"/>
        <v>83</v>
      </c>
      <c r="G40" s="1957">
        <f t="shared" si="22"/>
        <v>369</v>
      </c>
      <c r="H40" s="1957">
        <f t="shared" si="22"/>
        <v>339</v>
      </c>
      <c r="I40" s="1957">
        <f t="shared" si="22"/>
        <v>39</v>
      </c>
      <c r="J40" s="1957">
        <f t="shared" si="22"/>
        <v>378</v>
      </c>
      <c r="K40" s="1957">
        <f t="shared" si="22"/>
        <v>335</v>
      </c>
      <c r="L40" s="1957">
        <f t="shared" si="22"/>
        <v>35</v>
      </c>
      <c r="M40" s="1957">
        <f t="shared" si="22"/>
        <v>370</v>
      </c>
      <c r="N40" s="1957">
        <f>SUM(N38:N39)</f>
        <v>1255</v>
      </c>
      <c r="O40" s="1957">
        <f>SUM(O38:O39)</f>
        <v>253</v>
      </c>
      <c r="P40" s="2372">
        <f>SUM(P38:P39)</f>
        <v>1508</v>
      </c>
      <c r="Q40" s="199"/>
      <c r="R40" s="199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</row>
    <row r="41" spans="1:28" ht="90" customHeight="1" x14ac:dyDescent="0.35">
      <c r="A41" s="4293"/>
      <c r="B41" s="4293"/>
      <c r="C41" s="4293"/>
      <c r="D41" s="4293"/>
      <c r="E41" s="4293"/>
      <c r="F41" s="4293"/>
      <c r="G41" s="4293"/>
      <c r="H41" s="4293"/>
      <c r="I41" s="4293"/>
      <c r="J41" s="4293"/>
      <c r="K41" s="4293"/>
      <c r="L41" s="4293"/>
      <c r="M41" s="4293"/>
      <c r="N41" s="4293"/>
      <c r="O41" s="4293"/>
      <c r="P41" s="4293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</row>
    <row r="42" spans="1:28" x14ac:dyDescent="0.35">
      <c r="B42" s="847"/>
      <c r="C42" s="847"/>
      <c r="D42" s="847"/>
      <c r="E42" s="847"/>
      <c r="F42" s="847"/>
      <c r="G42" s="847"/>
      <c r="H42" s="847"/>
      <c r="I42" s="847"/>
      <c r="J42" s="847"/>
      <c r="K42" s="847"/>
      <c r="L42" s="847"/>
      <c r="M42" s="847"/>
      <c r="N42" s="847"/>
      <c r="O42" s="847"/>
      <c r="P42" s="847"/>
    </row>
    <row r="43" spans="1:28" ht="45" customHeight="1" x14ac:dyDescent="0.35">
      <c r="B43" s="846"/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7"/>
  <sheetViews>
    <sheetView topLeftCell="C19" zoomScale="50" zoomScaleNormal="50" workbookViewId="0">
      <selection activeCell="X36" sqref="X36"/>
    </sheetView>
  </sheetViews>
  <sheetFormatPr defaultRowHeight="25.5" x14ac:dyDescent="0.35"/>
  <cols>
    <col min="1" max="1" width="3" style="844" customWidth="1"/>
    <col min="2" max="2" width="88.42578125" style="844" customWidth="1"/>
    <col min="3" max="3" width="16" style="844" customWidth="1"/>
    <col min="4" max="4" width="15.42578125" style="844" customWidth="1"/>
    <col min="5" max="5" width="14.85546875" style="844" customWidth="1"/>
    <col min="6" max="6" width="14.28515625" style="844" customWidth="1"/>
    <col min="7" max="7" width="15.140625" style="844" customWidth="1"/>
    <col min="8" max="8" width="13.42578125" style="844" customWidth="1"/>
    <col min="9" max="9" width="15.42578125" style="844" customWidth="1"/>
    <col min="10" max="10" width="15.7109375" style="844" customWidth="1"/>
    <col min="11" max="11" width="17.7109375" style="844" customWidth="1"/>
    <col min="12" max="12" width="16" style="844" customWidth="1"/>
    <col min="13" max="13" width="14.5703125" style="844" customWidth="1"/>
    <col min="14" max="14" width="14" style="844" customWidth="1"/>
    <col min="15" max="15" width="15.7109375" style="844" customWidth="1"/>
    <col min="16" max="16" width="16.28515625" style="844" customWidth="1"/>
    <col min="17" max="17" width="19.42578125" style="844" customWidth="1"/>
    <col min="18" max="18" width="16.42578125" style="844" customWidth="1"/>
    <col min="19" max="19" width="16.28515625" style="844" customWidth="1"/>
    <col min="20" max="20" width="14.140625" style="844" customWidth="1"/>
    <col min="21" max="21" width="14.28515625" style="844" customWidth="1"/>
    <col min="22" max="22" width="10.5703125" style="844" bestFit="1" customWidth="1"/>
    <col min="23" max="23" width="9.28515625" style="844" bestFit="1" customWidth="1"/>
    <col min="24" max="16384" width="9.140625" style="844"/>
  </cols>
  <sheetData>
    <row r="1" spans="1:21" ht="25.5" customHeight="1" x14ac:dyDescent="0.35">
      <c r="A1" s="4294"/>
      <c r="B1" s="4294"/>
      <c r="C1" s="4294"/>
      <c r="D1" s="4294"/>
      <c r="E1" s="4294"/>
      <c r="F1" s="4294"/>
      <c r="G1" s="4294"/>
      <c r="H1" s="4294"/>
      <c r="I1" s="4294"/>
      <c r="J1" s="4294"/>
      <c r="K1" s="4294"/>
      <c r="L1" s="4294"/>
      <c r="M1" s="4294"/>
      <c r="N1" s="4294"/>
      <c r="O1" s="4294"/>
      <c r="P1" s="4294"/>
      <c r="Q1" s="4294"/>
      <c r="R1" s="4294"/>
      <c r="S1" s="4294"/>
      <c r="T1" s="4294"/>
    </row>
    <row r="2" spans="1:21" ht="26.25" customHeight="1" x14ac:dyDescent="0.35">
      <c r="A2" s="4315" t="s">
        <v>83</v>
      </c>
      <c r="B2" s="4315"/>
      <c r="C2" s="4315"/>
      <c r="D2" s="4315"/>
      <c r="E2" s="4315"/>
      <c r="F2" s="4315"/>
      <c r="G2" s="4315"/>
      <c r="H2" s="4315"/>
      <c r="I2" s="4315"/>
      <c r="J2" s="4315"/>
      <c r="K2" s="4315"/>
      <c r="L2" s="4315"/>
      <c r="M2" s="4315"/>
      <c r="N2" s="4315"/>
      <c r="O2" s="4315"/>
      <c r="P2" s="4315"/>
      <c r="Q2" s="4315"/>
      <c r="R2" s="4315"/>
      <c r="S2" s="4315"/>
      <c r="T2" s="4315"/>
    </row>
    <row r="3" spans="1:21" ht="25.5" customHeight="1" x14ac:dyDescent="0.35">
      <c r="A3" s="4295" t="s">
        <v>82</v>
      </c>
      <c r="B3" s="4295"/>
      <c r="C3" s="4295"/>
      <c r="D3" s="4295"/>
      <c r="E3" s="4295"/>
      <c r="F3" s="4295"/>
      <c r="G3" s="4295"/>
      <c r="H3" s="4295"/>
      <c r="I3" s="4295"/>
      <c r="J3" s="4295"/>
      <c r="K3" s="4295"/>
      <c r="L3" s="4295"/>
      <c r="M3" s="4295"/>
      <c r="N3" s="4295"/>
      <c r="O3" s="4295"/>
      <c r="P3" s="4295"/>
      <c r="Q3" s="4295"/>
      <c r="R3" s="4295"/>
      <c r="S3" s="4295"/>
      <c r="T3" s="4295"/>
    </row>
    <row r="4" spans="1:21" ht="33" customHeight="1" x14ac:dyDescent="0.35">
      <c r="A4" s="4315" t="s">
        <v>83</v>
      </c>
      <c r="B4" s="4315"/>
      <c r="C4" s="4315"/>
      <c r="D4" s="4315"/>
      <c r="E4" s="4315"/>
      <c r="F4" s="4315"/>
      <c r="G4" s="4315"/>
      <c r="H4" s="4315"/>
      <c r="I4" s="4315"/>
      <c r="J4" s="4315"/>
      <c r="K4" s="4315"/>
      <c r="L4" s="4315"/>
      <c r="M4" s="4315"/>
      <c r="N4" s="4315"/>
      <c r="O4" s="4315"/>
      <c r="P4" s="4315"/>
      <c r="Q4" s="4315"/>
      <c r="R4" s="4315"/>
      <c r="S4" s="4315"/>
      <c r="T4" s="4315"/>
    </row>
    <row r="5" spans="1:21" ht="25.5" customHeight="1" x14ac:dyDescent="0.35">
      <c r="A5" s="4295" t="s">
        <v>82</v>
      </c>
      <c r="B5" s="4295"/>
      <c r="C5" s="4295"/>
      <c r="D5" s="4295"/>
      <c r="E5" s="4295"/>
      <c r="F5" s="4295"/>
      <c r="G5" s="4295"/>
      <c r="H5" s="4295"/>
      <c r="I5" s="4295"/>
      <c r="J5" s="4295"/>
      <c r="K5" s="4295"/>
      <c r="L5" s="4295"/>
      <c r="M5" s="4295"/>
      <c r="N5" s="4295"/>
      <c r="O5" s="4295"/>
      <c r="P5" s="4295"/>
      <c r="Q5" s="4295"/>
      <c r="R5" s="4295"/>
      <c r="S5" s="4295"/>
      <c r="T5" s="4295"/>
    </row>
    <row r="6" spans="1:21" ht="24" customHeight="1" x14ac:dyDescent="0.35">
      <c r="A6" s="4296" t="s">
        <v>336</v>
      </c>
      <c r="B6" s="4296"/>
      <c r="C6" s="4296"/>
      <c r="D6" s="4296"/>
      <c r="E6" s="4296"/>
      <c r="F6" s="4296"/>
      <c r="G6" s="4296"/>
      <c r="H6" s="4296"/>
      <c r="I6" s="4296"/>
      <c r="J6" s="4296"/>
      <c r="K6" s="4296"/>
      <c r="L6" s="4296"/>
      <c r="M6" s="4296"/>
      <c r="N6" s="4296"/>
      <c r="O6" s="4296"/>
      <c r="P6" s="4296"/>
      <c r="Q6" s="4296"/>
      <c r="R6" s="4296"/>
      <c r="S6" s="4296"/>
      <c r="T6" s="4296"/>
    </row>
    <row r="7" spans="1:21" ht="21" customHeight="1" x14ac:dyDescent="0.35">
      <c r="A7" s="2141"/>
      <c r="B7" s="4153" t="s">
        <v>363</v>
      </c>
      <c r="C7" s="4153"/>
      <c r="D7" s="4153"/>
      <c r="E7" s="4153"/>
      <c r="F7" s="4153"/>
      <c r="G7" s="4153"/>
      <c r="H7" s="4153"/>
      <c r="I7" s="4153"/>
      <c r="J7" s="4153"/>
      <c r="K7" s="4153"/>
      <c r="L7" s="4153"/>
      <c r="M7" s="4153"/>
      <c r="N7" s="4153"/>
      <c r="O7" s="4153"/>
      <c r="P7" s="4153"/>
      <c r="Q7" s="4153"/>
      <c r="R7" s="4153"/>
      <c r="S7" s="4153"/>
      <c r="T7" s="4153"/>
      <c r="U7" s="4153"/>
    </row>
    <row r="8" spans="1:21" ht="33" customHeight="1" thickBot="1" x14ac:dyDescent="0.4">
      <c r="A8" s="2141"/>
      <c r="B8" s="1916"/>
      <c r="C8" s="1916"/>
      <c r="D8" s="1916"/>
      <c r="E8" s="1916"/>
      <c r="F8" s="1916"/>
      <c r="G8" s="1916"/>
      <c r="H8" s="1916"/>
      <c r="I8" s="1916"/>
      <c r="J8" s="1916"/>
      <c r="K8" s="1916"/>
      <c r="L8" s="1916"/>
      <c r="M8" s="1916"/>
      <c r="N8" s="1916"/>
      <c r="O8" s="1916"/>
      <c r="P8" s="1916"/>
      <c r="Q8" s="1916"/>
      <c r="R8" s="1916"/>
      <c r="S8" s="1916"/>
      <c r="T8" s="1916"/>
      <c r="U8" s="187"/>
    </row>
    <row r="9" spans="1:21" ht="86.25" customHeight="1" x14ac:dyDescent="0.35">
      <c r="B9" s="4297" t="s">
        <v>9</v>
      </c>
      <c r="C9" s="4300" t="s">
        <v>0</v>
      </c>
      <c r="D9" s="4316"/>
      <c r="E9" s="4316"/>
      <c r="F9" s="4300" t="s">
        <v>1</v>
      </c>
      <c r="G9" s="4316"/>
      <c r="H9" s="4319"/>
      <c r="I9" s="4301" t="s">
        <v>2</v>
      </c>
      <c r="J9" s="4316"/>
      <c r="K9" s="4316"/>
      <c r="L9" s="4300" t="s">
        <v>3</v>
      </c>
      <c r="M9" s="4316"/>
      <c r="N9" s="4319"/>
      <c r="O9" s="4300">
        <v>5</v>
      </c>
      <c r="P9" s="4316"/>
      <c r="Q9" s="4316"/>
      <c r="R9" s="4309" t="s">
        <v>6</v>
      </c>
      <c r="S9" s="4310"/>
      <c r="T9" s="4311"/>
      <c r="U9" s="187"/>
    </row>
    <row r="10" spans="1:21" ht="34.5" customHeight="1" thickBot="1" x14ac:dyDescent="0.4">
      <c r="B10" s="4298"/>
      <c r="C10" s="4317"/>
      <c r="D10" s="4318"/>
      <c r="E10" s="4318"/>
      <c r="F10" s="4320"/>
      <c r="G10" s="4321"/>
      <c r="H10" s="4322"/>
      <c r="I10" s="4321"/>
      <c r="J10" s="4321"/>
      <c r="K10" s="4321"/>
      <c r="L10" s="4323"/>
      <c r="M10" s="4324"/>
      <c r="N10" s="4325"/>
      <c r="O10" s="4317"/>
      <c r="P10" s="4318"/>
      <c r="Q10" s="4318"/>
      <c r="R10" s="4312"/>
      <c r="S10" s="4313"/>
      <c r="T10" s="4314"/>
      <c r="U10" s="187"/>
    </row>
    <row r="11" spans="1:21" ht="90" customHeight="1" thickBot="1" x14ac:dyDescent="0.4">
      <c r="B11" s="4299"/>
      <c r="C11" s="1926" t="s">
        <v>26</v>
      </c>
      <c r="D11" s="1927" t="s">
        <v>27</v>
      </c>
      <c r="E11" s="2340" t="s">
        <v>4</v>
      </c>
      <c r="F11" s="1926" t="s">
        <v>26</v>
      </c>
      <c r="G11" s="1927" t="s">
        <v>27</v>
      </c>
      <c r="H11" s="2340" t="s">
        <v>4</v>
      </c>
      <c r="I11" s="1926" t="s">
        <v>26</v>
      </c>
      <c r="J11" s="1927" t="s">
        <v>27</v>
      </c>
      <c r="K11" s="2340" t="s">
        <v>4</v>
      </c>
      <c r="L11" s="1926" t="s">
        <v>26</v>
      </c>
      <c r="M11" s="1927" t="s">
        <v>27</v>
      </c>
      <c r="N11" s="2340" t="s">
        <v>4</v>
      </c>
      <c r="O11" s="1926" t="s">
        <v>26</v>
      </c>
      <c r="P11" s="1927" t="s">
        <v>27</v>
      </c>
      <c r="Q11" s="1928" t="s">
        <v>4</v>
      </c>
      <c r="R11" s="1926" t="s">
        <v>26</v>
      </c>
      <c r="S11" s="1927" t="s">
        <v>27</v>
      </c>
      <c r="T11" s="1928" t="s">
        <v>4</v>
      </c>
      <c r="U11" s="187"/>
    </row>
    <row r="12" spans="1:21" ht="27.75" customHeight="1" x14ac:dyDescent="0.35">
      <c r="B12" s="2345" t="s">
        <v>22</v>
      </c>
      <c r="C12" s="2406"/>
      <c r="D12" s="2407"/>
      <c r="E12" s="2408"/>
      <c r="F12" s="1353"/>
      <c r="G12" s="1353"/>
      <c r="H12" s="194"/>
      <c r="I12" s="2409"/>
      <c r="J12" s="2407"/>
      <c r="K12" s="2408"/>
      <c r="L12" s="1353"/>
      <c r="M12" s="1353"/>
      <c r="N12" s="194"/>
      <c r="O12" s="2410"/>
      <c r="P12" s="2411"/>
      <c r="Q12" s="2408"/>
      <c r="R12" s="1354"/>
      <c r="S12" s="1354"/>
      <c r="T12" s="346"/>
      <c r="U12" s="187"/>
    </row>
    <row r="13" spans="1:21" ht="34.5" customHeight="1" x14ac:dyDescent="0.35">
      <c r="B13" s="2333" t="s">
        <v>297</v>
      </c>
      <c r="C13" s="2362">
        <f t="shared" ref="C13:Q19" si="0">C23+C32</f>
        <v>18</v>
      </c>
      <c r="D13" s="2363">
        <f t="shared" si="0"/>
        <v>27</v>
      </c>
      <c r="E13" s="2404">
        <f>E23+E32</f>
        <v>45</v>
      </c>
      <c r="F13" s="2337">
        <f t="shared" si="0"/>
        <v>25</v>
      </c>
      <c r="G13" s="2338">
        <f t="shared" si="0"/>
        <v>18</v>
      </c>
      <c r="H13" s="2405">
        <f>H23+H32</f>
        <v>43</v>
      </c>
      <c r="I13" s="2337">
        <f t="shared" si="0"/>
        <v>29</v>
      </c>
      <c r="J13" s="2338">
        <f t="shared" si="0"/>
        <v>33</v>
      </c>
      <c r="K13" s="2405">
        <f>K23+K32</f>
        <v>62</v>
      </c>
      <c r="L13" s="2337">
        <f t="shared" si="0"/>
        <v>39</v>
      </c>
      <c r="M13" s="2338">
        <f t="shared" si="0"/>
        <v>48</v>
      </c>
      <c r="N13" s="2405">
        <f>N23+N32</f>
        <v>87</v>
      </c>
      <c r="O13" s="2337">
        <f t="shared" si="0"/>
        <v>91</v>
      </c>
      <c r="P13" s="2338">
        <f t="shared" si="0"/>
        <v>102</v>
      </c>
      <c r="Q13" s="2405">
        <f>Q23+Q32</f>
        <v>193</v>
      </c>
      <c r="R13" s="2427">
        <f t="shared" ref="R13:S19" si="1">SUM(C13+F13+I13+L13+O13)</f>
        <v>202</v>
      </c>
      <c r="S13" s="2379">
        <f t="shared" si="1"/>
        <v>228</v>
      </c>
      <c r="T13" s="2386">
        <f>SUM(R13:S13)</f>
        <v>430</v>
      </c>
      <c r="U13" s="187"/>
    </row>
    <row r="14" spans="1:21" ht="34.5" customHeight="1" x14ac:dyDescent="0.35">
      <c r="B14" s="2332" t="s">
        <v>298</v>
      </c>
      <c r="C14" s="2337">
        <f t="shared" si="0"/>
        <v>1</v>
      </c>
      <c r="D14" s="2338">
        <f t="shared" si="0"/>
        <v>0</v>
      </c>
      <c r="E14" s="2404">
        <f t="shared" si="0"/>
        <v>1</v>
      </c>
      <c r="F14" s="2337">
        <f t="shared" si="0"/>
        <v>3</v>
      </c>
      <c r="G14" s="2338">
        <f t="shared" si="0"/>
        <v>3</v>
      </c>
      <c r="H14" s="2405">
        <f t="shared" si="0"/>
        <v>6</v>
      </c>
      <c r="I14" s="2337">
        <f t="shared" si="0"/>
        <v>5</v>
      </c>
      <c r="J14" s="2338">
        <f t="shared" si="0"/>
        <v>1</v>
      </c>
      <c r="K14" s="2405">
        <f t="shared" si="0"/>
        <v>6</v>
      </c>
      <c r="L14" s="2337">
        <f t="shared" si="0"/>
        <v>0</v>
      </c>
      <c r="M14" s="2338">
        <f t="shared" si="0"/>
        <v>0</v>
      </c>
      <c r="N14" s="2405">
        <f>N24+N33</f>
        <v>0</v>
      </c>
      <c r="O14" s="2337">
        <f t="shared" si="0"/>
        <v>0</v>
      </c>
      <c r="P14" s="2338">
        <f t="shared" si="0"/>
        <v>5</v>
      </c>
      <c r="Q14" s="2405">
        <f t="shared" si="0"/>
        <v>5</v>
      </c>
      <c r="R14" s="2427">
        <f>SUM(C14+F14+I14+L14+O14)</f>
        <v>9</v>
      </c>
      <c r="S14" s="2379">
        <f t="shared" si="1"/>
        <v>9</v>
      </c>
      <c r="T14" s="2386">
        <f t="shared" ref="T14:T20" si="2">SUM(R14:S14)</f>
        <v>18</v>
      </c>
      <c r="U14" s="187"/>
    </row>
    <row r="15" spans="1:21" ht="34.5" customHeight="1" x14ac:dyDescent="0.35">
      <c r="B15" s="2332" t="s">
        <v>179</v>
      </c>
      <c r="C15" s="2337">
        <f t="shared" si="0"/>
        <v>10</v>
      </c>
      <c r="D15" s="2338">
        <f t="shared" si="0"/>
        <v>5</v>
      </c>
      <c r="E15" s="2404">
        <f t="shared" si="0"/>
        <v>15</v>
      </c>
      <c r="F15" s="2337">
        <f t="shared" si="0"/>
        <v>7</v>
      </c>
      <c r="G15" s="2338">
        <f t="shared" si="0"/>
        <v>0</v>
      </c>
      <c r="H15" s="2405">
        <f t="shared" si="0"/>
        <v>7</v>
      </c>
      <c r="I15" s="2337">
        <f t="shared" si="0"/>
        <v>10</v>
      </c>
      <c r="J15" s="2338">
        <f t="shared" si="0"/>
        <v>7</v>
      </c>
      <c r="K15" s="2405">
        <f t="shared" si="0"/>
        <v>17</v>
      </c>
      <c r="L15" s="2337">
        <f t="shared" si="0"/>
        <v>3</v>
      </c>
      <c r="M15" s="2338">
        <f t="shared" si="0"/>
        <v>13</v>
      </c>
      <c r="N15" s="2405">
        <f t="shared" si="0"/>
        <v>16</v>
      </c>
      <c r="O15" s="2337">
        <f t="shared" si="0"/>
        <v>1</v>
      </c>
      <c r="P15" s="2338">
        <f t="shared" si="0"/>
        <v>23</v>
      </c>
      <c r="Q15" s="2405">
        <f t="shared" si="0"/>
        <v>24</v>
      </c>
      <c r="R15" s="2427">
        <f t="shared" si="1"/>
        <v>31</v>
      </c>
      <c r="S15" s="2379">
        <f t="shared" si="1"/>
        <v>48</v>
      </c>
      <c r="T15" s="2386">
        <f t="shared" si="2"/>
        <v>79</v>
      </c>
      <c r="U15" s="187"/>
    </row>
    <row r="16" spans="1:21" ht="43.5" customHeight="1" x14ac:dyDescent="0.35">
      <c r="B16" s="2332" t="s">
        <v>299</v>
      </c>
      <c r="C16" s="2337">
        <f t="shared" si="0"/>
        <v>5</v>
      </c>
      <c r="D16" s="2338">
        <f t="shared" si="0"/>
        <v>11</v>
      </c>
      <c r="E16" s="2404">
        <f t="shared" si="0"/>
        <v>16</v>
      </c>
      <c r="F16" s="2337">
        <f t="shared" si="0"/>
        <v>3</v>
      </c>
      <c r="G16" s="2338">
        <f t="shared" si="0"/>
        <v>9</v>
      </c>
      <c r="H16" s="2405">
        <f t="shared" si="0"/>
        <v>12</v>
      </c>
      <c r="I16" s="2337">
        <f>I26+I35</f>
        <v>8</v>
      </c>
      <c r="J16" s="2338">
        <f t="shared" si="0"/>
        <v>14</v>
      </c>
      <c r="K16" s="2405">
        <f t="shared" si="0"/>
        <v>22</v>
      </c>
      <c r="L16" s="2337">
        <f t="shared" si="0"/>
        <v>2</v>
      </c>
      <c r="M16" s="2338">
        <f t="shared" si="0"/>
        <v>18</v>
      </c>
      <c r="N16" s="2405">
        <f t="shared" si="0"/>
        <v>20</v>
      </c>
      <c r="O16" s="2337">
        <f t="shared" si="0"/>
        <v>0</v>
      </c>
      <c r="P16" s="2338">
        <f t="shared" si="0"/>
        <v>17</v>
      </c>
      <c r="Q16" s="2405">
        <f t="shared" si="0"/>
        <v>17</v>
      </c>
      <c r="R16" s="2427">
        <f t="shared" si="1"/>
        <v>18</v>
      </c>
      <c r="S16" s="2379">
        <f t="shared" si="1"/>
        <v>69</v>
      </c>
      <c r="T16" s="2386">
        <f t="shared" si="2"/>
        <v>87</v>
      </c>
      <c r="U16" s="187"/>
    </row>
    <row r="17" spans="1:24" ht="36" customHeight="1" x14ac:dyDescent="0.35">
      <c r="B17" s="2332" t="s">
        <v>300</v>
      </c>
      <c r="C17" s="2337">
        <f t="shared" si="0"/>
        <v>5</v>
      </c>
      <c r="D17" s="2338">
        <f t="shared" si="0"/>
        <v>3</v>
      </c>
      <c r="E17" s="2404">
        <f t="shared" si="0"/>
        <v>8</v>
      </c>
      <c r="F17" s="2337">
        <f t="shared" si="0"/>
        <v>7</v>
      </c>
      <c r="G17" s="2338">
        <f t="shared" si="0"/>
        <v>1</v>
      </c>
      <c r="H17" s="2405">
        <f t="shared" si="0"/>
        <v>8</v>
      </c>
      <c r="I17" s="2337">
        <f t="shared" si="0"/>
        <v>14</v>
      </c>
      <c r="J17" s="2338">
        <f t="shared" si="0"/>
        <v>6</v>
      </c>
      <c r="K17" s="2405">
        <f t="shared" si="0"/>
        <v>20</v>
      </c>
      <c r="L17" s="2337">
        <f t="shared" si="0"/>
        <v>7</v>
      </c>
      <c r="M17" s="2338">
        <f t="shared" si="0"/>
        <v>10</v>
      </c>
      <c r="N17" s="2405">
        <f t="shared" si="0"/>
        <v>17</v>
      </c>
      <c r="O17" s="2337">
        <f t="shared" si="0"/>
        <v>3</v>
      </c>
      <c r="P17" s="2338">
        <f t="shared" si="0"/>
        <v>6</v>
      </c>
      <c r="Q17" s="2405">
        <f t="shared" si="0"/>
        <v>9</v>
      </c>
      <c r="R17" s="2427">
        <f t="shared" si="1"/>
        <v>36</v>
      </c>
      <c r="S17" s="2379">
        <f t="shared" si="1"/>
        <v>26</v>
      </c>
      <c r="T17" s="2386">
        <f t="shared" si="2"/>
        <v>62</v>
      </c>
      <c r="U17" s="187"/>
    </row>
    <row r="18" spans="1:24" ht="56.25" customHeight="1" x14ac:dyDescent="0.35">
      <c r="B18" s="2332" t="s">
        <v>99</v>
      </c>
      <c r="C18" s="2337">
        <f t="shared" si="0"/>
        <v>5</v>
      </c>
      <c r="D18" s="2338">
        <f t="shared" si="0"/>
        <v>15</v>
      </c>
      <c r="E18" s="2404">
        <f t="shared" si="0"/>
        <v>20</v>
      </c>
      <c r="F18" s="2337">
        <f t="shared" si="0"/>
        <v>5</v>
      </c>
      <c r="G18" s="2338">
        <f t="shared" si="0"/>
        <v>10</v>
      </c>
      <c r="H18" s="2405">
        <f t="shared" si="0"/>
        <v>15</v>
      </c>
      <c r="I18" s="2337">
        <f t="shared" si="0"/>
        <v>6</v>
      </c>
      <c r="J18" s="2338">
        <f t="shared" si="0"/>
        <v>23</v>
      </c>
      <c r="K18" s="2405">
        <f>K28+K37</f>
        <v>29</v>
      </c>
      <c r="L18" s="2337">
        <f t="shared" si="0"/>
        <v>14</v>
      </c>
      <c r="M18" s="2338">
        <f t="shared" si="0"/>
        <v>21</v>
      </c>
      <c r="N18" s="2405">
        <f t="shared" si="0"/>
        <v>35</v>
      </c>
      <c r="O18" s="2337">
        <f t="shared" si="0"/>
        <v>27</v>
      </c>
      <c r="P18" s="2338">
        <f t="shared" si="0"/>
        <v>9</v>
      </c>
      <c r="Q18" s="2405">
        <f t="shared" si="0"/>
        <v>36</v>
      </c>
      <c r="R18" s="2427">
        <f t="shared" si="1"/>
        <v>57</v>
      </c>
      <c r="S18" s="2379">
        <f t="shared" si="1"/>
        <v>78</v>
      </c>
      <c r="T18" s="2386">
        <f t="shared" si="2"/>
        <v>135</v>
      </c>
      <c r="U18" s="187"/>
      <c r="X18" s="844" t="s">
        <v>337</v>
      </c>
    </row>
    <row r="19" spans="1:24" ht="27" thickBot="1" x14ac:dyDescent="0.4">
      <c r="B19" s="2332" t="s">
        <v>72</v>
      </c>
      <c r="C19" s="2337">
        <f t="shared" si="0"/>
        <v>10</v>
      </c>
      <c r="D19" s="2338">
        <f t="shared" si="0"/>
        <v>10</v>
      </c>
      <c r="E19" s="2404">
        <f t="shared" si="0"/>
        <v>20</v>
      </c>
      <c r="F19" s="2337">
        <f t="shared" si="0"/>
        <v>10</v>
      </c>
      <c r="G19" s="2338">
        <f t="shared" si="0"/>
        <v>5</v>
      </c>
      <c r="H19" s="2405">
        <f t="shared" si="0"/>
        <v>15</v>
      </c>
      <c r="I19" s="2337">
        <f t="shared" si="0"/>
        <v>20</v>
      </c>
      <c r="J19" s="2338">
        <f t="shared" si="0"/>
        <v>14</v>
      </c>
      <c r="K19" s="2405">
        <f t="shared" si="0"/>
        <v>34</v>
      </c>
      <c r="L19" s="2337">
        <f t="shared" si="0"/>
        <v>16</v>
      </c>
      <c r="M19" s="2338">
        <f t="shared" si="0"/>
        <v>19</v>
      </c>
      <c r="N19" s="2405">
        <f t="shared" si="0"/>
        <v>35</v>
      </c>
      <c r="O19" s="2337">
        <f t="shared" si="0"/>
        <v>30</v>
      </c>
      <c r="P19" s="2338">
        <f t="shared" si="0"/>
        <v>58</v>
      </c>
      <c r="Q19" s="2405">
        <f t="shared" si="0"/>
        <v>88</v>
      </c>
      <c r="R19" s="2428">
        <f t="shared" si="1"/>
        <v>86</v>
      </c>
      <c r="S19" s="2400">
        <f t="shared" si="1"/>
        <v>106</v>
      </c>
      <c r="T19" s="2401">
        <f t="shared" si="2"/>
        <v>192</v>
      </c>
      <c r="U19" s="187"/>
    </row>
    <row r="20" spans="1:24" ht="30.75" customHeight="1" thickBot="1" x14ac:dyDescent="0.4">
      <c r="B20" s="2345" t="s">
        <v>16</v>
      </c>
      <c r="C20" s="1929">
        <f t="shared" ref="C20:R20" si="3">SUM(C13:C19)</f>
        <v>54</v>
      </c>
      <c r="D20" s="2380">
        <f t="shared" si="3"/>
        <v>71</v>
      </c>
      <c r="E20" s="2412">
        <f t="shared" si="3"/>
        <v>125</v>
      </c>
      <c r="F20" s="2364">
        <f t="shared" si="3"/>
        <v>60</v>
      </c>
      <c r="G20" s="2380">
        <f t="shared" si="3"/>
        <v>46</v>
      </c>
      <c r="H20" s="2413">
        <f t="shared" si="3"/>
        <v>106</v>
      </c>
      <c r="I20" s="1929">
        <f t="shared" si="3"/>
        <v>92</v>
      </c>
      <c r="J20" s="2380">
        <f t="shared" si="3"/>
        <v>98</v>
      </c>
      <c r="K20" s="2412">
        <f t="shared" si="3"/>
        <v>190</v>
      </c>
      <c r="L20" s="2364">
        <f t="shared" si="3"/>
        <v>81</v>
      </c>
      <c r="M20" s="2380">
        <f t="shared" si="3"/>
        <v>129</v>
      </c>
      <c r="N20" s="2413">
        <f t="shared" si="3"/>
        <v>210</v>
      </c>
      <c r="O20" s="1929">
        <f t="shared" si="3"/>
        <v>152</v>
      </c>
      <c r="P20" s="2380">
        <f t="shared" si="3"/>
        <v>220</v>
      </c>
      <c r="Q20" s="2412">
        <f t="shared" si="3"/>
        <v>372</v>
      </c>
      <c r="R20" s="2375">
        <f t="shared" si="3"/>
        <v>439</v>
      </c>
      <c r="S20" s="2414">
        <f>SUM(D20+G20+J20+M20+P20)</f>
        <v>564</v>
      </c>
      <c r="T20" s="2415">
        <f t="shared" si="2"/>
        <v>1003</v>
      </c>
      <c r="U20" s="187"/>
    </row>
    <row r="21" spans="1:24" ht="26.25" thickBot="1" x14ac:dyDescent="0.4">
      <c r="B21" s="2350" t="s">
        <v>23</v>
      </c>
      <c r="C21" s="2416"/>
      <c r="D21" s="2417"/>
      <c r="E21" s="2418"/>
      <c r="F21" s="1929"/>
      <c r="G21" s="2380"/>
      <c r="H21" s="2413"/>
      <c r="I21" s="1929"/>
      <c r="J21" s="2380"/>
      <c r="K21" s="2412"/>
      <c r="L21" s="2364"/>
      <c r="M21" s="2380"/>
      <c r="N21" s="2413"/>
      <c r="O21" s="1929"/>
      <c r="P21" s="2380"/>
      <c r="Q21" s="2412"/>
      <c r="R21" s="2419"/>
      <c r="S21" s="2419"/>
      <c r="T21" s="2420"/>
      <c r="U21" s="187"/>
    </row>
    <row r="22" spans="1:24" ht="34.5" customHeight="1" thickBot="1" x14ac:dyDescent="0.4">
      <c r="B22" s="2421" t="s">
        <v>11</v>
      </c>
      <c r="C22" s="1934"/>
      <c r="D22" s="2422" t="s">
        <v>7</v>
      </c>
      <c r="E22" s="2413"/>
      <c r="F22" s="1934"/>
      <c r="G22" s="2422"/>
      <c r="H22" s="2412"/>
      <c r="I22" s="2423"/>
      <c r="J22" s="2422" t="s">
        <v>7</v>
      </c>
      <c r="K22" s="2413"/>
      <c r="L22" s="1934"/>
      <c r="M22" s="2422"/>
      <c r="N22" s="2413"/>
      <c r="O22" s="1929"/>
      <c r="P22" s="2380"/>
      <c r="Q22" s="2413"/>
      <c r="R22" s="2445"/>
      <c r="S22" s="2446"/>
      <c r="T22" s="2415"/>
      <c r="U22" s="187"/>
    </row>
    <row r="23" spans="1:24" ht="26.25" x14ac:dyDescent="0.35">
      <c r="A23" s="853"/>
      <c r="B23" s="2332" t="s">
        <v>297</v>
      </c>
      <c r="C23" s="2337">
        <v>18</v>
      </c>
      <c r="D23" s="2338">
        <v>25</v>
      </c>
      <c r="E23" s="2339">
        <f>SUM(C23:D23)</f>
        <v>43</v>
      </c>
      <c r="F23" s="2337">
        <v>24</v>
      </c>
      <c r="G23" s="2338">
        <v>18</v>
      </c>
      <c r="H23" s="2339">
        <f>SUM(F23:G23)</f>
        <v>42</v>
      </c>
      <c r="I23" s="2337">
        <v>29</v>
      </c>
      <c r="J23" s="2338">
        <v>33</v>
      </c>
      <c r="K23" s="2339">
        <f>SUM(I23:J23)</f>
        <v>62</v>
      </c>
      <c r="L23" s="2337">
        <v>39</v>
      </c>
      <c r="M23" s="2338">
        <v>47</v>
      </c>
      <c r="N23" s="2339">
        <f>SUM(L23:M23)</f>
        <v>86</v>
      </c>
      <c r="O23" s="2337">
        <v>91</v>
      </c>
      <c r="P23" s="2363">
        <v>102</v>
      </c>
      <c r="Q23" s="2405">
        <f>SUM(O23:P23)</f>
        <v>193</v>
      </c>
      <c r="R23" s="2424">
        <f t="shared" ref="R23:S29" si="4">SUM(C23+F23+I23+L23+O23)</f>
        <v>201</v>
      </c>
      <c r="S23" s="2425">
        <f t="shared" si="4"/>
        <v>225</v>
      </c>
      <c r="T23" s="2426">
        <f>SUM(R23:S23)</f>
        <v>426</v>
      </c>
      <c r="U23" s="187"/>
    </row>
    <row r="24" spans="1:24" ht="26.25" x14ac:dyDescent="0.35">
      <c r="B24" s="2332" t="s">
        <v>298</v>
      </c>
      <c r="C24" s="2337">
        <v>1</v>
      </c>
      <c r="D24" s="2338">
        <v>0</v>
      </c>
      <c r="E24" s="2339">
        <f t="shared" ref="E24:E29" si="5">SUM(C24:D24)</f>
        <v>1</v>
      </c>
      <c r="F24" s="2337">
        <v>2</v>
      </c>
      <c r="G24" s="2338">
        <v>3</v>
      </c>
      <c r="H24" s="2339">
        <f t="shared" ref="H24:H29" si="6">SUM(F24:G24)</f>
        <v>5</v>
      </c>
      <c r="I24" s="2337">
        <v>5</v>
      </c>
      <c r="J24" s="2338">
        <v>1</v>
      </c>
      <c r="K24" s="2339">
        <f t="shared" ref="K24:K29" si="7">SUM(I24:J24)</f>
        <v>6</v>
      </c>
      <c r="L24" s="2337">
        <v>0</v>
      </c>
      <c r="M24" s="2338">
        <v>0</v>
      </c>
      <c r="N24" s="2339">
        <f t="shared" ref="N24:N29" si="8">SUM(L24:M24)</f>
        <v>0</v>
      </c>
      <c r="O24" s="2337">
        <v>0</v>
      </c>
      <c r="P24" s="2338">
        <v>5</v>
      </c>
      <c r="Q24" s="2405">
        <f t="shared" ref="Q24:Q29" si="9">SUM(O24:P24)</f>
        <v>5</v>
      </c>
      <c r="R24" s="2427">
        <f t="shared" si="4"/>
        <v>8</v>
      </c>
      <c r="S24" s="2385">
        <f t="shared" si="4"/>
        <v>9</v>
      </c>
      <c r="T24" s="2386">
        <f t="shared" ref="T24:T29" si="10">SUM(R24:S24)</f>
        <v>17</v>
      </c>
      <c r="U24" s="187"/>
    </row>
    <row r="25" spans="1:24" ht="26.25" x14ac:dyDescent="0.35">
      <c r="A25" s="187"/>
      <c r="B25" s="2332" t="s">
        <v>179</v>
      </c>
      <c r="C25" s="2337">
        <v>10</v>
      </c>
      <c r="D25" s="2338">
        <v>2</v>
      </c>
      <c r="E25" s="2339">
        <f t="shared" si="5"/>
        <v>12</v>
      </c>
      <c r="F25" s="2337">
        <v>7</v>
      </c>
      <c r="G25" s="2338">
        <v>0</v>
      </c>
      <c r="H25" s="2339">
        <f t="shared" si="6"/>
        <v>7</v>
      </c>
      <c r="I25" s="2337">
        <v>10</v>
      </c>
      <c r="J25" s="2338">
        <v>7</v>
      </c>
      <c r="K25" s="2339">
        <f t="shared" si="7"/>
        <v>17</v>
      </c>
      <c r="L25" s="2337">
        <v>3</v>
      </c>
      <c r="M25" s="2338">
        <v>13</v>
      </c>
      <c r="N25" s="2339">
        <f t="shared" si="8"/>
        <v>16</v>
      </c>
      <c r="O25" s="2337">
        <v>0</v>
      </c>
      <c r="P25" s="2338">
        <v>22</v>
      </c>
      <c r="Q25" s="2405">
        <f t="shared" si="9"/>
        <v>22</v>
      </c>
      <c r="R25" s="2427">
        <f t="shared" si="4"/>
        <v>30</v>
      </c>
      <c r="S25" s="2385">
        <f t="shared" si="4"/>
        <v>44</v>
      </c>
      <c r="T25" s="2386">
        <f t="shared" si="10"/>
        <v>74</v>
      </c>
      <c r="U25" s="187"/>
    </row>
    <row r="26" spans="1:24" ht="26.25" x14ac:dyDescent="0.35">
      <c r="B26" s="2332" t="s">
        <v>299</v>
      </c>
      <c r="C26" s="2337">
        <v>4</v>
      </c>
      <c r="D26" s="2338">
        <v>10</v>
      </c>
      <c r="E26" s="2339">
        <f t="shared" si="5"/>
        <v>14</v>
      </c>
      <c r="F26" s="2337">
        <v>3</v>
      </c>
      <c r="G26" s="2338">
        <v>8</v>
      </c>
      <c r="H26" s="2339">
        <f t="shared" si="6"/>
        <v>11</v>
      </c>
      <c r="I26" s="2337">
        <v>8</v>
      </c>
      <c r="J26" s="2338">
        <v>14</v>
      </c>
      <c r="K26" s="2339">
        <f t="shared" si="7"/>
        <v>22</v>
      </c>
      <c r="L26" s="2337">
        <v>2</v>
      </c>
      <c r="M26" s="2338">
        <v>18</v>
      </c>
      <c r="N26" s="2339">
        <f t="shared" si="8"/>
        <v>20</v>
      </c>
      <c r="O26" s="2337">
        <v>0</v>
      </c>
      <c r="P26" s="2338">
        <v>17</v>
      </c>
      <c r="Q26" s="2405">
        <f t="shared" si="9"/>
        <v>17</v>
      </c>
      <c r="R26" s="2427">
        <f t="shared" si="4"/>
        <v>17</v>
      </c>
      <c r="S26" s="2385">
        <f t="shared" si="4"/>
        <v>67</v>
      </c>
      <c r="T26" s="2386">
        <f t="shared" si="10"/>
        <v>84</v>
      </c>
      <c r="U26" s="187"/>
    </row>
    <row r="27" spans="1:24" ht="37.5" customHeight="1" x14ac:dyDescent="0.35">
      <c r="B27" s="2332" t="s">
        <v>300</v>
      </c>
      <c r="C27" s="2337">
        <v>4</v>
      </c>
      <c r="D27" s="2338">
        <v>2</v>
      </c>
      <c r="E27" s="2339">
        <f t="shared" si="5"/>
        <v>6</v>
      </c>
      <c r="F27" s="2337">
        <v>7</v>
      </c>
      <c r="G27" s="2338">
        <v>1</v>
      </c>
      <c r="H27" s="2339">
        <f t="shared" si="6"/>
        <v>8</v>
      </c>
      <c r="I27" s="2337">
        <v>14</v>
      </c>
      <c r="J27" s="2338">
        <v>6</v>
      </c>
      <c r="K27" s="2339">
        <f t="shared" si="7"/>
        <v>20</v>
      </c>
      <c r="L27" s="2337">
        <v>7</v>
      </c>
      <c r="M27" s="2338">
        <v>10</v>
      </c>
      <c r="N27" s="2339">
        <f t="shared" si="8"/>
        <v>17</v>
      </c>
      <c r="O27" s="2337">
        <v>3</v>
      </c>
      <c r="P27" s="2338">
        <v>6</v>
      </c>
      <c r="Q27" s="2405">
        <f t="shared" si="9"/>
        <v>9</v>
      </c>
      <c r="R27" s="2427">
        <f t="shared" si="4"/>
        <v>35</v>
      </c>
      <c r="S27" s="2385">
        <f t="shared" si="4"/>
        <v>25</v>
      </c>
      <c r="T27" s="2386">
        <f t="shared" si="10"/>
        <v>60</v>
      </c>
      <c r="U27" s="187"/>
    </row>
    <row r="28" spans="1:24" ht="32.25" customHeight="1" x14ac:dyDescent="0.35">
      <c r="B28" s="2332" t="s">
        <v>99</v>
      </c>
      <c r="C28" s="2337">
        <v>5</v>
      </c>
      <c r="D28" s="2338">
        <v>14</v>
      </c>
      <c r="E28" s="2339">
        <f t="shared" si="5"/>
        <v>19</v>
      </c>
      <c r="F28" s="2337">
        <v>3</v>
      </c>
      <c r="G28" s="2338">
        <v>10</v>
      </c>
      <c r="H28" s="2339">
        <f t="shared" si="6"/>
        <v>13</v>
      </c>
      <c r="I28" s="2337">
        <v>6</v>
      </c>
      <c r="J28" s="2338">
        <v>22</v>
      </c>
      <c r="K28" s="2339">
        <f t="shared" si="7"/>
        <v>28</v>
      </c>
      <c r="L28" s="2337">
        <v>14</v>
      </c>
      <c r="M28" s="2338">
        <v>18</v>
      </c>
      <c r="N28" s="2339">
        <f t="shared" si="8"/>
        <v>32</v>
      </c>
      <c r="O28" s="2337">
        <v>27</v>
      </c>
      <c r="P28" s="2338">
        <v>9</v>
      </c>
      <c r="Q28" s="2405">
        <f t="shared" si="9"/>
        <v>36</v>
      </c>
      <c r="R28" s="2427">
        <f t="shared" si="4"/>
        <v>55</v>
      </c>
      <c r="S28" s="2385">
        <f t="shared" si="4"/>
        <v>73</v>
      </c>
      <c r="T28" s="2386">
        <f t="shared" si="10"/>
        <v>128</v>
      </c>
      <c r="U28" s="187"/>
    </row>
    <row r="29" spans="1:24" ht="33" customHeight="1" thickBot="1" x14ac:dyDescent="0.4">
      <c r="B29" s="2332" t="s">
        <v>72</v>
      </c>
      <c r="C29" s="2337">
        <v>10</v>
      </c>
      <c r="D29" s="2338">
        <v>10</v>
      </c>
      <c r="E29" s="2339">
        <f t="shared" si="5"/>
        <v>20</v>
      </c>
      <c r="F29" s="2337">
        <v>10</v>
      </c>
      <c r="G29" s="2382">
        <v>5</v>
      </c>
      <c r="H29" s="2339">
        <f t="shared" si="6"/>
        <v>15</v>
      </c>
      <c r="I29" s="2337">
        <v>20</v>
      </c>
      <c r="J29" s="2382">
        <v>14</v>
      </c>
      <c r="K29" s="2339">
        <f t="shared" si="7"/>
        <v>34</v>
      </c>
      <c r="L29" s="2337">
        <v>16</v>
      </c>
      <c r="M29" s="2382">
        <v>19</v>
      </c>
      <c r="N29" s="2339">
        <f t="shared" si="8"/>
        <v>35</v>
      </c>
      <c r="O29" s="2337">
        <v>29</v>
      </c>
      <c r="P29" s="2382">
        <v>57</v>
      </c>
      <c r="Q29" s="2405">
        <f t="shared" si="9"/>
        <v>86</v>
      </c>
      <c r="R29" s="2428">
        <f t="shared" si="4"/>
        <v>85</v>
      </c>
      <c r="S29" s="2400">
        <f t="shared" si="4"/>
        <v>105</v>
      </c>
      <c r="T29" s="2401">
        <f t="shared" si="10"/>
        <v>190</v>
      </c>
      <c r="U29" s="187"/>
    </row>
    <row r="30" spans="1:24" ht="36.75" customHeight="1" thickBot="1" x14ac:dyDescent="0.4">
      <c r="B30" s="2429" t="s">
        <v>8</v>
      </c>
      <c r="C30" s="1929">
        <f t="shared" ref="C30:Q30" si="11">SUM(C23:C29)</f>
        <v>52</v>
      </c>
      <c r="D30" s="2380">
        <f t="shared" si="11"/>
        <v>63</v>
      </c>
      <c r="E30" s="2412">
        <f t="shared" si="11"/>
        <v>115</v>
      </c>
      <c r="F30" s="2364">
        <f t="shared" si="11"/>
        <v>56</v>
      </c>
      <c r="G30" s="2380">
        <f t="shared" si="11"/>
        <v>45</v>
      </c>
      <c r="H30" s="2413">
        <f t="shared" si="11"/>
        <v>101</v>
      </c>
      <c r="I30" s="1929">
        <f t="shared" si="11"/>
        <v>92</v>
      </c>
      <c r="J30" s="2380">
        <f t="shared" si="11"/>
        <v>97</v>
      </c>
      <c r="K30" s="2412">
        <f>SUM(K23:K29)</f>
        <v>189</v>
      </c>
      <c r="L30" s="2364">
        <f t="shared" si="11"/>
        <v>81</v>
      </c>
      <c r="M30" s="2380">
        <f t="shared" si="11"/>
        <v>125</v>
      </c>
      <c r="N30" s="2413">
        <f>SUM(N23:N29)</f>
        <v>206</v>
      </c>
      <c r="O30" s="1929">
        <f t="shared" si="11"/>
        <v>150</v>
      </c>
      <c r="P30" s="2380">
        <f t="shared" si="11"/>
        <v>218</v>
      </c>
      <c r="Q30" s="2412">
        <f t="shared" si="11"/>
        <v>368</v>
      </c>
      <c r="R30" s="2364">
        <f>SUM(R23:R29)</f>
        <v>431</v>
      </c>
      <c r="S30" s="2380">
        <f>SUM(S23:S29)</f>
        <v>548</v>
      </c>
      <c r="T30" s="2412">
        <f>SUM(T23:T29)</f>
        <v>979</v>
      </c>
      <c r="U30" s="187"/>
    </row>
    <row r="31" spans="1:24" ht="33" customHeight="1" x14ac:dyDescent="0.35">
      <c r="B31" s="2430" t="s">
        <v>25</v>
      </c>
      <c r="C31" s="2431"/>
      <c r="D31" s="2432"/>
      <c r="E31" s="2433"/>
      <c r="F31" s="2431"/>
      <c r="G31" s="2432"/>
      <c r="H31" s="2434"/>
      <c r="I31" s="2448"/>
      <c r="J31" s="2448"/>
      <c r="K31" s="2449"/>
      <c r="L31" s="2431"/>
      <c r="M31" s="2432"/>
      <c r="N31" s="2434"/>
      <c r="O31" s="2432"/>
      <c r="P31" s="2432"/>
      <c r="Q31" s="2433"/>
      <c r="R31" s="2431"/>
      <c r="S31" s="2432"/>
      <c r="T31" s="2435"/>
      <c r="U31" s="187"/>
    </row>
    <row r="32" spans="1:24" ht="35.25" customHeight="1" x14ac:dyDescent="0.35">
      <c r="B32" s="2332" t="s">
        <v>297</v>
      </c>
      <c r="C32" s="111">
        <v>0</v>
      </c>
      <c r="D32" s="2436">
        <v>2</v>
      </c>
      <c r="E32" s="2338">
        <f>SUM(C32:D32)</f>
        <v>2</v>
      </c>
      <c r="F32" s="111">
        <v>1</v>
      </c>
      <c r="G32" s="2436">
        <v>0</v>
      </c>
      <c r="H32" s="2447">
        <f>SUM(F32:G32)</f>
        <v>1</v>
      </c>
      <c r="I32" s="2440">
        <v>0</v>
      </c>
      <c r="J32" s="2441">
        <v>0</v>
      </c>
      <c r="K32" s="2439">
        <f>SUM(I32:J32)</f>
        <v>0</v>
      </c>
      <c r="L32" s="2437">
        <v>0</v>
      </c>
      <c r="M32" s="2436">
        <v>1</v>
      </c>
      <c r="N32" s="2439">
        <f>SUM(L32:M32)</f>
        <v>1</v>
      </c>
      <c r="O32" s="2440">
        <v>0</v>
      </c>
      <c r="P32" s="2441">
        <v>0</v>
      </c>
      <c r="Q32" s="2438">
        <f>SUM(O32:P32)</f>
        <v>0</v>
      </c>
      <c r="R32" s="617">
        <f>C32+F32+I32+L32+O32</f>
        <v>1</v>
      </c>
      <c r="S32" s="2394">
        <f>D32+G32+J32+M32+P32</f>
        <v>3</v>
      </c>
      <c r="T32" s="2395">
        <f>SUM(R32:S32)</f>
        <v>4</v>
      </c>
      <c r="U32" s="187"/>
    </row>
    <row r="33" spans="2:21" ht="41.25" customHeight="1" x14ac:dyDescent="0.35">
      <c r="B33" s="2332" t="s">
        <v>298</v>
      </c>
      <c r="C33" s="111">
        <v>0</v>
      </c>
      <c r="D33" s="2436">
        <v>0</v>
      </c>
      <c r="E33" s="2338">
        <f t="shared" ref="E33:E38" si="12">SUM(C33:D33)</f>
        <v>0</v>
      </c>
      <c r="F33" s="1935">
        <v>1</v>
      </c>
      <c r="G33" s="618">
        <v>0</v>
      </c>
      <c r="H33" s="2447">
        <f t="shared" ref="H33:H38" si="13">SUM(F33:G33)</f>
        <v>1</v>
      </c>
      <c r="I33" s="1935">
        <v>0</v>
      </c>
      <c r="J33" s="618">
        <v>0</v>
      </c>
      <c r="K33" s="2451">
        <f t="shared" ref="K33:K38" si="14">SUM(I33:J33)</f>
        <v>0</v>
      </c>
      <c r="L33" s="1353">
        <v>0</v>
      </c>
      <c r="M33" s="618">
        <v>0</v>
      </c>
      <c r="N33" s="2439">
        <f t="shared" ref="N33:N38" si="15">SUM(L33:M33)</f>
        <v>0</v>
      </c>
      <c r="O33" s="1935">
        <v>0</v>
      </c>
      <c r="P33" s="618">
        <v>0</v>
      </c>
      <c r="Q33" s="2438">
        <f t="shared" ref="Q33:Q37" si="16">SUM(O33:P33)</f>
        <v>0</v>
      </c>
      <c r="R33" s="617">
        <f t="shared" ref="R33:S38" si="17">C33+F33+I33+L33+O33</f>
        <v>1</v>
      </c>
      <c r="S33" s="2394">
        <f t="shared" si="17"/>
        <v>0</v>
      </c>
      <c r="T33" s="2395">
        <f t="shared" ref="T33:T38" si="18">SUM(R33:S33)</f>
        <v>1</v>
      </c>
      <c r="U33" s="187"/>
    </row>
    <row r="34" spans="2:21" ht="47.25" customHeight="1" x14ac:dyDescent="0.35">
      <c r="B34" s="2332" t="s">
        <v>179</v>
      </c>
      <c r="C34" s="111">
        <v>0</v>
      </c>
      <c r="D34" s="2436">
        <v>3</v>
      </c>
      <c r="E34" s="2338">
        <f t="shared" si="12"/>
        <v>3</v>
      </c>
      <c r="F34" s="2440">
        <v>0</v>
      </c>
      <c r="G34" s="2441">
        <v>0</v>
      </c>
      <c r="H34" s="2447">
        <f t="shared" si="13"/>
        <v>0</v>
      </c>
      <c r="I34" s="2440">
        <v>0</v>
      </c>
      <c r="J34" s="2441">
        <v>0</v>
      </c>
      <c r="K34" s="2451">
        <f t="shared" si="14"/>
        <v>0</v>
      </c>
      <c r="L34" s="2442">
        <v>0</v>
      </c>
      <c r="M34" s="2441">
        <v>0</v>
      </c>
      <c r="N34" s="2439">
        <f t="shared" si="15"/>
        <v>0</v>
      </c>
      <c r="O34" s="2440">
        <v>1</v>
      </c>
      <c r="P34" s="2441">
        <v>1</v>
      </c>
      <c r="Q34" s="2438">
        <f t="shared" si="16"/>
        <v>2</v>
      </c>
      <c r="R34" s="617">
        <f t="shared" si="17"/>
        <v>1</v>
      </c>
      <c r="S34" s="2394">
        <f t="shared" si="17"/>
        <v>4</v>
      </c>
      <c r="T34" s="2395">
        <f t="shared" si="18"/>
        <v>5</v>
      </c>
      <c r="U34" s="187"/>
    </row>
    <row r="35" spans="2:21" ht="36.75" customHeight="1" x14ac:dyDescent="0.35">
      <c r="B35" s="2332" t="s">
        <v>299</v>
      </c>
      <c r="C35" s="111">
        <v>1</v>
      </c>
      <c r="D35" s="2436">
        <v>1</v>
      </c>
      <c r="E35" s="2338">
        <f t="shared" si="12"/>
        <v>2</v>
      </c>
      <c r="F35" s="2440">
        <v>0</v>
      </c>
      <c r="G35" s="2441">
        <v>1</v>
      </c>
      <c r="H35" s="2447">
        <f t="shared" si="13"/>
        <v>1</v>
      </c>
      <c r="I35" s="2440">
        <v>0</v>
      </c>
      <c r="J35" s="2441">
        <v>0</v>
      </c>
      <c r="K35" s="2451">
        <f t="shared" si="14"/>
        <v>0</v>
      </c>
      <c r="L35" s="2442">
        <v>0</v>
      </c>
      <c r="M35" s="2441">
        <v>0</v>
      </c>
      <c r="N35" s="2439">
        <f t="shared" si="15"/>
        <v>0</v>
      </c>
      <c r="O35" s="2440">
        <v>0</v>
      </c>
      <c r="P35" s="2441">
        <v>0</v>
      </c>
      <c r="Q35" s="2438">
        <f t="shared" si="16"/>
        <v>0</v>
      </c>
      <c r="R35" s="617">
        <f t="shared" si="17"/>
        <v>1</v>
      </c>
      <c r="S35" s="2394">
        <f t="shared" si="17"/>
        <v>2</v>
      </c>
      <c r="T35" s="2395">
        <f t="shared" si="18"/>
        <v>3</v>
      </c>
      <c r="U35" s="187"/>
    </row>
    <row r="36" spans="2:21" ht="32.25" customHeight="1" x14ac:dyDescent="0.35">
      <c r="B36" s="2332" t="s">
        <v>300</v>
      </c>
      <c r="C36" s="111">
        <v>1</v>
      </c>
      <c r="D36" s="2436">
        <v>1</v>
      </c>
      <c r="E36" s="2338">
        <f t="shared" si="12"/>
        <v>2</v>
      </c>
      <c r="F36" s="2440">
        <v>0</v>
      </c>
      <c r="G36" s="2441">
        <v>0</v>
      </c>
      <c r="H36" s="2447">
        <f t="shared" si="13"/>
        <v>0</v>
      </c>
      <c r="I36" s="2440">
        <v>0</v>
      </c>
      <c r="J36" s="2441">
        <v>0</v>
      </c>
      <c r="K36" s="2451">
        <f t="shared" si="14"/>
        <v>0</v>
      </c>
      <c r="L36" s="2442">
        <v>0</v>
      </c>
      <c r="M36" s="2441">
        <v>0</v>
      </c>
      <c r="N36" s="2439">
        <f t="shared" si="15"/>
        <v>0</v>
      </c>
      <c r="O36" s="2440">
        <v>0</v>
      </c>
      <c r="P36" s="2441">
        <v>0</v>
      </c>
      <c r="Q36" s="2438">
        <f t="shared" si="16"/>
        <v>0</v>
      </c>
      <c r="R36" s="617">
        <f t="shared" si="17"/>
        <v>1</v>
      </c>
      <c r="S36" s="2394">
        <f t="shared" si="17"/>
        <v>1</v>
      </c>
      <c r="T36" s="2395">
        <f t="shared" si="18"/>
        <v>2</v>
      </c>
      <c r="U36" s="187"/>
    </row>
    <row r="37" spans="2:21" ht="58.5" customHeight="1" x14ac:dyDescent="0.35">
      <c r="B37" s="2332" t="s">
        <v>99</v>
      </c>
      <c r="C37" s="111">
        <v>0</v>
      </c>
      <c r="D37" s="2436">
        <v>1</v>
      </c>
      <c r="E37" s="2338">
        <f t="shared" si="12"/>
        <v>1</v>
      </c>
      <c r="F37" s="2440">
        <v>2</v>
      </c>
      <c r="G37" s="2441">
        <v>0</v>
      </c>
      <c r="H37" s="2447">
        <f t="shared" si="13"/>
        <v>2</v>
      </c>
      <c r="I37" s="2440">
        <v>0</v>
      </c>
      <c r="J37" s="2441">
        <v>1</v>
      </c>
      <c r="K37" s="2451">
        <f t="shared" si="14"/>
        <v>1</v>
      </c>
      <c r="L37" s="2442">
        <v>0</v>
      </c>
      <c r="M37" s="2441">
        <v>3</v>
      </c>
      <c r="N37" s="2439">
        <f t="shared" si="15"/>
        <v>3</v>
      </c>
      <c r="O37" s="2440">
        <v>0</v>
      </c>
      <c r="P37" s="2441">
        <v>0</v>
      </c>
      <c r="Q37" s="2438">
        <f t="shared" si="16"/>
        <v>0</v>
      </c>
      <c r="R37" s="617">
        <f t="shared" si="17"/>
        <v>2</v>
      </c>
      <c r="S37" s="2394">
        <f t="shared" si="17"/>
        <v>5</v>
      </c>
      <c r="T37" s="2395">
        <f t="shared" si="18"/>
        <v>7</v>
      </c>
      <c r="U37" s="187"/>
    </row>
    <row r="38" spans="2:21" ht="36.75" customHeight="1" thickBot="1" x14ac:dyDescent="0.4">
      <c r="B38" s="2332" t="s">
        <v>72</v>
      </c>
      <c r="C38" s="111">
        <v>0</v>
      </c>
      <c r="D38" s="2436">
        <v>0</v>
      </c>
      <c r="E38" s="2338">
        <f t="shared" si="12"/>
        <v>0</v>
      </c>
      <c r="F38" s="2440">
        <v>0</v>
      </c>
      <c r="G38" s="2441">
        <v>0</v>
      </c>
      <c r="H38" s="2447">
        <f t="shared" si="13"/>
        <v>0</v>
      </c>
      <c r="I38" s="2440">
        <v>0</v>
      </c>
      <c r="J38" s="2441">
        <v>0</v>
      </c>
      <c r="K38" s="2451">
        <f t="shared" si="14"/>
        <v>0</v>
      </c>
      <c r="L38" s="2442">
        <v>0</v>
      </c>
      <c r="M38" s="2441">
        <v>0</v>
      </c>
      <c r="N38" s="2439">
        <f t="shared" si="15"/>
        <v>0</v>
      </c>
      <c r="O38" s="2440">
        <v>1</v>
      </c>
      <c r="P38" s="2441">
        <v>1</v>
      </c>
      <c r="Q38" s="2438">
        <f>SUM(O38:P38)</f>
        <v>2</v>
      </c>
      <c r="R38" s="617">
        <f t="shared" si="17"/>
        <v>1</v>
      </c>
      <c r="S38" s="2394">
        <f t="shared" si="17"/>
        <v>1</v>
      </c>
      <c r="T38" s="2395">
        <f t="shared" si="18"/>
        <v>2</v>
      </c>
      <c r="U38" s="187"/>
    </row>
    <row r="39" spans="2:21" ht="37.5" customHeight="1" thickBot="1" x14ac:dyDescent="0.4">
      <c r="B39" s="2341" t="s">
        <v>13</v>
      </c>
      <c r="C39" s="2368">
        <f>SUM(C32:C38)</f>
        <v>2</v>
      </c>
      <c r="D39" s="2412">
        <f t="shared" ref="D39:S39" si="19">SUM(D32:D38)</f>
        <v>8</v>
      </c>
      <c r="E39" s="2412">
        <f t="shared" si="19"/>
        <v>10</v>
      </c>
      <c r="F39" s="2412">
        <f t="shared" si="19"/>
        <v>4</v>
      </c>
      <c r="G39" s="2412">
        <f t="shared" si="19"/>
        <v>1</v>
      </c>
      <c r="H39" s="2413">
        <f t="shared" si="19"/>
        <v>5</v>
      </c>
      <c r="I39" s="1929">
        <f t="shared" si="19"/>
        <v>0</v>
      </c>
      <c r="J39" s="2380">
        <f t="shared" si="19"/>
        <v>1</v>
      </c>
      <c r="K39" s="2412">
        <f t="shared" si="19"/>
        <v>1</v>
      </c>
      <c r="L39" s="2370">
        <f t="shared" si="19"/>
        <v>0</v>
      </c>
      <c r="M39" s="2412">
        <f t="shared" si="19"/>
        <v>4</v>
      </c>
      <c r="N39" s="2412">
        <f t="shared" si="19"/>
        <v>4</v>
      </c>
      <c r="O39" s="2412">
        <f t="shared" si="19"/>
        <v>2</v>
      </c>
      <c r="P39" s="2412">
        <f t="shared" si="19"/>
        <v>2</v>
      </c>
      <c r="Q39" s="2412">
        <f t="shared" si="19"/>
        <v>4</v>
      </c>
      <c r="R39" s="2412">
        <f t="shared" si="19"/>
        <v>8</v>
      </c>
      <c r="S39" s="2412">
        <f t="shared" si="19"/>
        <v>16</v>
      </c>
      <c r="T39" s="2412">
        <f>SUM(T32:T38)</f>
        <v>24</v>
      </c>
      <c r="U39" s="187"/>
    </row>
    <row r="40" spans="2:21" ht="36" customHeight="1" thickBot="1" x14ac:dyDescent="0.4">
      <c r="B40" s="2443" t="s">
        <v>10</v>
      </c>
      <c r="C40" s="2452">
        <f t="shared" ref="C40:T40" si="20">C30</f>
        <v>52</v>
      </c>
      <c r="D40" s="2452">
        <f t="shared" si="20"/>
        <v>63</v>
      </c>
      <c r="E40" s="2452">
        <f t="shared" si="20"/>
        <v>115</v>
      </c>
      <c r="F40" s="2452">
        <f t="shared" si="20"/>
        <v>56</v>
      </c>
      <c r="G40" s="2452">
        <f t="shared" si="20"/>
        <v>45</v>
      </c>
      <c r="H40" s="2453">
        <f t="shared" si="20"/>
        <v>101</v>
      </c>
      <c r="I40" s="2452">
        <f t="shared" si="20"/>
        <v>92</v>
      </c>
      <c r="J40" s="2454">
        <f t="shared" si="20"/>
        <v>97</v>
      </c>
      <c r="K40" s="2455">
        <f t="shared" si="20"/>
        <v>189</v>
      </c>
      <c r="L40" s="2456">
        <f t="shared" si="20"/>
        <v>81</v>
      </c>
      <c r="M40" s="2452">
        <f t="shared" si="20"/>
        <v>125</v>
      </c>
      <c r="N40" s="2452">
        <f t="shared" si="20"/>
        <v>206</v>
      </c>
      <c r="O40" s="2452">
        <f t="shared" si="20"/>
        <v>150</v>
      </c>
      <c r="P40" s="2452">
        <f t="shared" si="20"/>
        <v>218</v>
      </c>
      <c r="Q40" s="2452">
        <f t="shared" si="20"/>
        <v>368</v>
      </c>
      <c r="R40" s="2452">
        <f t="shared" si="20"/>
        <v>431</v>
      </c>
      <c r="S40" s="2452">
        <f t="shared" si="20"/>
        <v>548</v>
      </c>
      <c r="T40" s="2457">
        <f t="shared" si="20"/>
        <v>979</v>
      </c>
      <c r="U40" s="197"/>
    </row>
    <row r="41" spans="2:21" ht="36.75" thickBot="1" x14ac:dyDescent="0.4">
      <c r="B41" s="2367" t="s">
        <v>17</v>
      </c>
      <c r="C41" s="2458">
        <f t="shared" ref="C41:T41" si="21">C39</f>
        <v>2</v>
      </c>
      <c r="D41" s="2459">
        <f t="shared" si="21"/>
        <v>8</v>
      </c>
      <c r="E41" s="2460">
        <f t="shared" si="21"/>
        <v>10</v>
      </c>
      <c r="F41" s="2461">
        <f t="shared" si="21"/>
        <v>4</v>
      </c>
      <c r="G41" s="2459">
        <f t="shared" si="21"/>
        <v>1</v>
      </c>
      <c r="H41" s="2462">
        <f t="shared" si="21"/>
        <v>5</v>
      </c>
      <c r="I41" s="2458">
        <f t="shared" si="21"/>
        <v>0</v>
      </c>
      <c r="J41" s="2459">
        <f t="shared" si="21"/>
        <v>1</v>
      </c>
      <c r="K41" s="2460">
        <f t="shared" si="21"/>
        <v>1</v>
      </c>
      <c r="L41" s="2461">
        <f t="shared" si="21"/>
        <v>0</v>
      </c>
      <c r="M41" s="2459">
        <f t="shared" si="21"/>
        <v>4</v>
      </c>
      <c r="N41" s="2462">
        <f t="shared" si="21"/>
        <v>4</v>
      </c>
      <c r="O41" s="2458">
        <f t="shared" si="21"/>
        <v>2</v>
      </c>
      <c r="P41" s="2459">
        <f t="shared" si="21"/>
        <v>2</v>
      </c>
      <c r="Q41" s="2460">
        <f t="shared" si="21"/>
        <v>4</v>
      </c>
      <c r="R41" s="2461">
        <f t="shared" si="21"/>
        <v>8</v>
      </c>
      <c r="S41" s="2459">
        <f t="shared" si="21"/>
        <v>16</v>
      </c>
      <c r="T41" s="2460">
        <f t="shared" si="21"/>
        <v>24</v>
      </c>
      <c r="U41" s="187"/>
    </row>
    <row r="42" spans="2:21" ht="45" customHeight="1" thickBot="1" x14ac:dyDescent="0.4">
      <c r="B42" s="2444" t="s">
        <v>18</v>
      </c>
      <c r="C42" s="1929">
        <f t="shared" ref="C42:T42" si="22">SUM(C40:C41)</f>
        <v>54</v>
      </c>
      <c r="D42" s="1929">
        <f t="shared" si="22"/>
        <v>71</v>
      </c>
      <c r="E42" s="1929">
        <f t="shared" si="22"/>
        <v>125</v>
      </c>
      <c r="F42" s="1929">
        <f t="shared" si="22"/>
        <v>60</v>
      </c>
      <c r="G42" s="1929">
        <f t="shared" si="22"/>
        <v>46</v>
      </c>
      <c r="H42" s="1929">
        <f t="shared" si="22"/>
        <v>106</v>
      </c>
      <c r="I42" s="1929">
        <f t="shared" si="22"/>
        <v>92</v>
      </c>
      <c r="J42" s="1929">
        <f t="shared" si="22"/>
        <v>98</v>
      </c>
      <c r="K42" s="1929">
        <f t="shared" si="22"/>
        <v>190</v>
      </c>
      <c r="L42" s="1929">
        <f t="shared" si="22"/>
        <v>81</v>
      </c>
      <c r="M42" s="1929">
        <f t="shared" si="22"/>
        <v>129</v>
      </c>
      <c r="N42" s="1929">
        <f t="shared" si="22"/>
        <v>210</v>
      </c>
      <c r="O42" s="1929">
        <f t="shared" si="22"/>
        <v>152</v>
      </c>
      <c r="P42" s="1929">
        <f t="shared" si="22"/>
        <v>220</v>
      </c>
      <c r="Q42" s="1929">
        <f t="shared" si="22"/>
        <v>372</v>
      </c>
      <c r="R42" s="1929">
        <f t="shared" si="22"/>
        <v>439</v>
      </c>
      <c r="S42" s="1929">
        <f t="shared" si="22"/>
        <v>564</v>
      </c>
      <c r="T42" s="2368">
        <f t="shared" si="22"/>
        <v>1003</v>
      </c>
      <c r="U42" s="187"/>
    </row>
    <row r="43" spans="2:21" x14ac:dyDescent="0.35">
      <c r="B43" s="198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87"/>
    </row>
    <row r="44" spans="2:21" x14ac:dyDescent="0.35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87"/>
    </row>
    <row r="45" spans="2:21" x14ac:dyDescent="0.35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</row>
    <row r="46" spans="2:21" x14ac:dyDescent="0.35">
      <c r="B46" s="847"/>
      <c r="C46" s="846"/>
      <c r="D46" s="846"/>
      <c r="E46" s="846"/>
      <c r="F46" s="846"/>
      <c r="G46" s="846"/>
      <c r="H46" s="846"/>
      <c r="I46" s="846"/>
      <c r="J46" s="846"/>
      <c r="K46" s="846"/>
      <c r="L46" s="846"/>
      <c r="M46" s="846"/>
      <c r="N46" s="846"/>
      <c r="O46" s="846"/>
      <c r="P46" s="846"/>
      <c r="Q46" s="846"/>
      <c r="R46" s="846"/>
      <c r="S46" s="846"/>
      <c r="T46" s="846"/>
    </row>
    <row r="47" spans="2:21" x14ac:dyDescent="0.35">
      <c r="B47" s="847"/>
      <c r="C47" s="847"/>
      <c r="D47" s="847"/>
      <c r="E47" s="847"/>
      <c r="F47" s="847"/>
      <c r="G47" s="847"/>
      <c r="H47" s="847"/>
      <c r="I47" s="847"/>
      <c r="J47" s="847"/>
      <c r="K47" s="847"/>
      <c r="L47" s="847"/>
      <c r="M47" s="847"/>
      <c r="N47" s="847"/>
      <c r="O47" s="847"/>
      <c r="P47" s="847"/>
      <c r="Q47" s="847"/>
      <c r="R47" s="847"/>
      <c r="S47" s="847"/>
      <c r="T47" s="847"/>
    </row>
  </sheetData>
  <mergeCells count="14">
    <mergeCell ref="A6:T6"/>
    <mergeCell ref="B7:U7"/>
    <mergeCell ref="B9:B11"/>
    <mergeCell ref="C9:E10"/>
    <mergeCell ref="F9:H10"/>
    <mergeCell ref="I9:K10"/>
    <mergeCell ref="L9:N10"/>
    <mergeCell ref="O9:Q10"/>
    <mergeCell ref="R9:T10"/>
    <mergeCell ref="A1:T1"/>
    <mergeCell ref="A2:T2"/>
    <mergeCell ref="A3:T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topLeftCell="A13" zoomScale="50" zoomScaleNormal="50" workbookViewId="0">
      <selection activeCell="S26" sqref="S26"/>
    </sheetView>
  </sheetViews>
  <sheetFormatPr defaultRowHeight="25.5" x14ac:dyDescent="0.35"/>
  <cols>
    <col min="1" max="1" width="93" style="844" customWidth="1"/>
    <col min="2" max="2" width="16.140625" style="844" customWidth="1"/>
    <col min="3" max="3" width="14.140625" style="844" customWidth="1"/>
    <col min="4" max="4" width="14.42578125" style="844" customWidth="1"/>
    <col min="5" max="5" width="15.42578125" style="844" customWidth="1"/>
    <col min="6" max="7" width="13.42578125" style="844" customWidth="1"/>
    <col min="8" max="9" width="15.28515625" style="844" customWidth="1"/>
    <col min="10" max="10" width="13.7109375" style="844" customWidth="1"/>
    <col min="11" max="12" width="10.7109375" style="844" customWidth="1"/>
    <col min="13" max="13" width="9.140625" style="844"/>
    <col min="14" max="14" width="12.85546875" style="844" customWidth="1"/>
    <col min="15" max="15" width="23.42578125" style="844" customWidth="1"/>
    <col min="16" max="17" width="9.140625" style="844"/>
    <col min="18" max="18" width="10.5703125" style="844" bestFit="1" customWidth="1"/>
    <col min="19" max="19" width="11.28515625" style="844" customWidth="1"/>
    <col min="20" max="16384" width="9.140625" style="844"/>
  </cols>
  <sheetData>
    <row r="1" spans="1:17" ht="7.5" customHeight="1" x14ac:dyDescent="0.35">
      <c r="A1" s="4294"/>
      <c r="B1" s="4294"/>
      <c r="C1" s="4294"/>
      <c r="D1" s="4294"/>
      <c r="E1" s="4294"/>
      <c r="F1" s="4294"/>
      <c r="G1" s="4294"/>
      <c r="H1" s="4294"/>
      <c r="I1" s="4294"/>
      <c r="J1" s="4294"/>
      <c r="K1" s="4294"/>
      <c r="L1" s="4294"/>
      <c r="M1" s="4294"/>
      <c r="N1" s="4294"/>
      <c r="O1" s="4294"/>
      <c r="P1" s="4294"/>
      <c r="Q1" s="4294"/>
    </row>
    <row r="2" spans="1:17" ht="32.25" customHeight="1" x14ac:dyDescent="0.35">
      <c r="A2" s="4294" t="s">
        <v>81</v>
      </c>
      <c r="B2" s="4294"/>
      <c r="C2" s="4294"/>
      <c r="D2" s="4294"/>
      <c r="E2" s="4294"/>
      <c r="F2" s="4294"/>
      <c r="G2" s="4294"/>
      <c r="H2" s="4294"/>
      <c r="I2" s="4294"/>
      <c r="J2" s="4294"/>
      <c r="K2" s="2140"/>
      <c r="L2" s="2140"/>
      <c r="M2" s="2140"/>
    </row>
    <row r="3" spans="1:17" ht="24.75" customHeight="1" x14ac:dyDescent="0.35">
      <c r="A3" s="4294" t="s">
        <v>82</v>
      </c>
      <c r="B3" s="4294"/>
      <c r="C3" s="4294"/>
      <c r="D3" s="4294"/>
      <c r="E3" s="4294"/>
      <c r="F3" s="4294"/>
      <c r="G3" s="4294"/>
      <c r="H3" s="4294"/>
      <c r="I3" s="4294"/>
      <c r="J3" s="4294"/>
      <c r="K3" s="2140"/>
      <c r="L3" s="2140"/>
    </row>
    <row r="4" spans="1:17" ht="25.5" customHeight="1" x14ac:dyDescent="0.35">
      <c r="A4" s="4294" t="s">
        <v>336</v>
      </c>
      <c r="B4" s="4294"/>
      <c r="C4" s="4294"/>
      <c r="D4" s="4294"/>
      <c r="E4" s="4294"/>
      <c r="F4" s="4294"/>
      <c r="G4" s="4294"/>
      <c r="H4" s="4294"/>
      <c r="I4" s="4294"/>
      <c r="J4" s="4294"/>
      <c r="K4" s="2140"/>
      <c r="L4" s="2140"/>
    </row>
    <row r="5" spans="1:17" ht="24" customHeight="1" x14ac:dyDescent="0.35">
      <c r="A5" s="4153" t="s">
        <v>364</v>
      </c>
      <c r="B5" s="4153"/>
      <c r="C5" s="4153"/>
      <c r="D5" s="4153"/>
      <c r="E5" s="4153"/>
      <c r="F5" s="4153"/>
      <c r="G5" s="4153"/>
      <c r="H5" s="4153"/>
      <c r="I5" s="4153"/>
      <c r="J5" s="4153"/>
    </row>
    <row r="6" spans="1:17" ht="15" customHeight="1" thickBot="1" x14ac:dyDescent="0.4">
      <c r="A6" s="2139" t="s">
        <v>7</v>
      </c>
      <c r="B6" s="2139"/>
      <c r="C6" s="2139"/>
      <c r="D6" s="2139"/>
      <c r="E6" s="2139"/>
      <c r="F6" s="2139"/>
      <c r="G6" s="2139"/>
      <c r="H6" s="2139"/>
      <c r="I6" s="2139"/>
      <c r="J6" s="2139"/>
    </row>
    <row r="7" spans="1:17" ht="33" customHeight="1" thickBot="1" x14ac:dyDescent="0.4">
      <c r="A7" s="4297" t="s">
        <v>9</v>
      </c>
      <c r="B7" s="4326" t="s">
        <v>19</v>
      </c>
      <c r="C7" s="4327"/>
      <c r="D7" s="4328"/>
      <c r="E7" s="4326" t="s">
        <v>20</v>
      </c>
      <c r="F7" s="4327"/>
      <c r="G7" s="4328"/>
      <c r="H7" s="4309" t="s">
        <v>21</v>
      </c>
      <c r="I7" s="4310"/>
      <c r="J7" s="4311"/>
      <c r="K7" s="824"/>
      <c r="L7" s="824"/>
    </row>
    <row r="8" spans="1:17" ht="33.75" customHeight="1" thickBot="1" x14ac:dyDescent="0.4">
      <c r="A8" s="4298"/>
      <c r="B8" s="4329" t="s">
        <v>5</v>
      </c>
      <c r="C8" s="4330"/>
      <c r="D8" s="4331"/>
      <c r="E8" s="4329" t="s">
        <v>5</v>
      </c>
      <c r="F8" s="4330"/>
      <c r="G8" s="4331"/>
      <c r="H8" s="4312"/>
      <c r="I8" s="4313"/>
      <c r="J8" s="4314"/>
      <c r="K8" s="824"/>
      <c r="L8" s="824"/>
    </row>
    <row r="9" spans="1:17" ht="89.25" customHeight="1" thickBot="1" x14ac:dyDescent="0.4">
      <c r="A9" s="4299"/>
      <c r="B9" s="1926" t="s">
        <v>26</v>
      </c>
      <c r="C9" s="1927" t="s">
        <v>27</v>
      </c>
      <c r="D9" s="1928" t="s">
        <v>4</v>
      </c>
      <c r="E9" s="1926" t="s">
        <v>26</v>
      </c>
      <c r="F9" s="1927" t="s">
        <v>27</v>
      </c>
      <c r="G9" s="1928" t="s">
        <v>4</v>
      </c>
      <c r="H9" s="1926" t="s">
        <v>26</v>
      </c>
      <c r="I9" s="1927" t="s">
        <v>27</v>
      </c>
      <c r="J9" s="1928" t="s">
        <v>4</v>
      </c>
      <c r="K9" s="824"/>
      <c r="L9" s="824"/>
    </row>
    <row r="10" spans="1:17" ht="29.25" customHeight="1" thickBot="1" x14ac:dyDescent="0.4">
      <c r="A10" s="2467" t="s">
        <v>22</v>
      </c>
      <c r="B10" s="2468"/>
      <c r="C10" s="2469"/>
      <c r="D10" s="2470"/>
      <c r="E10" s="2468"/>
      <c r="F10" s="2469"/>
      <c r="G10" s="2471"/>
      <c r="H10" s="2472"/>
      <c r="I10" s="2473"/>
      <c r="J10" s="2474"/>
      <c r="K10" s="824"/>
      <c r="L10" s="824"/>
    </row>
    <row r="11" spans="1:17" ht="27.75" customHeight="1" x14ac:dyDescent="0.35">
      <c r="A11" s="2463" t="s">
        <v>54</v>
      </c>
      <c r="B11" s="2475">
        <f>B21+B30</f>
        <v>79</v>
      </c>
      <c r="C11" s="2476">
        <f>C21+C30</f>
        <v>4</v>
      </c>
      <c r="D11" s="2477">
        <f>D21+D30</f>
        <v>83</v>
      </c>
      <c r="E11" s="2475">
        <f>E21+E30</f>
        <v>63</v>
      </c>
      <c r="F11" s="2476">
        <f>F21+F30</f>
        <v>12</v>
      </c>
      <c r="G11" s="2477">
        <f t="shared" ref="D11:G17" si="0">G21+G30</f>
        <v>75</v>
      </c>
      <c r="H11" s="2478">
        <f>SUM(B11+E11)</f>
        <v>142</v>
      </c>
      <c r="I11" s="2479">
        <f>SUM(C11+F11)</f>
        <v>16</v>
      </c>
      <c r="J11" s="2480">
        <f>SUM(H11:I11)</f>
        <v>158</v>
      </c>
      <c r="K11" s="824"/>
      <c r="L11" s="824"/>
    </row>
    <row r="12" spans="1:17" ht="27.75" customHeight="1" x14ac:dyDescent="0.35">
      <c r="A12" s="2464" t="s">
        <v>53</v>
      </c>
      <c r="B12" s="2481">
        <f t="shared" ref="B12:C17" si="1">B22+B31</f>
        <v>61</v>
      </c>
      <c r="C12" s="2482">
        <f t="shared" si="1"/>
        <v>3</v>
      </c>
      <c r="D12" s="2483">
        <f t="shared" si="0"/>
        <v>64</v>
      </c>
      <c r="E12" s="2481">
        <f t="shared" si="0"/>
        <v>65</v>
      </c>
      <c r="F12" s="2482">
        <f t="shared" si="0"/>
        <v>5</v>
      </c>
      <c r="G12" s="2483">
        <f>G22+G31</f>
        <v>70</v>
      </c>
      <c r="H12" s="2484">
        <f t="shared" ref="H12:I17" si="2">SUM(B12+E12)</f>
        <v>126</v>
      </c>
      <c r="I12" s="2485">
        <f t="shared" si="2"/>
        <v>8</v>
      </c>
      <c r="J12" s="2486">
        <f t="shared" ref="J12:J17" si="3">SUM(H12:I12)</f>
        <v>134</v>
      </c>
      <c r="K12" s="824"/>
      <c r="L12" s="824"/>
    </row>
    <row r="13" spans="1:17" ht="27.75" customHeight="1" x14ac:dyDescent="0.35">
      <c r="A13" s="2332" t="s">
        <v>85</v>
      </c>
      <c r="B13" s="2481">
        <f t="shared" si="1"/>
        <v>16</v>
      </c>
      <c r="C13" s="2482">
        <f t="shared" si="1"/>
        <v>4</v>
      </c>
      <c r="D13" s="2483">
        <f t="shared" si="0"/>
        <v>20</v>
      </c>
      <c r="E13" s="2481">
        <f t="shared" si="0"/>
        <v>19</v>
      </c>
      <c r="F13" s="2482">
        <f t="shared" si="0"/>
        <v>1</v>
      </c>
      <c r="G13" s="2483">
        <f t="shared" si="0"/>
        <v>20</v>
      </c>
      <c r="H13" s="2484">
        <f t="shared" si="2"/>
        <v>35</v>
      </c>
      <c r="I13" s="2485">
        <f t="shared" si="2"/>
        <v>5</v>
      </c>
      <c r="J13" s="2486">
        <f t="shared" si="3"/>
        <v>40</v>
      </c>
      <c r="K13" s="824"/>
      <c r="L13" s="824"/>
    </row>
    <row r="14" spans="1:17" ht="27.75" customHeight="1" x14ac:dyDescent="0.35">
      <c r="A14" s="2332" t="s">
        <v>84</v>
      </c>
      <c r="B14" s="2481">
        <f t="shared" si="1"/>
        <v>16</v>
      </c>
      <c r="C14" s="2482">
        <f t="shared" si="1"/>
        <v>2</v>
      </c>
      <c r="D14" s="2483">
        <f t="shared" si="0"/>
        <v>18</v>
      </c>
      <c r="E14" s="2481">
        <f t="shared" si="0"/>
        <v>20</v>
      </c>
      <c r="F14" s="2482">
        <f t="shared" si="0"/>
        <v>0</v>
      </c>
      <c r="G14" s="2483">
        <f t="shared" si="0"/>
        <v>20</v>
      </c>
      <c r="H14" s="2484">
        <f t="shared" si="2"/>
        <v>36</v>
      </c>
      <c r="I14" s="2485">
        <f t="shared" si="2"/>
        <v>2</v>
      </c>
      <c r="J14" s="2486">
        <f t="shared" si="3"/>
        <v>38</v>
      </c>
      <c r="K14" s="824"/>
      <c r="L14" s="824"/>
    </row>
    <row r="15" spans="1:17" ht="30.75" customHeight="1" x14ac:dyDescent="0.35">
      <c r="A15" s="2332" t="s">
        <v>141</v>
      </c>
      <c r="B15" s="2481">
        <f t="shared" si="1"/>
        <v>17</v>
      </c>
      <c r="C15" s="2482">
        <f t="shared" si="1"/>
        <v>0</v>
      </c>
      <c r="D15" s="2483">
        <f t="shared" si="0"/>
        <v>17</v>
      </c>
      <c r="E15" s="2481">
        <f t="shared" si="0"/>
        <v>16</v>
      </c>
      <c r="F15" s="2482">
        <f t="shared" si="0"/>
        <v>0</v>
      </c>
      <c r="G15" s="2483">
        <f t="shared" si="0"/>
        <v>16</v>
      </c>
      <c r="H15" s="2484">
        <f t="shared" si="2"/>
        <v>33</v>
      </c>
      <c r="I15" s="2485">
        <f t="shared" si="2"/>
        <v>0</v>
      </c>
      <c r="J15" s="2486">
        <f t="shared" si="3"/>
        <v>33</v>
      </c>
      <c r="K15" s="824"/>
      <c r="L15" s="824"/>
    </row>
    <row r="16" spans="1:17" ht="32.25" customHeight="1" x14ac:dyDescent="0.35">
      <c r="A16" s="2465" t="s">
        <v>28</v>
      </c>
      <c r="B16" s="2481">
        <f t="shared" si="1"/>
        <v>29</v>
      </c>
      <c r="C16" s="2482">
        <f t="shared" si="1"/>
        <v>5</v>
      </c>
      <c r="D16" s="2483">
        <f t="shared" si="0"/>
        <v>34</v>
      </c>
      <c r="E16" s="2481">
        <f t="shared" si="0"/>
        <v>24</v>
      </c>
      <c r="F16" s="2482">
        <f t="shared" si="0"/>
        <v>3</v>
      </c>
      <c r="G16" s="2483">
        <f t="shared" si="0"/>
        <v>27</v>
      </c>
      <c r="H16" s="2484">
        <f t="shared" si="2"/>
        <v>53</v>
      </c>
      <c r="I16" s="2485">
        <f t="shared" si="2"/>
        <v>8</v>
      </c>
      <c r="J16" s="2486">
        <f t="shared" si="3"/>
        <v>61</v>
      </c>
      <c r="K16" s="824"/>
      <c r="L16" s="824"/>
    </row>
    <row r="17" spans="1:12" ht="36.75" customHeight="1" thickBot="1" x14ac:dyDescent="0.4">
      <c r="A17" s="2466" t="s">
        <v>55</v>
      </c>
      <c r="B17" s="2487">
        <f>B27+B36</f>
        <v>35</v>
      </c>
      <c r="C17" s="2488">
        <f t="shared" si="1"/>
        <v>4</v>
      </c>
      <c r="D17" s="1057">
        <f t="shared" si="0"/>
        <v>39</v>
      </c>
      <c r="E17" s="2487">
        <f t="shared" si="0"/>
        <v>32</v>
      </c>
      <c r="F17" s="2488">
        <f t="shared" si="0"/>
        <v>1</v>
      </c>
      <c r="G17" s="1057">
        <f t="shared" si="0"/>
        <v>33</v>
      </c>
      <c r="H17" s="2489">
        <f t="shared" si="2"/>
        <v>67</v>
      </c>
      <c r="I17" s="2490">
        <f t="shared" si="2"/>
        <v>5</v>
      </c>
      <c r="J17" s="2491">
        <f t="shared" si="3"/>
        <v>72</v>
      </c>
      <c r="K17" s="824"/>
      <c r="L17" s="824"/>
    </row>
    <row r="18" spans="1:12" ht="36" customHeight="1" thickBot="1" x14ac:dyDescent="0.4">
      <c r="A18" s="2350" t="s">
        <v>12</v>
      </c>
      <c r="B18" s="2492">
        <f>SUM(B10:B17)</f>
        <v>253</v>
      </c>
      <c r="C18" s="2492">
        <f>SUM(C10:C17)</f>
        <v>22</v>
      </c>
      <c r="D18" s="2492">
        <f>SUM(D10:D17)</f>
        <v>275</v>
      </c>
      <c r="E18" s="2492">
        <f t="shared" ref="E18:J18" si="4">SUM(E11:E17)</f>
        <v>239</v>
      </c>
      <c r="F18" s="2492">
        <f t="shared" si="4"/>
        <v>22</v>
      </c>
      <c r="G18" s="2492">
        <f t="shared" si="4"/>
        <v>261</v>
      </c>
      <c r="H18" s="2492">
        <f t="shared" si="4"/>
        <v>492</v>
      </c>
      <c r="I18" s="2492">
        <f t="shared" si="4"/>
        <v>44</v>
      </c>
      <c r="J18" s="2368">
        <f t="shared" si="4"/>
        <v>536</v>
      </c>
      <c r="K18" s="824"/>
      <c r="L18" s="824"/>
    </row>
    <row r="19" spans="1:12" ht="31.5" customHeight="1" thickBot="1" x14ac:dyDescent="0.4">
      <c r="A19" s="2350" t="s">
        <v>23</v>
      </c>
      <c r="B19" s="2493"/>
      <c r="C19" s="2494"/>
      <c r="D19" s="2495"/>
      <c r="E19" s="2493"/>
      <c r="F19" s="2494"/>
      <c r="G19" s="2495"/>
      <c r="H19" s="2496"/>
      <c r="I19" s="2494"/>
      <c r="J19" s="2497"/>
      <c r="K19" s="824"/>
      <c r="L19" s="824"/>
    </row>
    <row r="20" spans="1:12" ht="24.95" customHeight="1" thickBot="1" x14ac:dyDescent="0.4">
      <c r="A20" s="2354" t="s">
        <v>11</v>
      </c>
      <c r="B20" s="2493"/>
      <c r="C20" s="2498"/>
      <c r="D20" s="2359"/>
      <c r="E20" s="2493"/>
      <c r="F20" s="2498"/>
      <c r="G20" s="2359"/>
      <c r="H20" s="2496"/>
      <c r="I20" s="2498"/>
      <c r="J20" s="2497"/>
      <c r="K20" s="8"/>
      <c r="L20" s="8"/>
    </row>
    <row r="21" spans="1:12" ht="33.75" customHeight="1" x14ac:dyDescent="0.35">
      <c r="A21" s="2463" t="s">
        <v>54</v>
      </c>
      <c r="B21" s="2475">
        <v>73</v>
      </c>
      <c r="C21" s="2476">
        <v>3</v>
      </c>
      <c r="D21" s="2477">
        <f>SUM(B21:C21)</f>
        <v>76</v>
      </c>
      <c r="E21" s="2475">
        <v>62</v>
      </c>
      <c r="F21" s="2476">
        <v>11</v>
      </c>
      <c r="G21" s="2499">
        <f>SUM(E21:F21)</f>
        <v>73</v>
      </c>
      <c r="H21" s="2500">
        <f>SUM(B21+E21)</f>
        <v>135</v>
      </c>
      <c r="I21" s="2479">
        <f>SUM(C21+F21)</f>
        <v>14</v>
      </c>
      <c r="J21" s="2480">
        <f>SUM(H21:I21)</f>
        <v>149</v>
      </c>
      <c r="K21" s="845"/>
      <c r="L21" s="845"/>
    </row>
    <row r="22" spans="1:12" ht="33.75" customHeight="1" x14ac:dyDescent="0.35">
      <c r="A22" s="2465" t="s">
        <v>53</v>
      </c>
      <c r="B22" s="2481">
        <v>55</v>
      </c>
      <c r="C22" s="2482">
        <v>2</v>
      </c>
      <c r="D22" s="2483">
        <f t="shared" ref="D22:D27" si="5">SUM(B22:C22)</f>
        <v>57</v>
      </c>
      <c r="E22" s="2481">
        <v>61</v>
      </c>
      <c r="F22" s="2482">
        <v>4</v>
      </c>
      <c r="G22" s="2521">
        <f t="shared" ref="G22:G27" si="6">SUM(E22:F22)</f>
        <v>65</v>
      </c>
      <c r="H22" s="2501">
        <f t="shared" ref="H22:I28" si="7">SUM(B22+E22)</f>
        <v>116</v>
      </c>
      <c r="I22" s="2485">
        <f t="shared" si="7"/>
        <v>6</v>
      </c>
      <c r="J22" s="2486">
        <f t="shared" ref="J22:J28" si="8">SUM(H22:I22)</f>
        <v>122</v>
      </c>
      <c r="K22" s="845"/>
      <c r="L22" s="845"/>
    </row>
    <row r="23" spans="1:12" ht="27.75" customHeight="1" x14ac:dyDescent="0.35">
      <c r="A23" s="2522" t="s">
        <v>85</v>
      </c>
      <c r="B23" s="2481">
        <v>14</v>
      </c>
      <c r="C23" s="2482">
        <v>3</v>
      </c>
      <c r="D23" s="2483">
        <f t="shared" si="5"/>
        <v>17</v>
      </c>
      <c r="E23" s="2481">
        <v>18</v>
      </c>
      <c r="F23" s="2482">
        <v>1</v>
      </c>
      <c r="G23" s="2521">
        <f t="shared" si="6"/>
        <v>19</v>
      </c>
      <c r="H23" s="2501">
        <f t="shared" si="7"/>
        <v>32</v>
      </c>
      <c r="I23" s="2485">
        <f t="shared" si="7"/>
        <v>4</v>
      </c>
      <c r="J23" s="2486">
        <f t="shared" si="8"/>
        <v>36</v>
      </c>
      <c r="K23" s="845"/>
      <c r="L23" s="845"/>
    </row>
    <row r="24" spans="1:12" ht="24.95" customHeight="1" x14ac:dyDescent="0.35">
      <c r="A24" s="2522" t="s">
        <v>84</v>
      </c>
      <c r="B24" s="2481">
        <v>16</v>
      </c>
      <c r="C24" s="2482">
        <v>2</v>
      </c>
      <c r="D24" s="2483">
        <f t="shared" si="5"/>
        <v>18</v>
      </c>
      <c r="E24" s="2481">
        <v>19</v>
      </c>
      <c r="F24" s="2482">
        <v>0</v>
      </c>
      <c r="G24" s="2521">
        <f t="shared" si="6"/>
        <v>19</v>
      </c>
      <c r="H24" s="2501">
        <f t="shared" si="7"/>
        <v>35</v>
      </c>
      <c r="I24" s="2485">
        <f>SUM(C24+F24)</f>
        <v>2</v>
      </c>
      <c r="J24" s="2486">
        <f t="shared" si="8"/>
        <v>37</v>
      </c>
      <c r="K24" s="845"/>
      <c r="L24" s="845"/>
    </row>
    <row r="25" spans="1:12" ht="29.25" customHeight="1" x14ac:dyDescent="0.35">
      <c r="A25" s="2522" t="s">
        <v>141</v>
      </c>
      <c r="B25" s="2481">
        <v>15</v>
      </c>
      <c r="C25" s="2482">
        <v>0</v>
      </c>
      <c r="D25" s="2483">
        <f t="shared" si="5"/>
        <v>15</v>
      </c>
      <c r="E25" s="2481">
        <v>15</v>
      </c>
      <c r="F25" s="2482">
        <v>0</v>
      </c>
      <c r="G25" s="2521">
        <f t="shared" si="6"/>
        <v>15</v>
      </c>
      <c r="H25" s="2501">
        <f t="shared" si="7"/>
        <v>30</v>
      </c>
      <c r="I25" s="2485">
        <f t="shared" si="7"/>
        <v>0</v>
      </c>
      <c r="J25" s="2486">
        <f t="shared" si="8"/>
        <v>30</v>
      </c>
      <c r="K25" s="845"/>
      <c r="L25" s="845"/>
    </row>
    <row r="26" spans="1:12" ht="37.5" customHeight="1" x14ac:dyDescent="0.35">
      <c r="A26" s="2465" t="s">
        <v>28</v>
      </c>
      <c r="B26" s="2481">
        <v>26</v>
      </c>
      <c r="C26" s="2482">
        <v>4</v>
      </c>
      <c r="D26" s="2483">
        <f t="shared" si="5"/>
        <v>30</v>
      </c>
      <c r="E26" s="2481">
        <v>23</v>
      </c>
      <c r="F26" s="2482">
        <v>3</v>
      </c>
      <c r="G26" s="2521">
        <f t="shared" si="6"/>
        <v>26</v>
      </c>
      <c r="H26" s="2501">
        <f t="shared" si="7"/>
        <v>49</v>
      </c>
      <c r="I26" s="2485">
        <f t="shared" si="7"/>
        <v>7</v>
      </c>
      <c r="J26" s="2486">
        <f t="shared" si="8"/>
        <v>56</v>
      </c>
      <c r="K26" s="845"/>
      <c r="L26" s="845"/>
    </row>
    <row r="27" spans="1:12" ht="32.25" customHeight="1" thickBot="1" x14ac:dyDescent="0.4">
      <c r="A27" s="2466" t="s">
        <v>55</v>
      </c>
      <c r="B27" s="2487">
        <v>28</v>
      </c>
      <c r="C27" s="2488">
        <v>2</v>
      </c>
      <c r="D27" s="1058">
        <f t="shared" si="5"/>
        <v>30</v>
      </c>
      <c r="E27" s="2487">
        <v>29</v>
      </c>
      <c r="F27" s="2488">
        <v>1</v>
      </c>
      <c r="G27" s="2523">
        <f t="shared" si="6"/>
        <v>30</v>
      </c>
      <c r="H27" s="2502">
        <f t="shared" si="7"/>
        <v>57</v>
      </c>
      <c r="I27" s="2490">
        <f t="shared" si="7"/>
        <v>3</v>
      </c>
      <c r="J27" s="2491">
        <f t="shared" si="8"/>
        <v>60</v>
      </c>
      <c r="K27" s="11"/>
      <c r="L27" s="11"/>
    </row>
    <row r="28" spans="1:12" ht="33.75" customHeight="1" thickBot="1" x14ac:dyDescent="0.4">
      <c r="A28" s="2524" t="s">
        <v>8</v>
      </c>
      <c r="B28" s="2503">
        <f t="shared" ref="B28:G28" si="9">SUM(B21:B27)</f>
        <v>227</v>
      </c>
      <c r="C28" s="2504">
        <f t="shared" si="9"/>
        <v>16</v>
      </c>
      <c r="D28" s="492">
        <f t="shared" si="9"/>
        <v>243</v>
      </c>
      <c r="E28" s="2505">
        <f t="shared" si="9"/>
        <v>227</v>
      </c>
      <c r="F28" s="2506">
        <f t="shared" si="9"/>
        <v>20</v>
      </c>
      <c r="G28" s="2507">
        <f t="shared" si="9"/>
        <v>247</v>
      </c>
      <c r="H28" s="2525">
        <f t="shared" si="7"/>
        <v>454</v>
      </c>
      <c r="I28" s="2526">
        <f t="shared" si="7"/>
        <v>36</v>
      </c>
      <c r="J28" s="2527">
        <f t="shared" si="8"/>
        <v>490</v>
      </c>
      <c r="K28" s="11"/>
      <c r="L28" s="11"/>
    </row>
    <row r="29" spans="1:12" ht="24.95" customHeight="1" thickBot="1" x14ac:dyDescent="0.4">
      <c r="A29" s="2402" t="s">
        <v>25</v>
      </c>
      <c r="B29" s="2496"/>
      <c r="C29" s="2494"/>
      <c r="D29" s="2495"/>
      <c r="E29" s="2496"/>
      <c r="F29" s="2494"/>
      <c r="G29" s="2494"/>
      <c r="H29" s="2496"/>
      <c r="I29" s="2528"/>
      <c r="J29" s="2529"/>
      <c r="K29" s="11"/>
      <c r="L29" s="11"/>
    </row>
    <row r="30" spans="1:12" ht="33" customHeight="1" x14ac:dyDescent="0.35">
      <c r="A30" s="2512" t="s">
        <v>54</v>
      </c>
      <c r="B30" s="2513">
        <v>6</v>
      </c>
      <c r="C30" s="2514">
        <v>1</v>
      </c>
      <c r="D30" s="2515">
        <f>SUM(B30:C30)</f>
        <v>7</v>
      </c>
      <c r="E30" s="2513">
        <v>1</v>
      </c>
      <c r="F30" s="2514">
        <v>1</v>
      </c>
      <c r="G30" s="2516">
        <f>SUM(E30:F30)</f>
        <v>2</v>
      </c>
      <c r="H30" s="2517">
        <f>SUM(B30+E30)</f>
        <v>7</v>
      </c>
      <c r="I30" s="2518">
        <f>SUM(C30+F30)</f>
        <v>2</v>
      </c>
      <c r="J30" s="2519">
        <f>D30+G30</f>
        <v>9</v>
      </c>
      <c r="K30" s="845"/>
      <c r="L30" s="845"/>
    </row>
    <row r="31" spans="1:12" ht="24.95" customHeight="1" x14ac:dyDescent="0.35">
      <c r="A31" s="2465" t="s">
        <v>53</v>
      </c>
      <c r="B31" s="2481">
        <v>6</v>
      </c>
      <c r="C31" s="2482">
        <v>1</v>
      </c>
      <c r="D31" s="2483">
        <f t="shared" ref="D31:D36" si="10">SUM(B31:C31)</f>
        <v>7</v>
      </c>
      <c r="E31" s="2481">
        <v>4</v>
      </c>
      <c r="F31" s="2482">
        <v>1</v>
      </c>
      <c r="G31" s="2521">
        <f t="shared" ref="G31:G36" si="11">SUM(E31:F31)</f>
        <v>5</v>
      </c>
      <c r="H31" s="2501">
        <f t="shared" ref="H31:J36" si="12">B31+E31</f>
        <v>10</v>
      </c>
      <c r="I31" s="2485">
        <f t="shared" si="12"/>
        <v>2</v>
      </c>
      <c r="J31" s="2486">
        <f t="shared" si="12"/>
        <v>12</v>
      </c>
      <c r="K31" s="845"/>
      <c r="L31" s="845"/>
    </row>
    <row r="32" spans="1:12" ht="24.95" customHeight="1" x14ac:dyDescent="0.35">
      <c r="A32" s="2522" t="s">
        <v>85</v>
      </c>
      <c r="B32" s="2481">
        <v>2</v>
      </c>
      <c r="C32" s="2482">
        <v>1</v>
      </c>
      <c r="D32" s="2483">
        <f t="shared" si="10"/>
        <v>3</v>
      </c>
      <c r="E32" s="2481">
        <v>1</v>
      </c>
      <c r="F32" s="2482">
        <v>0</v>
      </c>
      <c r="G32" s="2521">
        <f t="shared" si="11"/>
        <v>1</v>
      </c>
      <c r="H32" s="2501">
        <f t="shared" si="12"/>
        <v>3</v>
      </c>
      <c r="I32" s="2485">
        <f t="shared" si="12"/>
        <v>1</v>
      </c>
      <c r="J32" s="2486">
        <f t="shared" si="12"/>
        <v>4</v>
      </c>
      <c r="K32" s="11"/>
      <c r="L32" s="11"/>
    </row>
    <row r="33" spans="1:13" ht="24.95" customHeight="1" x14ac:dyDescent="0.35">
      <c r="A33" s="2522" t="s">
        <v>84</v>
      </c>
      <c r="B33" s="2481">
        <v>0</v>
      </c>
      <c r="C33" s="2482">
        <v>0</v>
      </c>
      <c r="D33" s="2483">
        <f t="shared" si="10"/>
        <v>0</v>
      </c>
      <c r="E33" s="2481">
        <v>1</v>
      </c>
      <c r="F33" s="2482">
        <v>0</v>
      </c>
      <c r="G33" s="2521">
        <f t="shared" si="11"/>
        <v>1</v>
      </c>
      <c r="H33" s="2501">
        <f t="shared" si="12"/>
        <v>1</v>
      </c>
      <c r="I33" s="2485">
        <f t="shared" si="12"/>
        <v>0</v>
      </c>
      <c r="J33" s="2486">
        <f t="shared" si="12"/>
        <v>1</v>
      </c>
      <c r="K33" s="11"/>
      <c r="L33" s="11"/>
    </row>
    <row r="34" spans="1:13" ht="32.25" customHeight="1" x14ac:dyDescent="0.35">
      <c r="A34" s="2522" t="s">
        <v>141</v>
      </c>
      <c r="B34" s="2481">
        <v>2</v>
      </c>
      <c r="C34" s="2482">
        <v>0</v>
      </c>
      <c r="D34" s="2483">
        <f t="shared" si="10"/>
        <v>2</v>
      </c>
      <c r="E34" s="2508">
        <v>1</v>
      </c>
      <c r="F34" s="2482">
        <v>0</v>
      </c>
      <c r="G34" s="2521">
        <f t="shared" si="11"/>
        <v>1</v>
      </c>
      <c r="H34" s="2501">
        <f t="shared" si="12"/>
        <v>3</v>
      </c>
      <c r="I34" s="2485">
        <f t="shared" si="12"/>
        <v>0</v>
      </c>
      <c r="J34" s="2486">
        <f t="shared" si="12"/>
        <v>3</v>
      </c>
      <c r="K34" s="11"/>
      <c r="L34" s="11"/>
    </row>
    <row r="35" spans="1:13" ht="35.25" customHeight="1" x14ac:dyDescent="0.35">
      <c r="A35" s="2465" t="s">
        <v>28</v>
      </c>
      <c r="B35" s="2481">
        <v>3</v>
      </c>
      <c r="C35" s="2482">
        <v>1</v>
      </c>
      <c r="D35" s="2483">
        <f t="shared" si="10"/>
        <v>4</v>
      </c>
      <c r="E35" s="2481">
        <v>1</v>
      </c>
      <c r="F35" s="2482">
        <v>0</v>
      </c>
      <c r="G35" s="2521">
        <f t="shared" si="11"/>
        <v>1</v>
      </c>
      <c r="H35" s="2501">
        <f t="shared" si="12"/>
        <v>4</v>
      </c>
      <c r="I35" s="2485">
        <f t="shared" si="12"/>
        <v>1</v>
      </c>
      <c r="J35" s="2486">
        <f t="shared" si="12"/>
        <v>5</v>
      </c>
      <c r="K35" s="12"/>
      <c r="L35" s="12"/>
    </row>
    <row r="36" spans="1:13" ht="39.75" customHeight="1" thickBot="1" x14ac:dyDescent="0.4">
      <c r="A36" s="2466" t="s">
        <v>55</v>
      </c>
      <c r="B36" s="2487">
        <v>7</v>
      </c>
      <c r="C36" s="2488">
        <v>2</v>
      </c>
      <c r="D36" s="1058">
        <f t="shared" si="10"/>
        <v>9</v>
      </c>
      <c r="E36" s="2487">
        <v>3</v>
      </c>
      <c r="F36" s="2488">
        <v>0</v>
      </c>
      <c r="G36" s="2523">
        <f t="shared" si="11"/>
        <v>3</v>
      </c>
      <c r="H36" s="2502">
        <f t="shared" si="12"/>
        <v>10</v>
      </c>
      <c r="I36" s="2490">
        <f t="shared" si="12"/>
        <v>2</v>
      </c>
      <c r="J36" s="2491">
        <f t="shared" si="12"/>
        <v>12</v>
      </c>
      <c r="K36" s="11"/>
      <c r="L36" s="11"/>
    </row>
    <row r="37" spans="1:13" ht="39" customHeight="1" thickBot="1" x14ac:dyDescent="0.4">
      <c r="A37" s="2520" t="s">
        <v>13</v>
      </c>
      <c r="B37" s="2509">
        <f>SUM(B30:B36)</f>
        <v>26</v>
      </c>
      <c r="C37" s="2509">
        <f t="shared" ref="C37:J37" si="13">SUM(C30:C36)</f>
        <v>6</v>
      </c>
      <c r="D37" s="2509">
        <f t="shared" si="13"/>
        <v>32</v>
      </c>
      <c r="E37" s="2509">
        <f t="shared" si="13"/>
        <v>12</v>
      </c>
      <c r="F37" s="2509">
        <f t="shared" si="13"/>
        <v>2</v>
      </c>
      <c r="G37" s="2509">
        <f t="shared" si="13"/>
        <v>14</v>
      </c>
      <c r="H37" s="2509">
        <f t="shared" si="13"/>
        <v>38</v>
      </c>
      <c r="I37" s="2509">
        <f t="shared" si="13"/>
        <v>8</v>
      </c>
      <c r="J37" s="492">
        <f t="shared" si="13"/>
        <v>46</v>
      </c>
      <c r="K37" s="845"/>
      <c r="L37" s="845"/>
    </row>
    <row r="38" spans="1:13" ht="29.25" customHeight="1" thickBot="1" x14ac:dyDescent="0.4">
      <c r="A38" s="2367" t="s">
        <v>10</v>
      </c>
      <c r="B38" s="1929">
        <f t="shared" ref="B38:J38" si="14">B28</f>
        <v>227</v>
      </c>
      <c r="C38" s="1929">
        <f t="shared" si="14"/>
        <v>16</v>
      </c>
      <c r="D38" s="1929">
        <f t="shared" si="14"/>
        <v>243</v>
      </c>
      <c r="E38" s="1929">
        <f t="shared" si="14"/>
        <v>227</v>
      </c>
      <c r="F38" s="1929">
        <f t="shared" si="14"/>
        <v>20</v>
      </c>
      <c r="G38" s="2375">
        <f t="shared" si="14"/>
        <v>247</v>
      </c>
      <c r="H38" s="2375">
        <f t="shared" si="14"/>
        <v>454</v>
      </c>
      <c r="I38" s="2375">
        <f t="shared" si="14"/>
        <v>36</v>
      </c>
      <c r="J38" s="2368">
        <f t="shared" si="14"/>
        <v>490</v>
      </c>
      <c r="K38" s="14"/>
      <c r="L38" s="14"/>
    </row>
    <row r="39" spans="1:13" ht="29.25" customHeight="1" thickBot="1" x14ac:dyDescent="0.4">
      <c r="A39" s="2367" t="s">
        <v>14</v>
      </c>
      <c r="B39" s="1929">
        <f t="shared" ref="B39:J39" si="15">B37</f>
        <v>26</v>
      </c>
      <c r="C39" s="1929">
        <f t="shared" si="15"/>
        <v>6</v>
      </c>
      <c r="D39" s="1929">
        <f t="shared" si="15"/>
        <v>32</v>
      </c>
      <c r="E39" s="1929">
        <f t="shared" si="15"/>
        <v>12</v>
      </c>
      <c r="F39" s="1929">
        <f t="shared" si="15"/>
        <v>2</v>
      </c>
      <c r="G39" s="2375">
        <f t="shared" si="15"/>
        <v>14</v>
      </c>
      <c r="H39" s="2375">
        <f t="shared" si="15"/>
        <v>38</v>
      </c>
      <c r="I39" s="2375">
        <f t="shared" si="15"/>
        <v>8</v>
      </c>
      <c r="J39" s="2368">
        <f t="shared" si="15"/>
        <v>46</v>
      </c>
      <c r="K39" s="846"/>
      <c r="L39" s="846"/>
    </row>
    <row r="40" spans="1:13" ht="39" customHeight="1" thickBot="1" x14ac:dyDescent="0.4">
      <c r="A40" s="2444" t="s">
        <v>15</v>
      </c>
      <c r="B40" s="1936">
        <f t="shared" ref="B40:I40" si="16">SUM(B38:B39)</f>
        <v>253</v>
      </c>
      <c r="C40" s="1936">
        <f t="shared" si="16"/>
        <v>22</v>
      </c>
      <c r="D40" s="1936">
        <f t="shared" si="16"/>
        <v>275</v>
      </c>
      <c r="E40" s="1936">
        <f t="shared" si="16"/>
        <v>239</v>
      </c>
      <c r="F40" s="1936">
        <f t="shared" si="16"/>
        <v>22</v>
      </c>
      <c r="G40" s="2510">
        <f>SUM(G38:G39)</f>
        <v>261</v>
      </c>
      <c r="H40" s="2510">
        <f t="shared" si="16"/>
        <v>492</v>
      </c>
      <c r="I40" s="2510">
        <f t="shared" si="16"/>
        <v>44</v>
      </c>
      <c r="J40" s="2511">
        <f>SUM(J38:J39)</f>
        <v>536</v>
      </c>
      <c r="K40" s="846"/>
      <c r="L40" s="846"/>
    </row>
    <row r="41" spans="1:13" ht="54" hidden="1" customHeight="1" x14ac:dyDescent="0.35">
      <c r="A41" s="845"/>
      <c r="B41" s="846"/>
      <c r="C41" s="846"/>
      <c r="D41" s="846"/>
      <c r="E41" s="846"/>
      <c r="F41" s="846"/>
      <c r="G41" s="846"/>
      <c r="H41" s="846"/>
      <c r="I41" s="846"/>
      <c r="J41" s="846"/>
      <c r="K41" s="846"/>
      <c r="L41" s="846"/>
    </row>
    <row r="42" spans="1:13" ht="25.5" hidden="1" customHeight="1" x14ac:dyDescent="0.35">
      <c r="A42" s="845"/>
      <c r="B42" s="846"/>
      <c r="C42" s="846"/>
      <c r="D42" s="846"/>
      <c r="E42" s="846"/>
      <c r="F42" s="846"/>
      <c r="G42" s="846"/>
      <c r="H42" s="846"/>
      <c r="I42" s="846"/>
      <c r="J42" s="846"/>
      <c r="K42" s="847"/>
    </row>
    <row r="43" spans="1:13" ht="26.25" customHeight="1" x14ac:dyDescent="0.35">
      <c r="A43" s="4149"/>
      <c r="B43" s="4149"/>
      <c r="C43" s="4149"/>
      <c r="D43" s="4149"/>
      <c r="E43" s="4149"/>
      <c r="F43" s="4149"/>
      <c r="G43" s="4149"/>
      <c r="H43" s="4149"/>
      <c r="I43" s="4149"/>
      <c r="J43" s="4149"/>
      <c r="K43" s="4149"/>
      <c r="L43" s="4149"/>
      <c r="M43" s="4149"/>
    </row>
    <row r="44" spans="1:13" x14ac:dyDescent="0.35">
      <c r="B44" s="847"/>
      <c r="C44" s="847"/>
      <c r="D44" s="847"/>
      <c r="E44" s="847"/>
      <c r="F44" s="847"/>
      <c r="G44" s="847"/>
      <c r="H44" s="847"/>
      <c r="I44" s="847"/>
      <c r="J44" s="847"/>
      <c r="K44" s="847"/>
      <c r="L44" s="847"/>
      <c r="M44" s="847"/>
    </row>
  </sheetData>
  <mergeCells count="12">
    <mergeCell ref="A43:M43"/>
    <mergeCell ref="B7:D7"/>
    <mergeCell ref="E7:G7"/>
    <mergeCell ref="A1:Q1"/>
    <mergeCell ref="A2:J2"/>
    <mergeCell ref="A3:J3"/>
    <mergeCell ref="A4:J4"/>
    <mergeCell ref="A5:J5"/>
    <mergeCell ref="A7:A9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topLeftCell="A19" zoomScale="50" zoomScaleNormal="50" workbookViewId="0">
      <selection activeCell="Q32" sqref="Q32"/>
    </sheetView>
  </sheetViews>
  <sheetFormatPr defaultRowHeight="25.5" x14ac:dyDescent="0.35"/>
  <cols>
    <col min="1" max="1" width="93" style="844" customWidth="1"/>
    <col min="2" max="2" width="16.28515625" style="844" customWidth="1"/>
    <col min="3" max="3" width="12.140625" style="844" customWidth="1"/>
    <col min="4" max="4" width="11" style="844" customWidth="1"/>
    <col min="5" max="5" width="14.140625" style="844" customWidth="1"/>
    <col min="6" max="6" width="14.28515625" style="844" customWidth="1"/>
    <col min="7" max="7" width="13.5703125" style="844" customWidth="1"/>
    <col min="8" max="8" width="16.7109375" style="844" customWidth="1"/>
    <col min="9" max="9" width="15.140625" style="844" customWidth="1"/>
    <col min="10" max="11" width="16.28515625" style="844" customWidth="1"/>
    <col min="12" max="12" width="15.7109375" style="844" customWidth="1"/>
    <col min="13" max="13" width="14.140625" style="844" customWidth="1"/>
    <col min="14" max="15" width="10.7109375" style="844" customWidth="1"/>
    <col min="16" max="16" width="9.140625" style="844"/>
    <col min="17" max="17" width="12.85546875" style="844" customWidth="1"/>
    <col min="18" max="18" width="23.42578125" style="844" customWidth="1"/>
    <col min="19" max="20" width="9.140625" style="844"/>
    <col min="21" max="21" width="10.5703125" style="844" bestFit="1" customWidth="1"/>
    <col min="22" max="22" width="11.28515625" style="844" customWidth="1"/>
    <col min="23" max="16384" width="9.140625" style="844"/>
  </cols>
  <sheetData>
    <row r="1" spans="1:20" ht="33" customHeight="1" x14ac:dyDescent="0.35">
      <c r="A1" s="4294"/>
      <c r="B1" s="4294"/>
      <c r="C1" s="4294"/>
      <c r="D1" s="4294"/>
      <c r="E1" s="4294"/>
      <c r="F1" s="4294"/>
      <c r="G1" s="4294"/>
      <c r="H1" s="4294"/>
      <c r="I1" s="4294"/>
      <c r="J1" s="4294"/>
      <c r="K1" s="4294"/>
      <c r="L1" s="4294"/>
      <c r="M1" s="4294"/>
      <c r="N1" s="4294"/>
      <c r="O1" s="4294"/>
      <c r="P1" s="4294"/>
      <c r="Q1" s="4294"/>
      <c r="R1" s="4294"/>
      <c r="S1" s="4294"/>
      <c r="T1" s="4294"/>
    </row>
    <row r="2" spans="1:20" ht="33.75" customHeight="1" x14ac:dyDescent="0.35">
      <c r="A2" s="4294" t="s">
        <v>81</v>
      </c>
      <c r="B2" s="4294"/>
      <c r="C2" s="4294"/>
      <c r="D2" s="4294"/>
      <c r="E2" s="4294"/>
      <c r="F2" s="4294"/>
      <c r="G2" s="4294"/>
      <c r="H2" s="4294"/>
      <c r="I2" s="4294"/>
      <c r="J2" s="4294"/>
      <c r="K2" s="4294"/>
      <c r="L2" s="4294"/>
      <c r="M2" s="4294"/>
      <c r="N2" s="2140"/>
      <c r="O2" s="2140"/>
    </row>
    <row r="3" spans="1:20" ht="33.75" customHeight="1" x14ac:dyDescent="0.35">
      <c r="A3" s="4294" t="s">
        <v>82</v>
      </c>
      <c r="B3" s="4294"/>
      <c r="C3" s="4294"/>
      <c r="D3" s="4294"/>
      <c r="E3" s="4294"/>
      <c r="F3" s="4294"/>
      <c r="G3" s="4294"/>
      <c r="H3" s="4294"/>
      <c r="I3" s="4294"/>
      <c r="J3" s="4294"/>
      <c r="K3" s="4294"/>
      <c r="L3" s="4294"/>
      <c r="M3" s="4294"/>
      <c r="N3" s="2140"/>
      <c r="O3" s="2140"/>
    </row>
    <row r="4" spans="1:20" ht="21.75" customHeight="1" x14ac:dyDescent="0.35">
      <c r="A4" s="4333" t="s">
        <v>336</v>
      </c>
      <c r="B4" s="4333"/>
      <c r="C4" s="4333"/>
      <c r="D4" s="4333"/>
      <c r="E4" s="4333"/>
      <c r="F4" s="4333"/>
      <c r="G4" s="4333"/>
      <c r="H4" s="4333"/>
      <c r="I4" s="4333"/>
      <c r="J4" s="4333"/>
      <c r="K4" s="4333"/>
      <c r="L4" s="4333"/>
      <c r="M4" s="4333"/>
      <c r="N4" s="2140"/>
      <c r="O4" s="2140"/>
    </row>
    <row r="5" spans="1:20" ht="27.75" customHeight="1" x14ac:dyDescent="0.35">
      <c r="A5" s="4153" t="s">
        <v>365</v>
      </c>
      <c r="B5" s="4153"/>
      <c r="C5" s="4153"/>
      <c r="D5" s="4153"/>
      <c r="E5" s="4153"/>
      <c r="F5" s="4153"/>
      <c r="G5" s="4153"/>
      <c r="H5" s="4153"/>
      <c r="I5" s="4153"/>
      <c r="J5" s="4153"/>
      <c r="K5" s="4153"/>
      <c r="L5" s="4153"/>
      <c r="M5" s="4153"/>
      <c r="N5" s="2140"/>
      <c r="O5" s="2140"/>
    </row>
    <row r="6" spans="1:20" ht="18.75" customHeight="1" thickBot="1" x14ac:dyDescent="0.4">
      <c r="A6" s="188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20" ht="27.75" customHeight="1" thickBot="1" x14ac:dyDescent="0.4">
      <c r="A7" s="4297" t="s">
        <v>9</v>
      </c>
      <c r="B7" s="4326" t="s">
        <v>19</v>
      </c>
      <c r="C7" s="4327"/>
      <c r="D7" s="4328"/>
      <c r="E7" s="4326" t="s">
        <v>20</v>
      </c>
      <c r="F7" s="4327"/>
      <c r="G7" s="4328"/>
      <c r="H7" s="4326" t="s">
        <v>29</v>
      </c>
      <c r="I7" s="4327"/>
      <c r="J7" s="4328"/>
      <c r="K7" s="4309" t="s">
        <v>21</v>
      </c>
      <c r="L7" s="4310"/>
      <c r="M7" s="4311"/>
      <c r="N7" s="824"/>
      <c r="O7" s="824"/>
    </row>
    <row r="8" spans="1:20" ht="42.75" customHeight="1" thickBot="1" x14ac:dyDescent="0.4">
      <c r="A8" s="4298"/>
      <c r="B8" s="4334" t="s">
        <v>5</v>
      </c>
      <c r="C8" s="4335"/>
      <c r="D8" s="4336"/>
      <c r="E8" s="4334" t="s">
        <v>5</v>
      </c>
      <c r="F8" s="4335"/>
      <c r="G8" s="4336"/>
      <c r="H8" s="4334" t="s">
        <v>5</v>
      </c>
      <c r="I8" s="4335"/>
      <c r="J8" s="4336"/>
      <c r="K8" s="4312"/>
      <c r="L8" s="4313"/>
      <c r="M8" s="4314"/>
      <c r="N8" s="824"/>
      <c r="O8" s="824"/>
    </row>
    <row r="9" spans="1:20" ht="83.25" customHeight="1" thickBot="1" x14ac:dyDescent="0.4">
      <c r="A9" s="4332"/>
      <c r="B9" s="1926" t="s">
        <v>26</v>
      </c>
      <c r="C9" s="1927" t="s">
        <v>27</v>
      </c>
      <c r="D9" s="1928" t="s">
        <v>4</v>
      </c>
      <c r="E9" s="1926" t="s">
        <v>26</v>
      </c>
      <c r="F9" s="1927" t="s">
        <v>27</v>
      </c>
      <c r="G9" s="1928" t="s">
        <v>4</v>
      </c>
      <c r="H9" s="1926" t="s">
        <v>26</v>
      </c>
      <c r="I9" s="1927" t="s">
        <v>27</v>
      </c>
      <c r="J9" s="1928" t="s">
        <v>4</v>
      </c>
      <c r="K9" s="1926" t="s">
        <v>26</v>
      </c>
      <c r="L9" s="1927" t="s">
        <v>27</v>
      </c>
      <c r="M9" s="1928" t="s">
        <v>4</v>
      </c>
      <c r="N9" s="824"/>
      <c r="O9" s="824"/>
    </row>
    <row r="10" spans="1:20" ht="30.75" customHeight="1" thickBot="1" x14ac:dyDescent="0.4">
      <c r="A10" s="2341" t="s">
        <v>22</v>
      </c>
      <c r="B10" s="2534"/>
      <c r="C10" s="2535"/>
      <c r="D10" s="2536"/>
      <c r="E10" s="2534"/>
      <c r="F10" s="2535"/>
      <c r="G10" s="2537"/>
      <c r="H10" s="2538"/>
      <c r="I10" s="2539"/>
      <c r="J10" s="2540"/>
      <c r="K10" s="2541"/>
      <c r="L10" s="2542"/>
      <c r="M10" s="2543"/>
      <c r="N10" s="824"/>
      <c r="O10" s="824"/>
    </row>
    <row r="11" spans="1:20" ht="36.75" customHeight="1" x14ac:dyDescent="0.35">
      <c r="A11" s="2530" t="s">
        <v>54</v>
      </c>
      <c r="B11" s="2544">
        <f t="shared" ref="B11:J17" si="0">B21+B30</f>
        <v>30</v>
      </c>
      <c r="C11" s="2545">
        <f t="shared" si="0"/>
        <v>31</v>
      </c>
      <c r="D11" s="2533">
        <f>D21+D30</f>
        <v>61</v>
      </c>
      <c r="E11" s="2544">
        <f t="shared" si="0"/>
        <v>29</v>
      </c>
      <c r="F11" s="2545">
        <f t="shared" si="0"/>
        <v>13</v>
      </c>
      <c r="G11" s="2450">
        <f t="shared" si="0"/>
        <v>42</v>
      </c>
      <c r="H11" s="2546">
        <f>H21+H30</f>
        <v>35</v>
      </c>
      <c r="I11" s="2545">
        <f t="shared" si="0"/>
        <v>13</v>
      </c>
      <c r="J11" s="2546">
        <f>J21+J30</f>
        <v>48</v>
      </c>
      <c r="K11" s="2547">
        <f>SUM(B11+E11+H11)</f>
        <v>94</v>
      </c>
      <c r="L11" s="2548">
        <f>SUM(C11+F11+I11)</f>
        <v>57</v>
      </c>
      <c r="M11" s="2549">
        <f>SUM(K11:L11)</f>
        <v>151</v>
      </c>
      <c r="N11" s="824"/>
      <c r="O11" s="824"/>
    </row>
    <row r="12" spans="1:20" ht="27" customHeight="1" x14ac:dyDescent="0.35">
      <c r="A12" s="2464" t="s">
        <v>53</v>
      </c>
      <c r="B12" s="2532">
        <f t="shared" si="0"/>
        <v>25</v>
      </c>
      <c r="C12" s="2338">
        <f t="shared" si="0"/>
        <v>11</v>
      </c>
      <c r="D12" s="2447">
        <f t="shared" si="0"/>
        <v>36</v>
      </c>
      <c r="E12" s="2532">
        <f t="shared" si="0"/>
        <v>25</v>
      </c>
      <c r="F12" s="2338">
        <f t="shared" si="0"/>
        <v>4</v>
      </c>
      <c r="G12" s="2439">
        <f t="shared" si="0"/>
        <v>29</v>
      </c>
      <c r="H12" s="2405">
        <f t="shared" si="0"/>
        <v>22</v>
      </c>
      <c r="I12" s="2338">
        <f t="shared" si="0"/>
        <v>6</v>
      </c>
      <c r="J12" s="2546">
        <f t="shared" si="0"/>
        <v>28</v>
      </c>
      <c r="K12" s="2550">
        <f t="shared" ref="K12:L17" si="1">SUM(B12+E12+H12)</f>
        <v>72</v>
      </c>
      <c r="L12" s="2551">
        <f t="shared" si="1"/>
        <v>21</v>
      </c>
      <c r="M12" s="2552">
        <f t="shared" ref="M12:M17" si="2">SUM(K12:L12)</f>
        <v>93</v>
      </c>
      <c r="N12" s="824"/>
      <c r="O12" s="824"/>
    </row>
    <row r="13" spans="1:20" ht="31.5" customHeight="1" x14ac:dyDescent="0.35">
      <c r="A13" s="2332" t="s">
        <v>85</v>
      </c>
      <c r="B13" s="2532">
        <f t="shared" si="0"/>
        <v>5</v>
      </c>
      <c r="C13" s="2338">
        <f t="shared" si="0"/>
        <v>1</v>
      </c>
      <c r="D13" s="2447">
        <f t="shared" si="0"/>
        <v>6</v>
      </c>
      <c r="E13" s="2532">
        <f t="shared" si="0"/>
        <v>5</v>
      </c>
      <c r="F13" s="2338">
        <f t="shared" si="0"/>
        <v>0</v>
      </c>
      <c r="G13" s="2439">
        <f t="shared" si="0"/>
        <v>5</v>
      </c>
      <c r="H13" s="2405">
        <f t="shared" si="0"/>
        <v>5</v>
      </c>
      <c r="I13" s="2338">
        <f t="shared" si="0"/>
        <v>0</v>
      </c>
      <c r="J13" s="2546">
        <f t="shared" si="0"/>
        <v>5</v>
      </c>
      <c r="K13" s="2550">
        <f>SUM(B13+E13+H13)</f>
        <v>15</v>
      </c>
      <c r="L13" s="2551">
        <f t="shared" si="1"/>
        <v>1</v>
      </c>
      <c r="M13" s="2552">
        <f t="shared" si="2"/>
        <v>16</v>
      </c>
      <c r="N13" s="824"/>
      <c r="O13" s="824"/>
    </row>
    <row r="14" spans="1:20" ht="24.95" customHeight="1" x14ac:dyDescent="0.35">
      <c r="A14" s="2332" t="s">
        <v>84</v>
      </c>
      <c r="B14" s="2532">
        <f t="shared" si="0"/>
        <v>5</v>
      </c>
      <c r="C14" s="2338">
        <f t="shared" si="0"/>
        <v>17</v>
      </c>
      <c r="D14" s="2447">
        <f t="shared" si="0"/>
        <v>22</v>
      </c>
      <c r="E14" s="2532">
        <f t="shared" si="0"/>
        <v>5</v>
      </c>
      <c r="F14" s="2338">
        <f t="shared" si="0"/>
        <v>5</v>
      </c>
      <c r="G14" s="2439">
        <f t="shared" si="0"/>
        <v>10</v>
      </c>
      <c r="H14" s="2405">
        <f t="shared" si="0"/>
        <v>5</v>
      </c>
      <c r="I14" s="2338">
        <f>I24+I33</f>
        <v>6</v>
      </c>
      <c r="J14" s="2546">
        <f t="shared" ref="J14:J17" si="3">J24+J33</f>
        <v>11</v>
      </c>
      <c r="K14" s="2550">
        <f t="shared" si="1"/>
        <v>15</v>
      </c>
      <c r="L14" s="2551">
        <f t="shared" si="1"/>
        <v>28</v>
      </c>
      <c r="M14" s="2552">
        <f t="shared" si="2"/>
        <v>43</v>
      </c>
      <c r="N14" s="824"/>
      <c r="O14" s="824"/>
    </row>
    <row r="15" spans="1:20" ht="24.95" customHeight="1" x14ac:dyDescent="0.35">
      <c r="A15" s="2332" t="s">
        <v>141</v>
      </c>
      <c r="B15" s="2532">
        <f t="shared" si="0"/>
        <v>0</v>
      </c>
      <c r="C15" s="2338">
        <f t="shared" si="0"/>
        <v>0</v>
      </c>
      <c r="D15" s="2447">
        <f t="shared" si="0"/>
        <v>0</v>
      </c>
      <c r="E15" s="2532">
        <f t="shared" si="0"/>
        <v>0</v>
      </c>
      <c r="F15" s="2338">
        <f t="shared" si="0"/>
        <v>0</v>
      </c>
      <c r="G15" s="2439">
        <f t="shared" si="0"/>
        <v>0</v>
      </c>
      <c r="H15" s="2405">
        <f t="shared" si="0"/>
        <v>0</v>
      </c>
      <c r="I15" s="2338">
        <f t="shared" si="0"/>
        <v>0</v>
      </c>
      <c r="J15" s="2546">
        <f t="shared" si="3"/>
        <v>0</v>
      </c>
      <c r="K15" s="2550">
        <f t="shared" si="1"/>
        <v>0</v>
      </c>
      <c r="L15" s="2551">
        <f t="shared" si="1"/>
        <v>0</v>
      </c>
      <c r="M15" s="2552">
        <f t="shared" si="2"/>
        <v>0</v>
      </c>
      <c r="N15" s="824"/>
      <c r="O15" s="824"/>
    </row>
    <row r="16" spans="1:20" ht="24.95" customHeight="1" x14ac:dyDescent="0.35">
      <c r="A16" s="2465" t="s">
        <v>28</v>
      </c>
      <c r="B16" s="2532">
        <f t="shared" si="0"/>
        <v>5</v>
      </c>
      <c r="C16" s="2338">
        <f t="shared" si="0"/>
        <v>32</v>
      </c>
      <c r="D16" s="2447">
        <f t="shared" si="0"/>
        <v>37</v>
      </c>
      <c r="E16" s="2532">
        <f t="shared" si="0"/>
        <v>5</v>
      </c>
      <c r="F16" s="2338">
        <f t="shared" si="0"/>
        <v>22</v>
      </c>
      <c r="G16" s="2439">
        <f t="shared" si="0"/>
        <v>27</v>
      </c>
      <c r="H16" s="2405">
        <f>H26+H35</f>
        <v>6</v>
      </c>
      <c r="I16" s="2338">
        <f>SUM(I35,I26)</f>
        <v>60</v>
      </c>
      <c r="J16" s="2546">
        <f t="shared" si="3"/>
        <v>66</v>
      </c>
      <c r="K16" s="2550">
        <f t="shared" si="1"/>
        <v>16</v>
      </c>
      <c r="L16" s="2551">
        <f t="shared" si="1"/>
        <v>114</v>
      </c>
      <c r="M16" s="2552">
        <f t="shared" si="2"/>
        <v>130</v>
      </c>
      <c r="N16" s="824"/>
      <c r="O16" s="824"/>
    </row>
    <row r="17" spans="1:15" ht="29.25" customHeight="1" thickBot="1" x14ac:dyDescent="0.4">
      <c r="A17" s="2531" t="s">
        <v>55</v>
      </c>
      <c r="B17" s="2553">
        <f t="shared" si="0"/>
        <v>0</v>
      </c>
      <c r="C17" s="2554">
        <f t="shared" si="0"/>
        <v>0</v>
      </c>
      <c r="D17" s="1064">
        <f t="shared" si="0"/>
        <v>0</v>
      </c>
      <c r="E17" s="2553">
        <f t="shared" si="0"/>
        <v>0</v>
      </c>
      <c r="F17" s="2554">
        <f t="shared" si="0"/>
        <v>2</v>
      </c>
      <c r="G17" s="2555">
        <f t="shared" si="0"/>
        <v>2</v>
      </c>
      <c r="H17" s="458">
        <f>H27+H36</f>
        <v>0</v>
      </c>
      <c r="I17" s="2382">
        <f>I27+I36</f>
        <v>2</v>
      </c>
      <c r="J17" s="2546">
        <f t="shared" si="3"/>
        <v>2</v>
      </c>
      <c r="K17" s="2550">
        <f t="shared" si="1"/>
        <v>0</v>
      </c>
      <c r="L17" s="2551">
        <f t="shared" si="1"/>
        <v>4</v>
      </c>
      <c r="M17" s="2552">
        <f t="shared" si="2"/>
        <v>4</v>
      </c>
      <c r="N17" s="824"/>
      <c r="O17" s="824"/>
    </row>
    <row r="18" spans="1:15" ht="33.75" customHeight="1" thickBot="1" x14ac:dyDescent="0.4">
      <c r="A18" s="2350" t="s">
        <v>12</v>
      </c>
      <c r="B18" s="2556">
        <f>SUM(B11:B17)</f>
        <v>70</v>
      </c>
      <c r="C18" s="2557">
        <f t="shared" ref="C18:M18" si="4">SUM(C11:C17)</f>
        <v>92</v>
      </c>
      <c r="D18" s="2557">
        <f t="shared" si="4"/>
        <v>162</v>
      </c>
      <c r="E18" s="2557">
        <f t="shared" si="4"/>
        <v>69</v>
      </c>
      <c r="F18" s="2557">
        <f t="shared" si="4"/>
        <v>46</v>
      </c>
      <c r="G18" s="2557">
        <f t="shared" si="4"/>
        <v>115</v>
      </c>
      <c r="H18" s="2559">
        <f t="shared" si="4"/>
        <v>73</v>
      </c>
      <c r="I18" s="2558">
        <f t="shared" si="4"/>
        <v>87</v>
      </c>
      <c r="J18" s="2590">
        <f>SUM(J11:J17)</f>
        <v>160</v>
      </c>
      <c r="K18" s="1937">
        <f t="shared" si="4"/>
        <v>212</v>
      </c>
      <c r="L18" s="2560">
        <f t="shared" si="4"/>
        <v>225</v>
      </c>
      <c r="M18" s="2561">
        <f t="shared" si="4"/>
        <v>437</v>
      </c>
      <c r="N18" s="824"/>
      <c r="O18" s="824"/>
    </row>
    <row r="19" spans="1:15" ht="29.25" customHeight="1" thickBot="1" x14ac:dyDescent="0.4">
      <c r="A19" s="2350" t="s">
        <v>23</v>
      </c>
      <c r="B19" s="1938"/>
      <c r="C19" s="1163"/>
      <c r="D19" s="379"/>
      <c r="E19" s="1938"/>
      <c r="F19" s="1163"/>
      <c r="G19" s="379"/>
      <c r="H19" s="1939"/>
      <c r="I19" s="1959"/>
      <c r="J19" s="379"/>
      <c r="K19" s="1939"/>
      <c r="L19" s="1163"/>
      <c r="M19" s="380"/>
      <c r="N19" s="824"/>
      <c r="O19" s="824"/>
    </row>
    <row r="20" spans="1:15" ht="29.25" customHeight="1" thickBot="1" x14ac:dyDescent="0.4">
      <c r="A20" s="2354" t="s">
        <v>11</v>
      </c>
      <c r="B20" s="2493"/>
      <c r="C20" s="2498"/>
      <c r="D20" s="2359"/>
      <c r="E20" s="2493"/>
      <c r="F20" s="2498"/>
      <c r="G20" s="2359"/>
      <c r="H20" s="2496"/>
      <c r="I20" s="2498"/>
      <c r="J20" s="2495"/>
      <c r="K20" s="2496"/>
      <c r="L20" s="2356"/>
      <c r="M20" s="2562"/>
      <c r="N20" s="8"/>
      <c r="O20" s="8"/>
    </row>
    <row r="21" spans="1:15" ht="24.95" customHeight="1" x14ac:dyDescent="0.35">
      <c r="A21" s="2463" t="s">
        <v>54</v>
      </c>
      <c r="B21" s="2544">
        <v>30</v>
      </c>
      <c r="C21" s="2545">
        <v>31</v>
      </c>
      <c r="D21" s="2533">
        <f>SUM(B21:C21)</f>
        <v>61</v>
      </c>
      <c r="E21" s="2544">
        <v>29</v>
      </c>
      <c r="F21" s="2545">
        <v>12</v>
      </c>
      <c r="G21" s="2533">
        <f>SUM(E21:F21)</f>
        <v>41</v>
      </c>
      <c r="H21" s="2587">
        <v>35</v>
      </c>
      <c r="I21" s="2545">
        <v>12</v>
      </c>
      <c r="J21" s="2591">
        <f>SUM(H21:I21)</f>
        <v>47</v>
      </c>
      <c r="K21" s="2563">
        <f t="shared" ref="K21:M26" si="5">B21+E21+H21</f>
        <v>94</v>
      </c>
      <c r="L21" s="2564">
        <f t="shared" si="5"/>
        <v>55</v>
      </c>
      <c r="M21" s="2565">
        <f t="shared" si="5"/>
        <v>149</v>
      </c>
      <c r="N21" s="845"/>
      <c r="O21" s="845"/>
    </row>
    <row r="22" spans="1:15" s="187" customFormat="1" ht="24.95" customHeight="1" x14ac:dyDescent="0.35">
      <c r="A22" s="2465" t="s">
        <v>53</v>
      </c>
      <c r="B22" s="2532">
        <v>21</v>
      </c>
      <c r="C22" s="2338">
        <v>9</v>
      </c>
      <c r="D22" s="2447">
        <f t="shared" ref="D22:D27" si="6">SUM(B22:C22)</f>
        <v>30</v>
      </c>
      <c r="E22" s="2532">
        <v>25</v>
      </c>
      <c r="F22" s="2338">
        <v>4</v>
      </c>
      <c r="G22" s="2447">
        <f t="shared" ref="G22:G27" si="7">SUM(E22:F22)</f>
        <v>29</v>
      </c>
      <c r="H22" s="2337">
        <v>22</v>
      </c>
      <c r="I22" s="2338">
        <v>6</v>
      </c>
      <c r="J22" s="2592">
        <f t="shared" ref="J22:J27" si="8">SUM(H22:I22)</f>
        <v>28</v>
      </c>
      <c r="K22" s="2574">
        <f t="shared" si="5"/>
        <v>68</v>
      </c>
      <c r="L22" s="2575">
        <f t="shared" si="5"/>
        <v>19</v>
      </c>
      <c r="M22" s="2576">
        <f t="shared" si="5"/>
        <v>87</v>
      </c>
      <c r="N22" s="198"/>
      <c r="O22" s="198"/>
    </row>
    <row r="23" spans="1:15" ht="24.95" customHeight="1" x14ac:dyDescent="0.35">
      <c r="A23" s="2522" t="s">
        <v>85</v>
      </c>
      <c r="B23" s="2532">
        <v>4</v>
      </c>
      <c r="C23" s="2338">
        <v>1</v>
      </c>
      <c r="D23" s="2447">
        <f t="shared" si="6"/>
        <v>5</v>
      </c>
      <c r="E23" s="2532">
        <v>5</v>
      </c>
      <c r="F23" s="2338">
        <v>0</v>
      </c>
      <c r="G23" s="2447">
        <f t="shared" si="7"/>
        <v>5</v>
      </c>
      <c r="H23" s="2337">
        <v>5</v>
      </c>
      <c r="I23" s="2338">
        <v>0</v>
      </c>
      <c r="J23" s="2592">
        <f t="shared" si="8"/>
        <v>5</v>
      </c>
      <c r="K23" s="2574">
        <f t="shared" si="5"/>
        <v>14</v>
      </c>
      <c r="L23" s="2575">
        <f t="shared" si="5"/>
        <v>1</v>
      </c>
      <c r="M23" s="2576">
        <f t="shared" si="5"/>
        <v>15</v>
      </c>
      <c r="N23" s="845"/>
      <c r="O23" s="845"/>
    </row>
    <row r="24" spans="1:15" ht="33" customHeight="1" x14ac:dyDescent="0.35">
      <c r="A24" s="2522" t="s">
        <v>84</v>
      </c>
      <c r="B24" s="2532">
        <v>5</v>
      </c>
      <c r="C24" s="2338">
        <v>16</v>
      </c>
      <c r="D24" s="2447">
        <f t="shared" si="6"/>
        <v>21</v>
      </c>
      <c r="E24" s="2532">
        <v>5</v>
      </c>
      <c r="F24" s="2338">
        <v>5</v>
      </c>
      <c r="G24" s="2447">
        <f t="shared" si="7"/>
        <v>10</v>
      </c>
      <c r="H24" s="2337">
        <v>5</v>
      </c>
      <c r="I24" s="2338">
        <v>6</v>
      </c>
      <c r="J24" s="2592">
        <f t="shared" si="8"/>
        <v>11</v>
      </c>
      <c r="K24" s="2574">
        <f t="shared" si="5"/>
        <v>15</v>
      </c>
      <c r="L24" s="2575">
        <f t="shared" si="5"/>
        <v>27</v>
      </c>
      <c r="M24" s="2576">
        <f t="shared" si="5"/>
        <v>42</v>
      </c>
      <c r="N24" s="845"/>
      <c r="O24" s="845"/>
    </row>
    <row r="25" spans="1:15" ht="24.95" customHeight="1" x14ac:dyDescent="0.35">
      <c r="A25" s="2522" t="s">
        <v>141</v>
      </c>
      <c r="B25" s="2532">
        <v>0</v>
      </c>
      <c r="C25" s="2338">
        <v>0</v>
      </c>
      <c r="D25" s="2447">
        <f t="shared" si="6"/>
        <v>0</v>
      </c>
      <c r="E25" s="2532">
        <v>0</v>
      </c>
      <c r="F25" s="2338">
        <v>0</v>
      </c>
      <c r="G25" s="2447">
        <f t="shared" si="7"/>
        <v>0</v>
      </c>
      <c r="H25" s="2337">
        <v>0</v>
      </c>
      <c r="I25" s="2338">
        <v>0</v>
      </c>
      <c r="J25" s="2592">
        <f>SUM(H25:I25)</f>
        <v>0</v>
      </c>
      <c r="K25" s="2574">
        <f t="shared" si="5"/>
        <v>0</v>
      </c>
      <c r="L25" s="2575">
        <f t="shared" si="5"/>
        <v>0</v>
      </c>
      <c r="M25" s="2576">
        <f t="shared" si="5"/>
        <v>0</v>
      </c>
      <c r="N25" s="845"/>
      <c r="O25" s="845"/>
    </row>
    <row r="26" spans="1:15" ht="24.95" customHeight="1" x14ac:dyDescent="0.35">
      <c r="A26" s="2465" t="s">
        <v>28</v>
      </c>
      <c r="B26" s="2532">
        <v>5</v>
      </c>
      <c r="C26" s="2338">
        <v>32</v>
      </c>
      <c r="D26" s="2447">
        <f t="shared" si="6"/>
        <v>37</v>
      </c>
      <c r="E26" s="2532">
        <v>5</v>
      </c>
      <c r="F26" s="2338">
        <v>22</v>
      </c>
      <c r="G26" s="2447">
        <f t="shared" si="7"/>
        <v>27</v>
      </c>
      <c r="H26" s="2337">
        <v>6</v>
      </c>
      <c r="I26" s="2338">
        <v>60</v>
      </c>
      <c r="J26" s="2593">
        <f t="shared" si="8"/>
        <v>66</v>
      </c>
      <c r="K26" s="2574">
        <f t="shared" si="5"/>
        <v>16</v>
      </c>
      <c r="L26" s="2575">
        <f t="shared" si="5"/>
        <v>114</v>
      </c>
      <c r="M26" s="2576">
        <f t="shared" si="5"/>
        <v>130</v>
      </c>
      <c r="N26" s="845"/>
      <c r="O26" s="845"/>
    </row>
    <row r="27" spans="1:15" ht="30.75" customHeight="1" thickBot="1" x14ac:dyDescent="0.4">
      <c r="A27" s="2577" t="s">
        <v>55</v>
      </c>
      <c r="B27" s="2553">
        <v>0</v>
      </c>
      <c r="C27" s="2554">
        <v>0</v>
      </c>
      <c r="D27" s="1064">
        <f t="shared" si="6"/>
        <v>0</v>
      </c>
      <c r="E27" s="2553">
        <v>0</v>
      </c>
      <c r="F27" s="2554">
        <v>2</v>
      </c>
      <c r="G27" s="1064">
        <f t="shared" si="7"/>
        <v>2</v>
      </c>
      <c r="H27" s="2588">
        <v>0</v>
      </c>
      <c r="I27" s="2554">
        <v>2</v>
      </c>
      <c r="J27" s="2594">
        <f t="shared" si="8"/>
        <v>2</v>
      </c>
      <c r="K27" s="2578">
        <f>SUM(B27+E27+H27)</f>
        <v>0</v>
      </c>
      <c r="L27" s="2579">
        <f>SUM(C27+F27+I27)</f>
        <v>4</v>
      </c>
      <c r="M27" s="2580">
        <f>SUM(K27:L27)</f>
        <v>4</v>
      </c>
      <c r="N27" s="845"/>
      <c r="O27" s="845"/>
    </row>
    <row r="28" spans="1:15" ht="32.25" customHeight="1" thickBot="1" x14ac:dyDescent="0.4">
      <c r="A28" s="2573" t="s">
        <v>8</v>
      </c>
      <c r="B28" s="2509">
        <f t="shared" ref="B28:I28" si="9">SUM(B21:B27)</f>
        <v>65</v>
      </c>
      <c r="C28" s="2558">
        <f t="shared" si="9"/>
        <v>89</v>
      </c>
      <c r="D28" s="2595">
        <f t="shared" si="9"/>
        <v>154</v>
      </c>
      <c r="E28" s="2509">
        <f t="shared" si="9"/>
        <v>69</v>
      </c>
      <c r="F28" s="2558">
        <f t="shared" si="9"/>
        <v>45</v>
      </c>
      <c r="G28" s="2599">
        <f t="shared" si="9"/>
        <v>114</v>
      </c>
      <c r="H28" s="2509">
        <f t="shared" si="9"/>
        <v>73</v>
      </c>
      <c r="I28" s="2557">
        <f t="shared" si="9"/>
        <v>86</v>
      </c>
      <c r="J28" s="2595">
        <f>SUM(H28:I28)</f>
        <v>159</v>
      </c>
      <c r="K28" s="2556">
        <f t="shared" ref="K28:M28" si="10">SUM(K21:K27)</f>
        <v>207</v>
      </c>
      <c r="L28" s="2556">
        <f t="shared" si="10"/>
        <v>220</v>
      </c>
      <c r="M28" s="492">
        <f t="shared" si="10"/>
        <v>427</v>
      </c>
      <c r="N28" s="11"/>
      <c r="O28" s="11"/>
    </row>
    <row r="29" spans="1:15" ht="32.25" customHeight="1" thickBot="1" x14ac:dyDescent="0.4">
      <c r="A29" s="2581" t="s">
        <v>25</v>
      </c>
      <c r="B29" s="2597"/>
      <c r="C29" s="2598"/>
      <c r="D29" s="135"/>
      <c r="E29" s="2597"/>
      <c r="F29" s="2598"/>
      <c r="G29" s="135"/>
      <c r="H29" s="2589"/>
      <c r="I29" s="2567"/>
      <c r="J29" s="2596"/>
      <c r="K29" s="2568"/>
      <c r="L29" s="2569"/>
      <c r="M29" s="2570"/>
      <c r="N29" s="845"/>
      <c r="O29" s="845"/>
    </row>
    <row r="30" spans="1:15" ht="29.25" customHeight="1" x14ac:dyDescent="0.35">
      <c r="A30" s="2583" t="s">
        <v>54</v>
      </c>
      <c r="B30" s="2587">
        <v>0</v>
      </c>
      <c r="C30" s="2545">
        <v>0</v>
      </c>
      <c r="D30" s="2591">
        <f>SUM(B30:C30)</f>
        <v>0</v>
      </c>
      <c r="E30" s="2587">
        <v>0</v>
      </c>
      <c r="F30" s="2545">
        <v>1</v>
      </c>
      <c r="G30" s="2591">
        <f>SUM(E30:F30)</f>
        <v>1</v>
      </c>
      <c r="H30" s="2587">
        <v>0</v>
      </c>
      <c r="I30" s="2545">
        <v>1</v>
      </c>
      <c r="J30" s="2591">
        <f>SUM(H30:I30)</f>
        <v>1</v>
      </c>
      <c r="K30" s="2600">
        <f>B30+E30+H30</f>
        <v>0</v>
      </c>
      <c r="L30" s="2564">
        <f t="shared" ref="K30:M35" si="11">C30+F30+I30</f>
        <v>2</v>
      </c>
      <c r="M30" s="2603">
        <f t="shared" si="11"/>
        <v>2</v>
      </c>
      <c r="N30" s="845"/>
      <c r="O30" s="845"/>
    </row>
    <row r="31" spans="1:15" ht="28.5" customHeight="1" x14ac:dyDescent="0.35">
      <c r="A31" s="2584" t="s">
        <v>53</v>
      </c>
      <c r="B31" s="2337">
        <v>4</v>
      </c>
      <c r="C31" s="2338">
        <v>2</v>
      </c>
      <c r="D31" s="2592">
        <f t="shared" ref="D31:D36" si="12">SUM(B31:C31)</f>
        <v>6</v>
      </c>
      <c r="E31" s="2337">
        <v>0</v>
      </c>
      <c r="F31" s="2338">
        <v>0</v>
      </c>
      <c r="G31" s="2592">
        <f t="shared" ref="G31:G36" si="13">SUM(E31:F31)</f>
        <v>0</v>
      </c>
      <c r="H31" s="2337">
        <v>0</v>
      </c>
      <c r="I31" s="2338">
        <v>0</v>
      </c>
      <c r="J31" s="2592">
        <f t="shared" ref="J31:J36" si="14">SUM(H31:I31)</f>
        <v>0</v>
      </c>
      <c r="K31" s="2601">
        <f t="shared" si="11"/>
        <v>4</v>
      </c>
      <c r="L31" s="2575">
        <f>C31+F31+I31</f>
        <v>2</v>
      </c>
      <c r="M31" s="2604">
        <f t="shared" si="11"/>
        <v>6</v>
      </c>
      <c r="N31" s="845"/>
      <c r="O31" s="845"/>
    </row>
    <row r="32" spans="1:15" ht="30" customHeight="1" x14ac:dyDescent="0.35">
      <c r="A32" s="2585" t="s">
        <v>85</v>
      </c>
      <c r="B32" s="2337">
        <v>1</v>
      </c>
      <c r="C32" s="2338">
        <v>0</v>
      </c>
      <c r="D32" s="2592">
        <f t="shared" si="12"/>
        <v>1</v>
      </c>
      <c r="E32" s="2337">
        <v>0</v>
      </c>
      <c r="F32" s="2338">
        <v>0</v>
      </c>
      <c r="G32" s="2592">
        <f t="shared" si="13"/>
        <v>0</v>
      </c>
      <c r="H32" s="2337">
        <v>0</v>
      </c>
      <c r="I32" s="2338">
        <v>0</v>
      </c>
      <c r="J32" s="2592">
        <f t="shared" si="14"/>
        <v>0</v>
      </c>
      <c r="K32" s="2601">
        <f t="shared" si="11"/>
        <v>1</v>
      </c>
      <c r="L32" s="2575">
        <f t="shared" si="11"/>
        <v>0</v>
      </c>
      <c r="M32" s="2604">
        <f t="shared" si="11"/>
        <v>1</v>
      </c>
      <c r="N32" s="11"/>
      <c r="O32" s="11"/>
    </row>
    <row r="33" spans="1:16" ht="26.25" x14ac:dyDescent="0.35">
      <c r="A33" s="2585" t="s">
        <v>84</v>
      </c>
      <c r="B33" s="2337">
        <v>0</v>
      </c>
      <c r="C33" s="2338">
        <v>1</v>
      </c>
      <c r="D33" s="2592">
        <f t="shared" si="12"/>
        <v>1</v>
      </c>
      <c r="E33" s="2337">
        <v>0</v>
      </c>
      <c r="F33" s="2338">
        <v>0</v>
      </c>
      <c r="G33" s="2592">
        <f t="shared" si="13"/>
        <v>0</v>
      </c>
      <c r="H33" s="2337">
        <v>0</v>
      </c>
      <c r="I33" s="2338">
        <v>0</v>
      </c>
      <c r="J33" s="2592">
        <f t="shared" si="14"/>
        <v>0</v>
      </c>
      <c r="K33" s="2601">
        <f t="shared" si="11"/>
        <v>0</v>
      </c>
      <c r="L33" s="2575">
        <f t="shared" si="11"/>
        <v>1</v>
      </c>
      <c r="M33" s="2604">
        <f t="shared" si="11"/>
        <v>1</v>
      </c>
      <c r="N33" s="11"/>
      <c r="O33" s="11"/>
    </row>
    <row r="34" spans="1:16" ht="27" thickBot="1" x14ac:dyDescent="0.4">
      <c r="A34" s="2586" t="s">
        <v>141</v>
      </c>
      <c r="B34" s="2588">
        <v>0</v>
      </c>
      <c r="C34" s="2554">
        <v>0</v>
      </c>
      <c r="D34" s="2594">
        <f t="shared" si="12"/>
        <v>0</v>
      </c>
      <c r="E34" s="2588">
        <v>0</v>
      </c>
      <c r="F34" s="2554">
        <v>0</v>
      </c>
      <c r="G34" s="2594">
        <f t="shared" si="13"/>
        <v>0</v>
      </c>
      <c r="H34" s="2588">
        <v>0</v>
      </c>
      <c r="I34" s="2554">
        <v>0</v>
      </c>
      <c r="J34" s="2594">
        <f t="shared" si="14"/>
        <v>0</v>
      </c>
      <c r="K34" s="2602">
        <f t="shared" si="11"/>
        <v>0</v>
      </c>
      <c r="L34" s="2579">
        <f t="shared" si="11"/>
        <v>0</v>
      </c>
      <c r="M34" s="2605">
        <f>D34+G34+J34</f>
        <v>0</v>
      </c>
      <c r="N34" s="11"/>
      <c r="O34" s="11"/>
    </row>
    <row r="35" spans="1:16" ht="32.25" hidden="1" customHeight="1" x14ac:dyDescent="0.35">
      <c r="A35" s="2464" t="s">
        <v>28</v>
      </c>
      <c r="B35" s="1411">
        <v>0</v>
      </c>
      <c r="C35" s="2388">
        <v>0</v>
      </c>
      <c r="D35" s="2438">
        <f t="shared" si="12"/>
        <v>0</v>
      </c>
      <c r="E35" s="1411">
        <v>0</v>
      </c>
      <c r="F35" s="2388">
        <v>0</v>
      </c>
      <c r="G35" s="2438">
        <f t="shared" si="13"/>
        <v>0</v>
      </c>
      <c r="H35" s="1411">
        <v>0</v>
      </c>
      <c r="I35" s="2388">
        <v>0</v>
      </c>
      <c r="J35" s="2451">
        <f t="shared" si="14"/>
        <v>0</v>
      </c>
      <c r="K35" s="2582">
        <f>B35+E35+H35</f>
        <v>0</v>
      </c>
      <c r="L35" s="2548">
        <f t="shared" si="11"/>
        <v>0</v>
      </c>
      <c r="M35" s="2549">
        <f t="shared" si="11"/>
        <v>0</v>
      </c>
      <c r="N35" s="12"/>
      <c r="O35" s="12"/>
    </row>
    <row r="36" spans="1:16" ht="32.25" hidden="1" customHeight="1" x14ac:dyDescent="0.35">
      <c r="A36" s="2531" t="s">
        <v>55</v>
      </c>
      <c r="B36" s="2553">
        <v>0</v>
      </c>
      <c r="C36" s="2554">
        <v>0</v>
      </c>
      <c r="D36" s="2533">
        <f t="shared" si="12"/>
        <v>0</v>
      </c>
      <c r="E36" s="2553">
        <v>0</v>
      </c>
      <c r="F36" s="2554">
        <v>0</v>
      </c>
      <c r="G36" s="2533">
        <f t="shared" si="13"/>
        <v>0</v>
      </c>
      <c r="H36" s="2553">
        <v>0</v>
      </c>
      <c r="I36" s="2554">
        <v>0</v>
      </c>
      <c r="J36" s="2450">
        <f t="shared" si="14"/>
        <v>0</v>
      </c>
      <c r="K36" s="2566">
        <v>0</v>
      </c>
      <c r="L36" s="2551">
        <v>0</v>
      </c>
      <c r="M36" s="2552">
        <f>SUM(K36:L36)</f>
        <v>0</v>
      </c>
      <c r="N36" s="12"/>
      <c r="O36" s="12"/>
    </row>
    <row r="37" spans="1:16" ht="28.5" hidden="1" customHeight="1" x14ac:dyDescent="0.35">
      <c r="A37" s="2341" t="s">
        <v>13</v>
      </c>
      <c r="B37" s="2509">
        <f>SUM(B30:B36)</f>
        <v>5</v>
      </c>
      <c r="C37" s="2509">
        <f t="shared" ref="C37:M37" si="15">SUM(C30:C36)</f>
        <v>3</v>
      </c>
      <c r="D37" s="2509">
        <f t="shared" si="15"/>
        <v>8</v>
      </c>
      <c r="E37" s="2509">
        <f t="shared" si="15"/>
        <v>0</v>
      </c>
      <c r="F37" s="2509">
        <f t="shared" si="15"/>
        <v>1</v>
      </c>
      <c r="G37" s="2509">
        <f t="shared" si="15"/>
        <v>1</v>
      </c>
      <c r="H37" s="2509">
        <f t="shared" si="15"/>
        <v>0</v>
      </c>
      <c r="I37" s="2509">
        <f t="shared" si="15"/>
        <v>1</v>
      </c>
      <c r="J37" s="2509">
        <f t="shared" si="15"/>
        <v>1</v>
      </c>
      <c r="K37" s="2509">
        <f t="shared" si="15"/>
        <v>5</v>
      </c>
      <c r="L37" s="2509">
        <f t="shared" si="15"/>
        <v>5</v>
      </c>
      <c r="M37" s="2509">
        <f t="shared" si="15"/>
        <v>10</v>
      </c>
      <c r="N37" s="845"/>
      <c r="O37" s="845"/>
    </row>
    <row r="38" spans="1:16" ht="32.25" customHeight="1" thickBot="1" x14ac:dyDescent="0.4">
      <c r="A38" s="2367" t="s">
        <v>10</v>
      </c>
      <c r="B38" s="1929">
        <f t="shared" ref="B38:M38" si="16">B28</f>
        <v>65</v>
      </c>
      <c r="C38" s="1929">
        <f t="shared" si="16"/>
        <v>89</v>
      </c>
      <c r="D38" s="1929">
        <f t="shared" si="16"/>
        <v>154</v>
      </c>
      <c r="E38" s="1929">
        <f t="shared" si="16"/>
        <v>69</v>
      </c>
      <c r="F38" s="1929">
        <f t="shared" si="16"/>
        <v>45</v>
      </c>
      <c r="G38" s="2375">
        <f t="shared" si="16"/>
        <v>114</v>
      </c>
      <c r="H38" s="2375">
        <f t="shared" si="16"/>
        <v>73</v>
      </c>
      <c r="I38" s="2375">
        <f t="shared" si="16"/>
        <v>86</v>
      </c>
      <c r="J38" s="2375">
        <f t="shared" si="16"/>
        <v>159</v>
      </c>
      <c r="K38" s="2375">
        <f t="shared" si="16"/>
        <v>207</v>
      </c>
      <c r="L38" s="2375">
        <f t="shared" si="16"/>
        <v>220</v>
      </c>
      <c r="M38" s="2368">
        <f t="shared" si="16"/>
        <v>427</v>
      </c>
      <c r="N38" s="14"/>
      <c r="O38" s="14"/>
    </row>
    <row r="39" spans="1:16" ht="32.25" customHeight="1" thickBot="1" x14ac:dyDescent="0.4">
      <c r="A39" s="2367" t="s">
        <v>14</v>
      </c>
      <c r="B39" s="1929">
        <f t="shared" ref="B39:M39" si="17">B37</f>
        <v>5</v>
      </c>
      <c r="C39" s="1929">
        <f t="shared" si="17"/>
        <v>3</v>
      </c>
      <c r="D39" s="1929">
        <f t="shared" si="17"/>
        <v>8</v>
      </c>
      <c r="E39" s="1929">
        <f t="shared" si="17"/>
        <v>0</v>
      </c>
      <c r="F39" s="1929">
        <f t="shared" si="17"/>
        <v>1</v>
      </c>
      <c r="G39" s="2375">
        <f t="shared" si="17"/>
        <v>1</v>
      </c>
      <c r="H39" s="2375">
        <f t="shared" si="17"/>
        <v>0</v>
      </c>
      <c r="I39" s="2375">
        <f t="shared" si="17"/>
        <v>1</v>
      </c>
      <c r="J39" s="2375">
        <f t="shared" si="17"/>
        <v>1</v>
      </c>
      <c r="K39" s="2375">
        <f t="shared" si="17"/>
        <v>5</v>
      </c>
      <c r="L39" s="2375">
        <f t="shared" si="17"/>
        <v>5</v>
      </c>
      <c r="M39" s="2368">
        <f t="shared" si="17"/>
        <v>10</v>
      </c>
      <c r="N39" s="846"/>
      <c r="O39" s="846"/>
    </row>
    <row r="40" spans="1:16" ht="36.75" customHeight="1" thickBot="1" x14ac:dyDescent="0.4">
      <c r="A40" s="2444" t="s">
        <v>15</v>
      </c>
      <c r="B40" s="1940">
        <f t="shared" ref="B40:M40" si="18">SUM(B38:B39)</f>
        <v>70</v>
      </c>
      <c r="C40" s="1940">
        <f t="shared" si="18"/>
        <v>92</v>
      </c>
      <c r="D40" s="1940">
        <f t="shared" si="18"/>
        <v>162</v>
      </c>
      <c r="E40" s="1940">
        <f t="shared" si="18"/>
        <v>69</v>
      </c>
      <c r="F40" s="1940">
        <f t="shared" si="18"/>
        <v>46</v>
      </c>
      <c r="G40" s="2571">
        <f t="shared" si="18"/>
        <v>115</v>
      </c>
      <c r="H40" s="2571">
        <f t="shared" si="18"/>
        <v>73</v>
      </c>
      <c r="I40" s="2571">
        <f>SUM(I38:I39)</f>
        <v>87</v>
      </c>
      <c r="J40" s="2571">
        <f>SUM(J38:J39)</f>
        <v>160</v>
      </c>
      <c r="K40" s="2571">
        <f t="shared" si="18"/>
        <v>212</v>
      </c>
      <c r="L40" s="2571">
        <f t="shared" si="18"/>
        <v>225</v>
      </c>
      <c r="M40" s="2572">
        <f t="shared" si="18"/>
        <v>437</v>
      </c>
      <c r="N40" s="846"/>
      <c r="O40" s="846"/>
    </row>
    <row r="41" spans="1:16" x14ac:dyDescent="0.35">
      <c r="A41" s="845"/>
      <c r="B41" s="846"/>
      <c r="C41" s="846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</row>
    <row r="42" spans="1:16" ht="25.5" hidden="1" customHeight="1" x14ac:dyDescent="0.35">
      <c r="A42" s="845"/>
      <c r="B42" s="846"/>
      <c r="C42" s="846"/>
      <c r="D42" s="846"/>
      <c r="E42" s="846"/>
      <c r="F42" s="846"/>
      <c r="G42" s="846"/>
      <c r="H42" s="846"/>
      <c r="I42" s="846"/>
      <c r="J42" s="846"/>
      <c r="K42" s="846"/>
      <c r="L42" s="846"/>
      <c r="M42" s="846"/>
      <c r="N42" s="847"/>
    </row>
    <row r="43" spans="1:16" x14ac:dyDescent="0.35">
      <c r="A43" s="4149"/>
      <c r="B43" s="4149"/>
      <c r="C43" s="4149"/>
      <c r="D43" s="4149"/>
      <c r="E43" s="4149"/>
      <c r="F43" s="4149"/>
      <c r="G43" s="4149"/>
      <c r="H43" s="4149"/>
      <c r="I43" s="4149"/>
      <c r="J43" s="4149"/>
      <c r="K43" s="4149"/>
      <c r="L43" s="4149"/>
      <c r="M43" s="4149"/>
      <c r="N43" s="4149"/>
      <c r="O43" s="4149"/>
      <c r="P43" s="4149"/>
    </row>
    <row r="44" spans="1:16" x14ac:dyDescent="0.35">
      <c r="B44" s="847"/>
      <c r="C44" s="847"/>
      <c r="D44" s="847"/>
      <c r="E44" s="847"/>
      <c r="F44" s="847"/>
      <c r="G44" s="847"/>
      <c r="H44" s="847"/>
      <c r="I44" s="847"/>
      <c r="J44" s="847"/>
      <c r="K44" s="847"/>
      <c r="L44" s="847"/>
      <c r="M44" s="847"/>
      <c r="N44" s="847"/>
      <c r="O44" s="847"/>
      <c r="P44" s="847"/>
    </row>
  </sheetData>
  <mergeCells count="14">
    <mergeCell ref="A43:P43"/>
    <mergeCell ref="A1:T1"/>
    <mergeCell ref="A5:M5"/>
    <mergeCell ref="A7:A9"/>
    <mergeCell ref="A2:M2"/>
    <mergeCell ref="A3:M3"/>
    <mergeCell ref="A4:M4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176" customWidth="1"/>
    <col min="2" max="2" width="13.7109375" style="176" customWidth="1"/>
    <col min="3" max="3" width="53" style="176" customWidth="1"/>
    <col min="4" max="4" width="16.140625" style="176" customWidth="1"/>
    <col min="5" max="5" width="11.140625" style="176" customWidth="1"/>
    <col min="6" max="6" width="11.28515625" style="178" customWidth="1"/>
    <col min="7" max="7" width="13.42578125" style="176" customWidth="1"/>
    <col min="8" max="8" width="11.85546875" style="176" customWidth="1"/>
    <col min="9" max="9" width="10.5703125" style="178" customWidth="1"/>
    <col min="10" max="10" width="13.42578125" style="176" customWidth="1"/>
    <col min="11" max="11" width="10.85546875" style="176" customWidth="1"/>
    <col min="12" max="12" width="10.85546875" style="178" customWidth="1"/>
    <col min="13" max="13" width="14.42578125" style="176" customWidth="1"/>
    <col min="14" max="14" width="13.140625" style="176" customWidth="1"/>
    <col min="15" max="15" width="11.140625" style="178" customWidth="1"/>
    <col min="16" max="16" width="14.7109375" style="165" customWidth="1"/>
    <col min="17" max="17" width="12.85546875" style="165" customWidth="1"/>
    <col min="18" max="18" width="12.140625" style="165" customWidth="1"/>
    <col min="19" max="19" width="14.85546875" style="176" customWidth="1"/>
    <col min="20" max="20" width="12.7109375" style="176" customWidth="1"/>
    <col min="21" max="21" width="14.140625" style="178" customWidth="1"/>
    <col min="22" max="22" width="15.42578125" style="176" customWidth="1"/>
    <col min="23" max="256" width="9.140625" style="176"/>
    <col min="257" max="257" width="4.42578125" style="176" customWidth="1"/>
    <col min="258" max="258" width="13.7109375" style="176" customWidth="1"/>
    <col min="259" max="259" width="53" style="176" customWidth="1"/>
    <col min="260" max="260" width="10.140625" style="176" customWidth="1"/>
    <col min="261" max="261" width="11.140625" style="176" customWidth="1"/>
    <col min="262" max="262" width="11.28515625" style="176" customWidth="1"/>
    <col min="263" max="263" width="9.42578125" style="176" customWidth="1"/>
    <col min="264" max="264" width="11.85546875" style="176" customWidth="1"/>
    <col min="265" max="265" width="10.5703125" style="176" customWidth="1"/>
    <col min="266" max="266" width="9.42578125" style="176" customWidth="1"/>
    <col min="267" max="268" width="10.85546875" style="176" customWidth="1"/>
    <col min="269" max="269" width="9.42578125" style="176" customWidth="1"/>
    <col min="270" max="270" width="13.140625" style="176" customWidth="1"/>
    <col min="271" max="271" width="11.140625" style="176" customWidth="1"/>
    <col min="272" max="272" width="9.42578125" style="176" customWidth="1"/>
    <col min="273" max="273" width="12.85546875" style="176" customWidth="1"/>
    <col min="274" max="274" width="12.140625" style="176" customWidth="1"/>
    <col min="275" max="275" width="9.42578125" style="176" customWidth="1"/>
    <col min="276" max="276" width="12" style="176" customWidth="1"/>
    <col min="277" max="277" width="12.28515625" style="176" customWidth="1"/>
    <col min="278" max="278" width="15.42578125" style="176" customWidth="1"/>
    <col min="279" max="512" width="9.140625" style="176"/>
    <col min="513" max="513" width="4.42578125" style="176" customWidth="1"/>
    <col min="514" max="514" width="13.7109375" style="176" customWidth="1"/>
    <col min="515" max="515" width="53" style="176" customWidth="1"/>
    <col min="516" max="516" width="10.140625" style="176" customWidth="1"/>
    <col min="517" max="517" width="11.140625" style="176" customWidth="1"/>
    <col min="518" max="518" width="11.28515625" style="176" customWidth="1"/>
    <col min="519" max="519" width="9.42578125" style="176" customWidth="1"/>
    <col min="520" max="520" width="11.85546875" style="176" customWidth="1"/>
    <col min="521" max="521" width="10.5703125" style="176" customWidth="1"/>
    <col min="522" max="522" width="9.42578125" style="176" customWidth="1"/>
    <col min="523" max="524" width="10.85546875" style="176" customWidth="1"/>
    <col min="525" max="525" width="9.42578125" style="176" customWidth="1"/>
    <col min="526" max="526" width="13.140625" style="176" customWidth="1"/>
    <col min="527" max="527" width="11.140625" style="176" customWidth="1"/>
    <col min="528" max="528" width="9.42578125" style="176" customWidth="1"/>
    <col min="529" max="529" width="12.85546875" style="176" customWidth="1"/>
    <col min="530" max="530" width="12.140625" style="176" customWidth="1"/>
    <col min="531" max="531" width="9.42578125" style="176" customWidth="1"/>
    <col min="532" max="532" width="12" style="176" customWidth="1"/>
    <col min="533" max="533" width="12.28515625" style="176" customWidth="1"/>
    <col min="534" max="534" width="15.42578125" style="176" customWidth="1"/>
    <col min="535" max="768" width="9.140625" style="176"/>
    <col min="769" max="769" width="4.42578125" style="176" customWidth="1"/>
    <col min="770" max="770" width="13.7109375" style="176" customWidth="1"/>
    <col min="771" max="771" width="53" style="176" customWidth="1"/>
    <col min="772" max="772" width="10.140625" style="176" customWidth="1"/>
    <col min="773" max="773" width="11.140625" style="176" customWidth="1"/>
    <col min="774" max="774" width="11.28515625" style="176" customWidth="1"/>
    <col min="775" max="775" width="9.42578125" style="176" customWidth="1"/>
    <col min="776" max="776" width="11.85546875" style="176" customWidth="1"/>
    <col min="777" max="777" width="10.5703125" style="176" customWidth="1"/>
    <col min="778" max="778" width="9.42578125" style="176" customWidth="1"/>
    <col min="779" max="780" width="10.85546875" style="176" customWidth="1"/>
    <col min="781" max="781" width="9.42578125" style="176" customWidth="1"/>
    <col min="782" max="782" width="13.140625" style="176" customWidth="1"/>
    <col min="783" max="783" width="11.140625" style="176" customWidth="1"/>
    <col min="784" max="784" width="9.42578125" style="176" customWidth="1"/>
    <col min="785" max="785" width="12.85546875" style="176" customWidth="1"/>
    <col min="786" max="786" width="12.140625" style="176" customWidth="1"/>
    <col min="787" max="787" width="9.42578125" style="176" customWidth="1"/>
    <col min="788" max="788" width="12" style="176" customWidth="1"/>
    <col min="789" max="789" width="12.28515625" style="176" customWidth="1"/>
    <col min="790" max="790" width="15.42578125" style="176" customWidth="1"/>
    <col min="791" max="1024" width="9.140625" style="176"/>
    <col min="1025" max="1025" width="4.42578125" style="176" customWidth="1"/>
    <col min="1026" max="1026" width="13.7109375" style="176" customWidth="1"/>
    <col min="1027" max="1027" width="53" style="176" customWidth="1"/>
    <col min="1028" max="1028" width="10.140625" style="176" customWidth="1"/>
    <col min="1029" max="1029" width="11.140625" style="176" customWidth="1"/>
    <col min="1030" max="1030" width="11.28515625" style="176" customWidth="1"/>
    <col min="1031" max="1031" width="9.42578125" style="176" customWidth="1"/>
    <col min="1032" max="1032" width="11.85546875" style="176" customWidth="1"/>
    <col min="1033" max="1033" width="10.5703125" style="176" customWidth="1"/>
    <col min="1034" max="1034" width="9.42578125" style="176" customWidth="1"/>
    <col min="1035" max="1036" width="10.85546875" style="176" customWidth="1"/>
    <col min="1037" max="1037" width="9.42578125" style="176" customWidth="1"/>
    <col min="1038" max="1038" width="13.140625" style="176" customWidth="1"/>
    <col min="1039" max="1039" width="11.140625" style="176" customWidth="1"/>
    <col min="1040" max="1040" width="9.42578125" style="176" customWidth="1"/>
    <col min="1041" max="1041" width="12.85546875" style="176" customWidth="1"/>
    <col min="1042" max="1042" width="12.140625" style="176" customWidth="1"/>
    <col min="1043" max="1043" width="9.42578125" style="176" customWidth="1"/>
    <col min="1044" max="1044" width="12" style="176" customWidth="1"/>
    <col min="1045" max="1045" width="12.28515625" style="176" customWidth="1"/>
    <col min="1046" max="1046" width="15.42578125" style="176" customWidth="1"/>
    <col min="1047" max="1280" width="9.140625" style="176"/>
    <col min="1281" max="1281" width="4.42578125" style="176" customWidth="1"/>
    <col min="1282" max="1282" width="13.7109375" style="176" customWidth="1"/>
    <col min="1283" max="1283" width="53" style="176" customWidth="1"/>
    <col min="1284" max="1284" width="10.140625" style="176" customWidth="1"/>
    <col min="1285" max="1285" width="11.140625" style="176" customWidth="1"/>
    <col min="1286" max="1286" width="11.28515625" style="176" customWidth="1"/>
    <col min="1287" max="1287" width="9.42578125" style="176" customWidth="1"/>
    <col min="1288" max="1288" width="11.85546875" style="176" customWidth="1"/>
    <col min="1289" max="1289" width="10.5703125" style="176" customWidth="1"/>
    <col min="1290" max="1290" width="9.42578125" style="176" customWidth="1"/>
    <col min="1291" max="1292" width="10.85546875" style="176" customWidth="1"/>
    <col min="1293" max="1293" width="9.42578125" style="176" customWidth="1"/>
    <col min="1294" max="1294" width="13.140625" style="176" customWidth="1"/>
    <col min="1295" max="1295" width="11.140625" style="176" customWidth="1"/>
    <col min="1296" max="1296" width="9.42578125" style="176" customWidth="1"/>
    <col min="1297" max="1297" width="12.85546875" style="176" customWidth="1"/>
    <col min="1298" max="1298" width="12.140625" style="176" customWidth="1"/>
    <col min="1299" max="1299" width="9.42578125" style="176" customWidth="1"/>
    <col min="1300" max="1300" width="12" style="176" customWidth="1"/>
    <col min="1301" max="1301" width="12.28515625" style="176" customWidth="1"/>
    <col min="1302" max="1302" width="15.42578125" style="176" customWidth="1"/>
    <col min="1303" max="1536" width="9.140625" style="176"/>
    <col min="1537" max="1537" width="4.42578125" style="176" customWidth="1"/>
    <col min="1538" max="1538" width="13.7109375" style="176" customWidth="1"/>
    <col min="1539" max="1539" width="53" style="176" customWidth="1"/>
    <col min="1540" max="1540" width="10.140625" style="176" customWidth="1"/>
    <col min="1541" max="1541" width="11.140625" style="176" customWidth="1"/>
    <col min="1542" max="1542" width="11.28515625" style="176" customWidth="1"/>
    <col min="1543" max="1543" width="9.42578125" style="176" customWidth="1"/>
    <col min="1544" max="1544" width="11.85546875" style="176" customWidth="1"/>
    <col min="1545" max="1545" width="10.5703125" style="176" customWidth="1"/>
    <col min="1546" max="1546" width="9.42578125" style="176" customWidth="1"/>
    <col min="1547" max="1548" width="10.85546875" style="176" customWidth="1"/>
    <col min="1549" max="1549" width="9.42578125" style="176" customWidth="1"/>
    <col min="1550" max="1550" width="13.140625" style="176" customWidth="1"/>
    <col min="1551" max="1551" width="11.140625" style="176" customWidth="1"/>
    <col min="1552" max="1552" width="9.42578125" style="176" customWidth="1"/>
    <col min="1553" max="1553" width="12.85546875" style="176" customWidth="1"/>
    <col min="1554" max="1554" width="12.140625" style="176" customWidth="1"/>
    <col min="1555" max="1555" width="9.42578125" style="176" customWidth="1"/>
    <col min="1556" max="1556" width="12" style="176" customWidth="1"/>
    <col min="1557" max="1557" width="12.28515625" style="176" customWidth="1"/>
    <col min="1558" max="1558" width="15.42578125" style="176" customWidth="1"/>
    <col min="1559" max="1792" width="9.140625" style="176"/>
    <col min="1793" max="1793" width="4.42578125" style="176" customWidth="1"/>
    <col min="1794" max="1794" width="13.7109375" style="176" customWidth="1"/>
    <col min="1795" max="1795" width="53" style="176" customWidth="1"/>
    <col min="1796" max="1796" width="10.140625" style="176" customWidth="1"/>
    <col min="1797" max="1797" width="11.140625" style="176" customWidth="1"/>
    <col min="1798" max="1798" width="11.28515625" style="176" customWidth="1"/>
    <col min="1799" max="1799" width="9.42578125" style="176" customWidth="1"/>
    <col min="1800" max="1800" width="11.85546875" style="176" customWidth="1"/>
    <col min="1801" max="1801" width="10.5703125" style="176" customWidth="1"/>
    <col min="1802" max="1802" width="9.42578125" style="176" customWidth="1"/>
    <col min="1803" max="1804" width="10.85546875" style="176" customWidth="1"/>
    <col min="1805" max="1805" width="9.42578125" style="176" customWidth="1"/>
    <col min="1806" max="1806" width="13.140625" style="176" customWidth="1"/>
    <col min="1807" max="1807" width="11.140625" style="176" customWidth="1"/>
    <col min="1808" max="1808" width="9.42578125" style="176" customWidth="1"/>
    <col min="1809" max="1809" width="12.85546875" style="176" customWidth="1"/>
    <col min="1810" max="1810" width="12.140625" style="176" customWidth="1"/>
    <col min="1811" max="1811" width="9.42578125" style="176" customWidth="1"/>
    <col min="1812" max="1812" width="12" style="176" customWidth="1"/>
    <col min="1813" max="1813" width="12.28515625" style="176" customWidth="1"/>
    <col min="1814" max="1814" width="15.42578125" style="176" customWidth="1"/>
    <col min="1815" max="2048" width="9.140625" style="176"/>
    <col min="2049" max="2049" width="4.42578125" style="176" customWidth="1"/>
    <col min="2050" max="2050" width="13.7109375" style="176" customWidth="1"/>
    <col min="2051" max="2051" width="53" style="176" customWidth="1"/>
    <col min="2052" max="2052" width="10.140625" style="176" customWidth="1"/>
    <col min="2053" max="2053" width="11.140625" style="176" customWidth="1"/>
    <col min="2054" max="2054" width="11.28515625" style="176" customWidth="1"/>
    <col min="2055" max="2055" width="9.42578125" style="176" customWidth="1"/>
    <col min="2056" max="2056" width="11.85546875" style="176" customWidth="1"/>
    <col min="2057" max="2057" width="10.5703125" style="176" customWidth="1"/>
    <col min="2058" max="2058" width="9.42578125" style="176" customWidth="1"/>
    <col min="2059" max="2060" width="10.85546875" style="176" customWidth="1"/>
    <col min="2061" max="2061" width="9.42578125" style="176" customWidth="1"/>
    <col min="2062" max="2062" width="13.140625" style="176" customWidth="1"/>
    <col min="2063" max="2063" width="11.140625" style="176" customWidth="1"/>
    <col min="2064" max="2064" width="9.42578125" style="176" customWidth="1"/>
    <col min="2065" max="2065" width="12.85546875" style="176" customWidth="1"/>
    <col min="2066" max="2066" width="12.140625" style="176" customWidth="1"/>
    <col min="2067" max="2067" width="9.42578125" style="176" customWidth="1"/>
    <col min="2068" max="2068" width="12" style="176" customWidth="1"/>
    <col min="2069" max="2069" width="12.28515625" style="176" customWidth="1"/>
    <col min="2070" max="2070" width="15.42578125" style="176" customWidth="1"/>
    <col min="2071" max="2304" width="9.140625" style="176"/>
    <col min="2305" max="2305" width="4.42578125" style="176" customWidth="1"/>
    <col min="2306" max="2306" width="13.7109375" style="176" customWidth="1"/>
    <col min="2307" max="2307" width="53" style="176" customWidth="1"/>
    <col min="2308" max="2308" width="10.140625" style="176" customWidth="1"/>
    <col min="2309" max="2309" width="11.140625" style="176" customWidth="1"/>
    <col min="2310" max="2310" width="11.28515625" style="176" customWidth="1"/>
    <col min="2311" max="2311" width="9.42578125" style="176" customWidth="1"/>
    <col min="2312" max="2312" width="11.85546875" style="176" customWidth="1"/>
    <col min="2313" max="2313" width="10.5703125" style="176" customWidth="1"/>
    <col min="2314" max="2314" width="9.42578125" style="176" customWidth="1"/>
    <col min="2315" max="2316" width="10.85546875" style="176" customWidth="1"/>
    <col min="2317" max="2317" width="9.42578125" style="176" customWidth="1"/>
    <col min="2318" max="2318" width="13.140625" style="176" customWidth="1"/>
    <col min="2319" max="2319" width="11.140625" style="176" customWidth="1"/>
    <col min="2320" max="2320" width="9.42578125" style="176" customWidth="1"/>
    <col min="2321" max="2321" width="12.85546875" style="176" customWidth="1"/>
    <col min="2322" max="2322" width="12.140625" style="176" customWidth="1"/>
    <col min="2323" max="2323" width="9.42578125" style="176" customWidth="1"/>
    <col min="2324" max="2324" width="12" style="176" customWidth="1"/>
    <col min="2325" max="2325" width="12.28515625" style="176" customWidth="1"/>
    <col min="2326" max="2326" width="15.42578125" style="176" customWidth="1"/>
    <col min="2327" max="2560" width="9.140625" style="176"/>
    <col min="2561" max="2561" width="4.42578125" style="176" customWidth="1"/>
    <col min="2562" max="2562" width="13.7109375" style="176" customWidth="1"/>
    <col min="2563" max="2563" width="53" style="176" customWidth="1"/>
    <col min="2564" max="2564" width="10.140625" style="176" customWidth="1"/>
    <col min="2565" max="2565" width="11.140625" style="176" customWidth="1"/>
    <col min="2566" max="2566" width="11.28515625" style="176" customWidth="1"/>
    <col min="2567" max="2567" width="9.42578125" style="176" customWidth="1"/>
    <col min="2568" max="2568" width="11.85546875" style="176" customWidth="1"/>
    <col min="2569" max="2569" width="10.5703125" style="176" customWidth="1"/>
    <col min="2570" max="2570" width="9.42578125" style="176" customWidth="1"/>
    <col min="2571" max="2572" width="10.85546875" style="176" customWidth="1"/>
    <col min="2573" max="2573" width="9.42578125" style="176" customWidth="1"/>
    <col min="2574" max="2574" width="13.140625" style="176" customWidth="1"/>
    <col min="2575" max="2575" width="11.140625" style="176" customWidth="1"/>
    <col min="2576" max="2576" width="9.42578125" style="176" customWidth="1"/>
    <col min="2577" max="2577" width="12.85546875" style="176" customWidth="1"/>
    <col min="2578" max="2578" width="12.140625" style="176" customWidth="1"/>
    <col min="2579" max="2579" width="9.42578125" style="176" customWidth="1"/>
    <col min="2580" max="2580" width="12" style="176" customWidth="1"/>
    <col min="2581" max="2581" width="12.28515625" style="176" customWidth="1"/>
    <col min="2582" max="2582" width="15.42578125" style="176" customWidth="1"/>
    <col min="2583" max="2816" width="9.140625" style="176"/>
    <col min="2817" max="2817" width="4.42578125" style="176" customWidth="1"/>
    <col min="2818" max="2818" width="13.7109375" style="176" customWidth="1"/>
    <col min="2819" max="2819" width="53" style="176" customWidth="1"/>
    <col min="2820" max="2820" width="10.140625" style="176" customWidth="1"/>
    <col min="2821" max="2821" width="11.140625" style="176" customWidth="1"/>
    <col min="2822" max="2822" width="11.28515625" style="176" customWidth="1"/>
    <col min="2823" max="2823" width="9.42578125" style="176" customWidth="1"/>
    <col min="2824" max="2824" width="11.85546875" style="176" customWidth="1"/>
    <col min="2825" max="2825" width="10.5703125" style="176" customWidth="1"/>
    <col min="2826" max="2826" width="9.42578125" style="176" customWidth="1"/>
    <col min="2827" max="2828" width="10.85546875" style="176" customWidth="1"/>
    <col min="2829" max="2829" width="9.42578125" style="176" customWidth="1"/>
    <col min="2830" max="2830" width="13.140625" style="176" customWidth="1"/>
    <col min="2831" max="2831" width="11.140625" style="176" customWidth="1"/>
    <col min="2832" max="2832" width="9.42578125" style="176" customWidth="1"/>
    <col min="2833" max="2833" width="12.85546875" style="176" customWidth="1"/>
    <col min="2834" max="2834" width="12.140625" style="176" customWidth="1"/>
    <col min="2835" max="2835" width="9.42578125" style="176" customWidth="1"/>
    <col min="2836" max="2836" width="12" style="176" customWidth="1"/>
    <col min="2837" max="2837" width="12.28515625" style="176" customWidth="1"/>
    <col min="2838" max="2838" width="15.42578125" style="176" customWidth="1"/>
    <col min="2839" max="3072" width="9.140625" style="176"/>
    <col min="3073" max="3073" width="4.42578125" style="176" customWidth="1"/>
    <col min="3074" max="3074" width="13.7109375" style="176" customWidth="1"/>
    <col min="3075" max="3075" width="53" style="176" customWidth="1"/>
    <col min="3076" max="3076" width="10.140625" style="176" customWidth="1"/>
    <col min="3077" max="3077" width="11.140625" style="176" customWidth="1"/>
    <col min="3078" max="3078" width="11.28515625" style="176" customWidth="1"/>
    <col min="3079" max="3079" width="9.42578125" style="176" customWidth="1"/>
    <col min="3080" max="3080" width="11.85546875" style="176" customWidth="1"/>
    <col min="3081" max="3081" width="10.5703125" style="176" customWidth="1"/>
    <col min="3082" max="3082" width="9.42578125" style="176" customWidth="1"/>
    <col min="3083" max="3084" width="10.85546875" style="176" customWidth="1"/>
    <col min="3085" max="3085" width="9.42578125" style="176" customWidth="1"/>
    <col min="3086" max="3086" width="13.140625" style="176" customWidth="1"/>
    <col min="3087" max="3087" width="11.140625" style="176" customWidth="1"/>
    <col min="3088" max="3088" width="9.42578125" style="176" customWidth="1"/>
    <col min="3089" max="3089" width="12.85546875" style="176" customWidth="1"/>
    <col min="3090" max="3090" width="12.140625" style="176" customWidth="1"/>
    <col min="3091" max="3091" width="9.42578125" style="176" customWidth="1"/>
    <col min="3092" max="3092" width="12" style="176" customWidth="1"/>
    <col min="3093" max="3093" width="12.28515625" style="176" customWidth="1"/>
    <col min="3094" max="3094" width="15.42578125" style="176" customWidth="1"/>
    <col min="3095" max="3328" width="9.140625" style="176"/>
    <col min="3329" max="3329" width="4.42578125" style="176" customWidth="1"/>
    <col min="3330" max="3330" width="13.7109375" style="176" customWidth="1"/>
    <col min="3331" max="3331" width="53" style="176" customWidth="1"/>
    <col min="3332" max="3332" width="10.140625" style="176" customWidth="1"/>
    <col min="3333" max="3333" width="11.140625" style="176" customWidth="1"/>
    <col min="3334" max="3334" width="11.28515625" style="176" customWidth="1"/>
    <col min="3335" max="3335" width="9.42578125" style="176" customWidth="1"/>
    <col min="3336" max="3336" width="11.85546875" style="176" customWidth="1"/>
    <col min="3337" max="3337" width="10.5703125" style="176" customWidth="1"/>
    <col min="3338" max="3338" width="9.42578125" style="176" customWidth="1"/>
    <col min="3339" max="3340" width="10.85546875" style="176" customWidth="1"/>
    <col min="3341" max="3341" width="9.42578125" style="176" customWidth="1"/>
    <col min="3342" max="3342" width="13.140625" style="176" customWidth="1"/>
    <col min="3343" max="3343" width="11.140625" style="176" customWidth="1"/>
    <col min="3344" max="3344" width="9.42578125" style="176" customWidth="1"/>
    <col min="3345" max="3345" width="12.85546875" style="176" customWidth="1"/>
    <col min="3346" max="3346" width="12.140625" style="176" customWidth="1"/>
    <col min="3347" max="3347" width="9.42578125" style="176" customWidth="1"/>
    <col min="3348" max="3348" width="12" style="176" customWidth="1"/>
    <col min="3349" max="3349" width="12.28515625" style="176" customWidth="1"/>
    <col min="3350" max="3350" width="15.42578125" style="176" customWidth="1"/>
    <col min="3351" max="3584" width="9.140625" style="176"/>
    <col min="3585" max="3585" width="4.42578125" style="176" customWidth="1"/>
    <col min="3586" max="3586" width="13.7109375" style="176" customWidth="1"/>
    <col min="3587" max="3587" width="53" style="176" customWidth="1"/>
    <col min="3588" max="3588" width="10.140625" style="176" customWidth="1"/>
    <col min="3589" max="3589" width="11.140625" style="176" customWidth="1"/>
    <col min="3590" max="3590" width="11.28515625" style="176" customWidth="1"/>
    <col min="3591" max="3591" width="9.42578125" style="176" customWidth="1"/>
    <col min="3592" max="3592" width="11.85546875" style="176" customWidth="1"/>
    <col min="3593" max="3593" width="10.5703125" style="176" customWidth="1"/>
    <col min="3594" max="3594" width="9.42578125" style="176" customWidth="1"/>
    <col min="3595" max="3596" width="10.85546875" style="176" customWidth="1"/>
    <col min="3597" max="3597" width="9.42578125" style="176" customWidth="1"/>
    <col min="3598" max="3598" width="13.140625" style="176" customWidth="1"/>
    <col min="3599" max="3599" width="11.140625" style="176" customWidth="1"/>
    <col min="3600" max="3600" width="9.42578125" style="176" customWidth="1"/>
    <col min="3601" max="3601" width="12.85546875" style="176" customWidth="1"/>
    <col min="3602" max="3602" width="12.140625" style="176" customWidth="1"/>
    <col min="3603" max="3603" width="9.42578125" style="176" customWidth="1"/>
    <col min="3604" max="3604" width="12" style="176" customWidth="1"/>
    <col min="3605" max="3605" width="12.28515625" style="176" customWidth="1"/>
    <col min="3606" max="3606" width="15.42578125" style="176" customWidth="1"/>
    <col min="3607" max="3840" width="9.140625" style="176"/>
    <col min="3841" max="3841" width="4.42578125" style="176" customWidth="1"/>
    <col min="3842" max="3842" width="13.7109375" style="176" customWidth="1"/>
    <col min="3843" max="3843" width="53" style="176" customWidth="1"/>
    <col min="3844" max="3844" width="10.140625" style="176" customWidth="1"/>
    <col min="3845" max="3845" width="11.140625" style="176" customWidth="1"/>
    <col min="3846" max="3846" width="11.28515625" style="176" customWidth="1"/>
    <col min="3847" max="3847" width="9.42578125" style="176" customWidth="1"/>
    <col min="3848" max="3848" width="11.85546875" style="176" customWidth="1"/>
    <col min="3849" max="3849" width="10.5703125" style="176" customWidth="1"/>
    <col min="3850" max="3850" width="9.42578125" style="176" customWidth="1"/>
    <col min="3851" max="3852" width="10.85546875" style="176" customWidth="1"/>
    <col min="3853" max="3853" width="9.42578125" style="176" customWidth="1"/>
    <col min="3854" max="3854" width="13.140625" style="176" customWidth="1"/>
    <col min="3855" max="3855" width="11.140625" style="176" customWidth="1"/>
    <col min="3856" max="3856" width="9.42578125" style="176" customWidth="1"/>
    <col min="3857" max="3857" width="12.85546875" style="176" customWidth="1"/>
    <col min="3858" max="3858" width="12.140625" style="176" customWidth="1"/>
    <col min="3859" max="3859" width="9.42578125" style="176" customWidth="1"/>
    <col min="3860" max="3860" width="12" style="176" customWidth="1"/>
    <col min="3861" max="3861" width="12.28515625" style="176" customWidth="1"/>
    <col min="3862" max="3862" width="15.42578125" style="176" customWidth="1"/>
    <col min="3863" max="4096" width="9.140625" style="176"/>
    <col min="4097" max="4097" width="4.42578125" style="176" customWidth="1"/>
    <col min="4098" max="4098" width="13.7109375" style="176" customWidth="1"/>
    <col min="4099" max="4099" width="53" style="176" customWidth="1"/>
    <col min="4100" max="4100" width="10.140625" style="176" customWidth="1"/>
    <col min="4101" max="4101" width="11.140625" style="176" customWidth="1"/>
    <col min="4102" max="4102" width="11.28515625" style="176" customWidth="1"/>
    <col min="4103" max="4103" width="9.42578125" style="176" customWidth="1"/>
    <col min="4104" max="4104" width="11.85546875" style="176" customWidth="1"/>
    <col min="4105" max="4105" width="10.5703125" style="176" customWidth="1"/>
    <col min="4106" max="4106" width="9.42578125" style="176" customWidth="1"/>
    <col min="4107" max="4108" width="10.85546875" style="176" customWidth="1"/>
    <col min="4109" max="4109" width="9.42578125" style="176" customWidth="1"/>
    <col min="4110" max="4110" width="13.140625" style="176" customWidth="1"/>
    <col min="4111" max="4111" width="11.140625" style="176" customWidth="1"/>
    <col min="4112" max="4112" width="9.42578125" style="176" customWidth="1"/>
    <col min="4113" max="4113" width="12.85546875" style="176" customWidth="1"/>
    <col min="4114" max="4114" width="12.140625" style="176" customWidth="1"/>
    <col min="4115" max="4115" width="9.42578125" style="176" customWidth="1"/>
    <col min="4116" max="4116" width="12" style="176" customWidth="1"/>
    <col min="4117" max="4117" width="12.28515625" style="176" customWidth="1"/>
    <col min="4118" max="4118" width="15.42578125" style="176" customWidth="1"/>
    <col min="4119" max="4352" width="9.140625" style="176"/>
    <col min="4353" max="4353" width="4.42578125" style="176" customWidth="1"/>
    <col min="4354" max="4354" width="13.7109375" style="176" customWidth="1"/>
    <col min="4355" max="4355" width="53" style="176" customWidth="1"/>
    <col min="4356" max="4356" width="10.140625" style="176" customWidth="1"/>
    <col min="4357" max="4357" width="11.140625" style="176" customWidth="1"/>
    <col min="4358" max="4358" width="11.28515625" style="176" customWidth="1"/>
    <col min="4359" max="4359" width="9.42578125" style="176" customWidth="1"/>
    <col min="4360" max="4360" width="11.85546875" style="176" customWidth="1"/>
    <col min="4361" max="4361" width="10.5703125" style="176" customWidth="1"/>
    <col min="4362" max="4362" width="9.42578125" style="176" customWidth="1"/>
    <col min="4363" max="4364" width="10.85546875" style="176" customWidth="1"/>
    <col min="4365" max="4365" width="9.42578125" style="176" customWidth="1"/>
    <col min="4366" max="4366" width="13.140625" style="176" customWidth="1"/>
    <col min="4367" max="4367" width="11.140625" style="176" customWidth="1"/>
    <col min="4368" max="4368" width="9.42578125" style="176" customWidth="1"/>
    <col min="4369" max="4369" width="12.85546875" style="176" customWidth="1"/>
    <col min="4370" max="4370" width="12.140625" style="176" customWidth="1"/>
    <col min="4371" max="4371" width="9.42578125" style="176" customWidth="1"/>
    <col min="4372" max="4372" width="12" style="176" customWidth="1"/>
    <col min="4373" max="4373" width="12.28515625" style="176" customWidth="1"/>
    <col min="4374" max="4374" width="15.42578125" style="176" customWidth="1"/>
    <col min="4375" max="4608" width="9.140625" style="176"/>
    <col min="4609" max="4609" width="4.42578125" style="176" customWidth="1"/>
    <col min="4610" max="4610" width="13.7109375" style="176" customWidth="1"/>
    <col min="4611" max="4611" width="53" style="176" customWidth="1"/>
    <col min="4612" max="4612" width="10.140625" style="176" customWidth="1"/>
    <col min="4613" max="4613" width="11.140625" style="176" customWidth="1"/>
    <col min="4614" max="4614" width="11.28515625" style="176" customWidth="1"/>
    <col min="4615" max="4615" width="9.42578125" style="176" customWidth="1"/>
    <col min="4616" max="4616" width="11.85546875" style="176" customWidth="1"/>
    <col min="4617" max="4617" width="10.5703125" style="176" customWidth="1"/>
    <col min="4618" max="4618" width="9.42578125" style="176" customWidth="1"/>
    <col min="4619" max="4620" width="10.85546875" style="176" customWidth="1"/>
    <col min="4621" max="4621" width="9.42578125" style="176" customWidth="1"/>
    <col min="4622" max="4622" width="13.140625" style="176" customWidth="1"/>
    <col min="4623" max="4623" width="11.140625" style="176" customWidth="1"/>
    <col min="4624" max="4624" width="9.42578125" style="176" customWidth="1"/>
    <col min="4625" max="4625" width="12.85546875" style="176" customWidth="1"/>
    <col min="4626" max="4626" width="12.140625" style="176" customWidth="1"/>
    <col min="4627" max="4627" width="9.42578125" style="176" customWidth="1"/>
    <col min="4628" max="4628" width="12" style="176" customWidth="1"/>
    <col min="4629" max="4629" width="12.28515625" style="176" customWidth="1"/>
    <col min="4630" max="4630" width="15.42578125" style="176" customWidth="1"/>
    <col min="4631" max="4864" width="9.140625" style="176"/>
    <col min="4865" max="4865" width="4.42578125" style="176" customWidth="1"/>
    <col min="4866" max="4866" width="13.7109375" style="176" customWidth="1"/>
    <col min="4867" max="4867" width="53" style="176" customWidth="1"/>
    <col min="4868" max="4868" width="10.140625" style="176" customWidth="1"/>
    <col min="4869" max="4869" width="11.140625" style="176" customWidth="1"/>
    <col min="4870" max="4870" width="11.28515625" style="176" customWidth="1"/>
    <col min="4871" max="4871" width="9.42578125" style="176" customWidth="1"/>
    <col min="4872" max="4872" width="11.85546875" style="176" customWidth="1"/>
    <col min="4873" max="4873" width="10.5703125" style="176" customWidth="1"/>
    <col min="4874" max="4874" width="9.42578125" style="176" customWidth="1"/>
    <col min="4875" max="4876" width="10.85546875" style="176" customWidth="1"/>
    <col min="4877" max="4877" width="9.42578125" style="176" customWidth="1"/>
    <col min="4878" max="4878" width="13.140625" style="176" customWidth="1"/>
    <col min="4879" max="4879" width="11.140625" style="176" customWidth="1"/>
    <col min="4880" max="4880" width="9.42578125" style="176" customWidth="1"/>
    <col min="4881" max="4881" width="12.85546875" style="176" customWidth="1"/>
    <col min="4882" max="4882" width="12.140625" style="176" customWidth="1"/>
    <col min="4883" max="4883" width="9.42578125" style="176" customWidth="1"/>
    <col min="4884" max="4884" width="12" style="176" customWidth="1"/>
    <col min="4885" max="4885" width="12.28515625" style="176" customWidth="1"/>
    <col min="4886" max="4886" width="15.42578125" style="176" customWidth="1"/>
    <col min="4887" max="5120" width="9.140625" style="176"/>
    <col min="5121" max="5121" width="4.42578125" style="176" customWidth="1"/>
    <col min="5122" max="5122" width="13.7109375" style="176" customWidth="1"/>
    <col min="5123" max="5123" width="53" style="176" customWidth="1"/>
    <col min="5124" max="5124" width="10.140625" style="176" customWidth="1"/>
    <col min="5125" max="5125" width="11.140625" style="176" customWidth="1"/>
    <col min="5126" max="5126" width="11.28515625" style="176" customWidth="1"/>
    <col min="5127" max="5127" width="9.42578125" style="176" customWidth="1"/>
    <col min="5128" max="5128" width="11.85546875" style="176" customWidth="1"/>
    <col min="5129" max="5129" width="10.5703125" style="176" customWidth="1"/>
    <col min="5130" max="5130" width="9.42578125" style="176" customWidth="1"/>
    <col min="5131" max="5132" width="10.85546875" style="176" customWidth="1"/>
    <col min="5133" max="5133" width="9.42578125" style="176" customWidth="1"/>
    <col min="5134" max="5134" width="13.140625" style="176" customWidth="1"/>
    <col min="5135" max="5135" width="11.140625" style="176" customWidth="1"/>
    <col min="5136" max="5136" width="9.42578125" style="176" customWidth="1"/>
    <col min="5137" max="5137" width="12.85546875" style="176" customWidth="1"/>
    <col min="5138" max="5138" width="12.140625" style="176" customWidth="1"/>
    <col min="5139" max="5139" width="9.42578125" style="176" customWidth="1"/>
    <col min="5140" max="5140" width="12" style="176" customWidth="1"/>
    <col min="5141" max="5141" width="12.28515625" style="176" customWidth="1"/>
    <col min="5142" max="5142" width="15.42578125" style="176" customWidth="1"/>
    <col min="5143" max="5376" width="9.140625" style="176"/>
    <col min="5377" max="5377" width="4.42578125" style="176" customWidth="1"/>
    <col min="5378" max="5378" width="13.7109375" style="176" customWidth="1"/>
    <col min="5379" max="5379" width="53" style="176" customWidth="1"/>
    <col min="5380" max="5380" width="10.140625" style="176" customWidth="1"/>
    <col min="5381" max="5381" width="11.140625" style="176" customWidth="1"/>
    <col min="5382" max="5382" width="11.28515625" style="176" customWidth="1"/>
    <col min="5383" max="5383" width="9.42578125" style="176" customWidth="1"/>
    <col min="5384" max="5384" width="11.85546875" style="176" customWidth="1"/>
    <col min="5385" max="5385" width="10.5703125" style="176" customWidth="1"/>
    <col min="5386" max="5386" width="9.42578125" style="176" customWidth="1"/>
    <col min="5387" max="5388" width="10.85546875" style="176" customWidth="1"/>
    <col min="5389" max="5389" width="9.42578125" style="176" customWidth="1"/>
    <col min="5390" max="5390" width="13.140625" style="176" customWidth="1"/>
    <col min="5391" max="5391" width="11.140625" style="176" customWidth="1"/>
    <col min="5392" max="5392" width="9.42578125" style="176" customWidth="1"/>
    <col min="5393" max="5393" width="12.85546875" style="176" customWidth="1"/>
    <col min="5394" max="5394" width="12.140625" style="176" customWidth="1"/>
    <col min="5395" max="5395" width="9.42578125" style="176" customWidth="1"/>
    <col min="5396" max="5396" width="12" style="176" customWidth="1"/>
    <col min="5397" max="5397" width="12.28515625" style="176" customWidth="1"/>
    <col min="5398" max="5398" width="15.42578125" style="176" customWidth="1"/>
    <col min="5399" max="5632" width="9.140625" style="176"/>
    <col min="5633" max="5633" width="4.42578125" style="176" customWidth="1"/>
    <col min="5634" max="5634" width="13.7109375" style="176" customWidth="1"/>
    <col min="5635" max="5635" width="53" style="176" customWidth="1"/>
    <col min="5636" max="5636" width="10.140625" style="176" customWidth="1"/>
    <col min="5637" max="5637" width="11.140625" style="176" customWidth="1"/>
    <col min="5638" max="5638" width="11.28515625" style="176" customWidth="1"/>
    <col min="5639" max="5639" width="9.42578125" style="176" customWidth="1"/>
    <col min="5640" max="5640" width="11.85546875" style="176" customWidth="1"/>
    <col min="5641" max="5641" width="10.5703125" style="176" customWidth="1"/>
    <col min="5642" max="5642" width="9.42578125" style="176" customWidth="1"/>
    <col min="5643" max="5644" width="10.85546875" style="176" customWidth="1"/>
    <col min="5645" max="5645" width="9.42578125" style="176" customWidth="1"/>
    <col min="5646" max="5646" width="13.140625" style="176" customWidth="1"/>
    <col min="5647" max="5647" width="11.140625" style="176" customWidth="1"/>
    <col min="5648" max="5648" width="9.42578125" style="176" customWidth="1"/>
    <col min="5649" max="5649" width="12.85546875" style="176" customWidth="1"/>
    <col min="5650" max="5650" width="12.140625" style="176" customWidth="1"/>
    <col min="5651" max="5651" width="9.42578125" style="176" customWidth="1"/>
    <col min="5652" max="5652" width="12" style="176" customWidth="1"/>
    <col min="5653" max="5653" width="12.28515625" style="176" customWidth="1"/>
    <col min="5654" max="5654" width="15.42578125" style="176" customWidth="1"/>
    <col min="5655" max="5888" width="9.140625" style="176"/>
    <col min="5889" max="5889" width="4.42578125" style="176" customWidth="1"/>
    <col min="5890" max="5890" width="13.7109375" style="176" customWidth="1"/>
    <col min="5891" max="5891" width="53" style="176" customWidth="1"/>
    <col min="5892" max="5892" width="10.140625" style="176" customWidth="1"/>
    <col min="5893" max="5893" width="11.140625" style="176" customWidth="1"/>
    <col min="5894" max="5894" width="11.28515625" style="176" customWidth="1"/>
    <col min="5895" max="5895" width="9.42578125" style="176" customWidth="1"/>
    <col min="5896" max="5896" width="11.85546875" style="176" customWidth="1"/>
    <col min="5897" max="5897" width="10.5703125" style="176" customWidth="1"/>
    <col min="5898" max="5898" width="9.42578125" style="176" customWidth="1"/>
    <col min="5899" max="5900" width="10.85546875" style="176" customWidth="1"/>
    <col min="5901" max="5901" width="9.42578125" style="176" customWidth="1"/>
    <col min="5902" max="5902" width="13.140625" style="176" customWidth="1"/>
    <col min="5903" max="5903" width="11.140625" style="176" customWidth="1"/>
    <col min="5904" max="5904" width="9.42578125" style="176" customWidth="1"/>
    <col min="5905" max="5905" width="12.85546875" style="176" customWidth="1"/>
    <col min="5906" max="5906" width="12.140625" style="176" customWidth="1"/>
    <col min="5907" max="5907" width="9.42578125" style="176" customWidth="1"/>
    <col min="5908" max="5908" width="12" style="176" customWidth="1"/>
    <col min="5909" max="5909" width="12.28515625" style="176" customWidth="1"/>
    <col min="5910" max="5910" width="15.42578125" style="176" customWidth="1"/>
    <col min="5911" max="6144" width="9.140625" style="176"/>
    <col min="6145" max="6145" width="4.42578125" style="176" customWidth="1"/>
    <col min="6146" max="6146" width="13.7109375" style="176" customWidth="1"/>
    <col min="6147" max="6147" width="53" style="176" customWidth="1"/>
    <col min="6148" max="6148" width="10.140625" style="176" customWidth="1"/>
    <col min="6149" max="6149" width="11.140625" style="176" customWidth="1"/>
    <col min="6150" max="6150" width="11.28515625" style="176" customWidth="1"/>
    <col min="6151" max="6151" width="9.42578125" style="176" customWidth="1"/>
    <col min="6152" max="6152" width="11.85546875" style="176" customWidth="1"/>
    <col min="6153" max="6153" width="10.5703125" style="176" customWidth="1"/>
    <col min="6154" max="6154" width="9.42578125" style="176" customWidth="1"/>
    <col min="6155" max="6156" width="10.85546875" style="176" customWidth="1"/>
    <col min="6157" max="6157" width="9.42578125" style="176" customWidth="1"/>
    <col min="6158" max="6158" width="13.140625" style="176" customWidth="1"/>
    <col min="6159" max="6159" width="11.140625" style="176" customWidth="1"/>
    <col min="6160" max="6160" width="9.42578125" style="176" customWidth="1"/>
    <col min="6161" max="6161" width="12.85546875" style="176" customWidth="1"/>
    <col min="6162" max="6162" width="12.140625" style="176" customWidth="1"/>
    <col min="6163" max="6163" width="9.42578125" style="176" customWidth="1"/>
    <col min="6164" max="6164" width="12" style="176" customWidth="1"/>
    <col min="6165" max="6165" width="12.28515625" style="176" customWidth="1"/>
    <col min="6166" max="6166" width="15.42578125" style="176" customWidth="1"/>
    <col min="6167" max="6400" width="9.140625" style="176"/>
    <col min="6401" max="6401" width="4.42578125" style="176" customWidth="1"/>
    <col min="6402" max="6402" width="13.7109375" style="176" customWidth="1"/>
    <col min="6403" max="6403" width="53" style="176" customWidth="1"/>
    <col min="6404" max="6404" width="10.140625" style="176" customWidth="1"/>
    <col min="6405" max="6405" width="11.140625" style="176" customWidth="1"/>
    <col min="6406" max="6406" width="11.28515625" style="176" customWidth="1"/>
    <col min="6407" max="6407" width="9.42578125" style="176" customWidth="1"/>
    <col min="6408" max="6408" width="11.85546875" style="176" customWidth="1"/>
    <col min="6409" max="6409" width="10.5703125" style="176" customWidth="1"/>
    <col min="6410" max="6410" width="9.42578125" style="176" customWidth="1"/>
    <col min="6411" max="6412" width="10.85546875" style="176" customWidth="1"/>
    <col min="6413" max="6413" width="9.42578125" style="176" customWidth="1"/>
    <col min="6414" max="6414" width="13.140625" style="176" customWidth="1"/>
    <col min="6415" max="6415" width="11.140625" style="176" customWidth="1"/>
    <col min="6416" max="6416" width="9.42578125" style="176" customWidth="1"/>
    <col min="6417" max="6417" width="12.85546875" style="176" customWidth="1"/>
    <col min="6418" max="6418" width="12.140625" style="176" customWidth="1"/>
    <col min="6419" max="6419" width="9.42578125" style="176" customWidth="1"/>
    <col min="6420" max="6420" width="12" style="176" customWidth="1"/>
    <col min="6421" max="6421" width="12.28515625" style="176" customWidth="1"/>
    <col min="6422" max="6422" width="15.42578125" style="176" customWidth="1"/>
    <col min="6423" max="6656" width="9.140625" style="176"/>
    <col min="6657" max="6657" width="4.42578125" style="176" customWidth="1"/>
    <col min="6658" max="6658" width="13.7109375" style="176" customWidth="1"/>
    <col min="6659" max="6659" width="53" style="176" customWidth="1"/>
    <col min="6660" max="6660" width="10.140625" style="176" customWidth="1"/>
    <col min="6661" max="6661" width="11.140625" style="176" customWidth="1"/>
    <col min="6662" max="6662" width="11.28515625" style="176" customWidth="1"/>
    <col min="6663" max="6663" width="9.42578125" style="176" customWidth="1"/>
    <col min="6664" max="6664" width="11.85546875" style="176" customWidth="1"/>
    <col min="6665" max="6665" width="10.5703125" style="176" customWidth="1"/>
    <col min="6666" max="6666" width="9.42578125" style="176" customWidth="1"/>
    <col min="6667" max="6668" width="10.85546875" style="176" customWidth="1"/>
    <col min="6669" max="6669" width="9.42578125" style="176" customWidth="1"/>
    <col min="6670" max="6670" width="13.140625" style="176" customWidth="1"/>
    <col min="6671" max="6671" width="11.140625" style="176" customWidth="1"/>
    <col min="6672" max="6672" width="9.42578125" style="176" customWidth="1"/>
    <col min="6673" max="6673" width="12.85546875" style="176" customWidth="1"/>
    <col min="6674" max="6674" width="12.140625" style="176" customWidth="1"/>
    <col min="6675" max="6675" width="9.42578125" style="176" customWidth="1"/>
    <col min="6676" max="6676" width="12" style="176" customWidth="1"/>
    <col min="6677" max="6677" width="12.28515625" style="176" customWidth="1"/>
    <col min="6678" max="6678" width="15.42578125" style="176" customWidth="1"/>
    <col min="6679" max="6912" width="9.140625" style="176"/>
    <col min="6913" max="6913" width="4.42578125" style="176" customWidth="1"/>
    <col min="6914" max="6914" width="13.7109375" style="176" customWidth="1"/>
    <col min="6915" max="6915" width="53" style="176" customWidth="1"/>
    <col min="6916" max="6916" width="10.140625" style="176" customWidth="1"/>
    <col min="6917" max="6917" width="11.140625" style="176" customWidth="1"/>
    <col min="6918" max="6918" width="11.28515625" style="176" customWidth="1"/>
    <col min="6919" max="6919" width="9.42578125" style="176" customWidth="1"/>
    <col min="6920" max="6920" width="11.85546875" style="176" customWidth="1"/>
    <col min="6921" max="6921" width="10.5703125" style="176" customWidth="1"/>
    <col min="6922" max="6922" width="9.42578125" style="176" customWidth="1"/>
    <col min="6923" max="6924" width="10.85546875" style="176" customWidth="1"/>
    <col min="6925" max="6925" width="9.42578125" style="176" customWidth="1"/>
    <col min="6926" max="6926" width="13.140625" style="176" customWidth="1"/>
    <col min="6927" max="6927" width="11.140625" style="176" customWidth="1"/>
    <col min="6928" max="6928" width="9.42578125" style="176" customWidth="1"/>
    <col min="6929" max="6929" width="12.85546875" style="176" customWidth="1"/>
    <col min="6930" max="6930" width="12.140625" style="176" customWidth="1"/>
    <col min="6931" max="6931" width="9.42578125" style="176" customWidth="1"/>
    <col min="6932" max="6932" width="12" style="176" customWidth="1"/>
    <col min="6933" max="6933" width="12.28515625" style="176" customWidth="1"/>
    <col min="6934" max="6934" width="15.42578125" style="176" customWidth="1"/>
    <col min="6935" max="7168" width="9.140625" style="176"/>
    <col min="7169" max="7169" width="4.42578125" style="176" customWidth="1"/>
    <col min="7170" max="7170" width="13.7109375" style="176" customWidth="1"/>
    <col min="7171" max="7171" width="53" style="176" customWidth="1"/>
    <col min="7172" max="7172" width="10.140625" style="176" customWidth="1"/>
    <col min="7173" max="7173" width="11.140625" style="176" customWidth="1"/>
    <col min="7174" max="7174" width="11.28515625" style="176" customWidth="1"/>
    <col min="7175" max="7175" width="9.42578125" style="176" customWidth="1"/>
    <col min="7176" max="7176" width="11.85546875" style="176" customWidth="1"/>
    <col min="7177" max="7177" width="10.5703125" style="176" customWidth="1"/>
    <col min="7178" max="7178" width="9.42578125" style="176" customWidth="1"/>
    <col min="7179" max="7180" width="10.85546875" style="176" customWidth="1"/>
    <col min="7181" max="7181" width="9.42578125" style="176" customWidth="1"/>
    <col min="7182" max="7182" width="13.140625" style="176" customWidth="1"/>
    <col min="7183" max="7183" width="11.140625" style="176" customWidth="1"/>
    <col min="7184" max="7184" width="9.42578125" style="176" customWidth="1"/>
    <col min="7185" max="7185" width="12.85546875" style="176" customWidth="1"/>
    <col min="7186" max="7186" width="12.140625" style="176" customWidth="1"/>
    <col min="7187" max="7187" width="9.42578125" style="176" customWidth="1"/>
    <col min="7188" max="7188" width="12" style="176" customWidth="1"/>
    <col min="7189" max="7189" width="12.28515625" style="176" customWidth="1"/>
    <col min="7190" max="7190" width="15.42578125" style="176" customWidth="1"/>
    <col min="7191" max="7424" width="9.140625" style="176"/>
    <col min="7425" max="7425" width="4.42578125" style="176" customWidth="1"/>
    <col min="7426" max="7426" width="13.7109375" style="176" customWidth="1"/>
    <col min="7427" max="7427" width="53" style="176" customWidth="1"/>
    <col min="7428" max="7428" width="10.140625" style="176" customWidth="1"/>
    <col min="7429" max="7429" width="11.140625" style="176" customWidth="1"/>
    <col min="7430" max="7430" width="11.28515625" style="176" customWidth="1"/>
    <col min="7431" max="7431" width="9.42578125" style="176" customWidth="1"/>
    <col min="7432" max="7432" width="11.85546875" style="176" customWidth="1"/>
    <col min="7433" max="7433" width="10.5703125" style="176" customWidth="1"/>
    <col min="7434" max="7434" width="9.42578125" style="176" customWidth="1"/>
    <col min="7435" max="7436" width="10.85546875" style="176" customWidth="1"/>
    <col min="7437" max="7437" width="9.42578125" style="176" customWidth="1"/>
    <col min="7438" max="7438" width="13.140625" style="176" customWidth="1"/>
    <col min="7439" max="7439" width="11.140625" style="176" customWidth="1"/>
    <col min="7440" max="7440" width="9.42578125" style="176" customWidth="1"/>
    <col min="7441" max="7441" width="12.85546875" style="176" customWidth="1"/>
    <col min="7442" max="7442" width="12.140625" style="176" customWidth="1"/>
    <col min="7443" max="7443" width="9.42578125" style="176" customWidth="1"/>
    <col min="7444" max="7444" width="12" style="176" customWidth="1"/>
    <col min="7445" max="7445" width="12.28515625" style="176" customWidth="1"/>
    <col min="7446" max="7446" width="15.42578125" style="176" customWidth="1"/>
    <col min="7447" max="7680" width="9.140625" style="176"/>
    <col min="7681" max="7681" width="4.42578125" style="176" customWidth="1"/>
    <col min="7682" max="7682" width="13.7109375" style="176" customWidth="1"/>
    <col min="7683" max="7683" width="53" style="176" customWidth="1"/>
    <col min="7684" max="7684" width="10.140625" style="176" customWidth="1"/>
    <col min="7685" max="7685" width="11.140625" style="176" customWidth="1"/>
    <col min="7686" max="7686" width="11.28515625" style="176" customWidth="1"/>
    <col min="7687" max="7687" width="9.42578125" style="176" customWidth="1"/>
    <col min="7688" max="7688" width="11.85546875" style="176" customWidth="1"/>
    <col min="7689" max="7689" width="10.5703125" style="176" customWidth="1"/>
    <col min="7690" max="7690" width="9.42578125" style="176" customWidth="1"/>
    <col min="7691" max="7692" width="10.85546875" style="176" customWidth="1"/>
    <col min="7693" max="7693" width="9.42578125" style="176" customWidth="1"/>
    <col min="7694" max="7694" width="13.140625" style="176" customWidth="1"/>
    <col min="7695" max="7695" width="11.140625" style="176" customWidth="1"/>
    <col min="7696" max="7696" width="9.42578125" style="176" customWidth="1"/>
    <col min="7697" max="7697" width="12.85546875" style="176" customWidth="1"/>
    <col min="7698" max="7698" width="12.140625" style="176" customWidth="1"/>
    <col min="7699" max="7699" width="9.42578125" style="176" customWidth="1"/>
    <col min="7700" max="7700" width="12" style="176" customWidth="1"/>
    <col min="7701" max="7701" width="12.28515625" style="176" customWidth="1"/>
    <col min="7702" max="7702" width="15.42578125" style="176" customWidth="1"/>
    <col min="7703" max="7936" width="9.140625" style="176"/>
    <col min="7937" max="7937" width="4.42578125" style="176" customWidth="1"/>
    <col min="7938" max="7938" width="13.7109375" style="176" customWidth="1"/>
    <col min="7939" max="7939" width="53" style="176" customWidth="1"/>
    <col min="7940" max="7940" width="10.140625" style="176" customWidth="1"/>
    <col min="7941" max="7941" width="11.140625" style="176" customWidth="1"/>
    <col min="7942" max="7942" width="11.28515625" style="176" customWidth="1"/>
    <col min="7943" max="7943" width="9.42578125" style="176" customWidth="1"/>
    <col min="7944" max="7944" width="11.85546875" style="176" customWidth="1"/>
    <col min="7945" max="7945" width="10.5703125" style="176" customWidth="1"/>
    <col min="7946" max="7946" width="9.42578125" style="176" customWidth="1"/>
    <col min="7947" max="7948" width="10.85546875" style="176" customWidth="1"/>
    <col min="7949" max="7949" width="9.42578125" style="176" customWidth="1"/>
    <col min="7950" max="7950" width="13.140625" style="176" customWidth="1"/>
    <col min="7951" max="7951" width="11.140625" style="176" customWidth="1"/>
    <col min="7952" max="7952" width="9.42578125" style="176" customWidth="1"/>
    <col min="7953" max="7953" width="12.85546875" style="176" customWidth="1"/>
    <col min="7954" max="7954" width="12.140625" style="176" customWidth="1"/>
    <col min="7955" max="7955" width="9.42578125" style="176" customWidth="1"/>
    <col min="7956" max="7956" width="12" style="176" customWidth="1"/>
    <col min="7957" max="7957" width="12.28515625" style="176" customWidth="1"/>
    <col min="7958" max="7958" width="15.42578125" style="176" customWidth="1"/>
    <col min="7959" max="8192" width="9.140625" style="176"/>
    <col min="8193" max="8193" width="4.42578125" style="176" customWidth="1"/>
    <col min="8194" max="8194" width="13.7109375" style="176" customWidth="1"/>
    <col min="8195" max="8195" width="53" style="176" customWidth="1"/>
    <col min="8196" max="8196" width="10.140625" style="176" customWidth="1"/>
    <col min="8197" max="8197" width="11.140625" style="176" customWidth="1"/>
    <col min="8198" max="8198" width="11.28515625" style="176" customWidth="1"/>
    <col min="8199" max="8199" width="9.42578125" style="176" customWidth="1"/>
    <col min="8200" max="8200" width="11.85546875" style="176" customWidth="1"/>
    <col min="8201" max="8201" width="10.5703125" style="176" customWidth="1"/>
    <col min="8202" max="8202" width="9.42578125" style="176" customWidth="1"/>
    <col min="8203" max="8204" width="10.85546875" style="176" customWidth="1"/>
    <col min="8205" max="8205" width="9.42578125" style="176" customWidth="1"/>
    <col min="8206" max="8206" width="13.140625" style="176" customWidth="1"/>
    <col min="8207" max="8207" width="11.140625" style="176" customWidth="1"/>
    <col min="8208" max="8208" width="9.42578125" style="176" customWidth="1"/>
    <col min="8209" max="8209" width="12.85546875" style="176" customWidth="1"/>
    <col min="8210" max="8210" width="12.140625" style="176" customWidth="1"/>
    <col min="8211" max="8211" width="9.42578125" style="176" customWidth="1"/>
    <col min="8212" max="8212" width="12" style="176" customWidth="1"/>
    <col min="8213" max="8213" width="12.28515625" style="176" customWidth="1"/>
    <col min="8214" max="8214" width="15.42578125" style="176" customWidth="1"/>
    <col min="8215" max="8448" width="9.140625" style="176"/>
    <col min="8449" max="8449" width="4.42578125" style="176" customWidth="1"/>
    <col min="8450" max="8450" width="13.7109375" style="176" customWidth="1"/>
    <col min="8451" max="8451" width="53" style="176" customWidth="1"/>
    <col min="8452" max="8452" width="10.140625" style="176" customWidth="1"/>
    <col min="8453" max="8453" width="11.140625" style="176" customWidth="1"/>
    <col min="8454" max="8454" width="11.28515625" style="176" customWidth="1"/>
    <col min="8455" max="8455" width="9.42578125" style="176" customWidth="1"/>
    <col min="8456" max="8456" width="11.85546875" style="176" customWidth="1"/>
    <col min="8457" max="8457" width="10.5703125" style="176" customWidth="1"/>
    <col min="8458" max="8458" width="9.42578125" style="176" customWidth="1"/>
    <col min="8459" max="8460" width="10.85546875" style="176" customWidth="1"/>
    <col min="8461" max="8461" width="9.42578125" style="176" customWidth="1"/>
    <col min="8462" max="8462" width="13.140625" style="176" customWidth="1"/>
    <col min="8463" max="8463" width="11.140625" style="176" customWidth="1"/>
    <col min="8464" max="8464" width="9.42578125" style="176" customWidth="1"/>
    <col min="8465" max="8465" width="12.85546875" style="176" customWidth="1"/>
    <col min="8466" max="8466" width="12.140625" style="176" customWidth="1"/>
    <col min="8467" max="8467" width="9.42578125" style="176" customWidth="1"/>
    <col min="8468" max="8468" width="12" style="176" customWidth="1"/>
    <col min="8469" max="8469" width="12.28515625" style="176" customWidth="1"/>
    <col min="8470" max="8470" width="15.42578125" style="176" customWidth="1"/>
    <col min="8471" max="8704" width="9.140625" style="176"/>
    <col min="8705" max="8705" width="4.42578125" style="176" customWidth="1"/>
    <col min="8706" max="8706" width="13.7109375" style="176" customWidth="1"/>
    <col min="8707" max="8707" width="53" style="176" customWidth="1"/>
    <col min="8708" max="8708" width="10.140625" style="176" customWidth="1"/>
    <col min="8709" max="8709" width="11.140625" style="176" customWidth="1"/>
    <col min="8710" max="8710" width="11.28515625" style="176" customWidth="1"/>
    <col min="8711" max="8711" width="9.42578125" style="176" customWidth="1"/>
    <col min="8712" max="8712" width="11.85546875" style="176" customWidth="1"/>
    <col min="8713" max="8713" width="10.5703125" style="176" customWidth="1"/>
    <col min="8714" max="8714" width="9.42578125" style="176" customWidth="1"/>
    <col min="8715" max="8716" width="10.85546875" style="176" customWidth="1"/>
    <col min="8717" max="8717" width="9.42578125" style="176" customWidth="1"/>
    <col min="8718" max="8718" width="13.140625" style="176" customWidth="1"/>
    <col min="8719" max="8719" width="11.140625" style="176" customWidth="1"/>
    <col min="8720" max="8720" width="9.42578125" style="176" customWidth="1"/>
    <col min="8721" max="8721" width="12.85546875" style="176" customWidth="1"/>
    <col min="8722" max="8722" width="12.140625" style="176" customWidth="1"/>
    <col min="8723" max="8723" width="9.42578125" style="176" customWidth="1"/>
    <col min="8724" max="8724" width="12" style="176" customWidth="1"/>
    <col min="8725" max="8725" width="12.28515625" style="176" customWidth="1"/>
    <col min="8726" max="8726" width="15.42578125" style="176" customWidth="1"/>
    <col min="8727" max="8960" width="9.140625" style="176"/>
    <col min="8961" max="8961" width="4.42578125" style="176" customWidth="1"/>
    <col min="8962" max="8962" width="13.7109375" style="176" customWidth="1"/>
    <col min="8963" max="8963" width="53" style="176" customWidth="1"/>
    <col min="8964" max="8964" width="10.140625" style="176" customWidth="1"/>
    <col min="8965" max="8965" width="11.140625" style="176" customWidth="1"/>
    <col min="8966" max="8966" width="11.28515625" style="176" customWidth="1"/>
    <col min="8967" max="8967" width="9.42578125" style="176" customWidth="1"/>
    <col min="8968" max="8968" width="11.85546875" style="176" customWidth="1"/>
    <col min="8969" max="8969" width="10.5703125" style="176" customWidth="1"/>
    <col min="8970" max="8970" width="9.42578125" style="176" customWidth="1"/>
    <col min="8971" max="8972" width="10.85546875" style="176" customWidth="1"/>
    <col min="8973" max="8973" width="9.42578125" style="176" customWidth="1"/>
    <col min="8974" max="8974" width="13.140625" style="176" customWidth="1"/>
    <col min="8975" max="8975" width="11.140625" style="176" customWidth="1"/>
    <col min="8976" max="8976" width="9.42578125" style="176" customWidth="1"/>
    <col min="8977" max="8977" width="12.85546875" style="176" customWidth="1"/>
    <col min="8978" max="8978" width="12.140625" style="176" customWidth="1"/>
    <col min="8979" max="8979" width="9.42578125" style="176" customWidth="1"/>
    <col min="8980" max="8980" width="12" style="176" customWidth="1"/>
    <col min="8981" max="8981" width="12.28515625" style="176" customWidth="1"/>
    <col min="8982" max="8982" width="15.42578125" style="176" customWidth="1"/>
    <col min="8983" max="9216" width="9.140625" style="176"/>
    <col min="9217" max="9217" width="4.42578125" style="176" customWidth="1"/>
    <col min="9218" max="9218" width="13.7109375" style="176" customWidth="1"/>
    <col min="9219" max="9219" width="53" style="176" customWidth="1"/>
    <col min="9220" max="9220" width="10.140625" style="176" customWidth="1"/>
    <col min="9221" max="9221" width="11.140625" style="176" customWidth="1"/>
    <col min="9222" max="9222" width="11.28515625" style="176" customWidth="1"/>
    <col min="9223" max="9223" width="9.42578125" style="176" customWidth="1"/>
    <col min="9224" max="9224" width="11.85546875" style="176" customWidth="1"/>
    <col min="9225" max="9225" width="10.5703125" style="176" customWidth="1"/>
    <col min="9226" max="9226" width="9.42578125" style="176" customWidth="1"/>
    <col min="9227" max="9228" width="10.85546875" style="176" customWidth="1"/>
    <col min="9229" max="9229" width="9.42578125" style="176" customWidth="1"/>
    <col min="9230" max="9230" width="13.140625" style="176" customWidth="1"/>
    <col min="9231" max="9231" width="11.140625" style="176" customWidth="1"/>
    <col min="9232" max="9232" width="9.42578125" style="176" customWidth="1"/>
    <col min="9233" max="9233" width="12.85546875" style="176" customWidth="1"/>
    <col min="9234" max="9234" width="12.140625" style="176" customWidth="1"/>
    <col min="9235" max="9235" width="9.42578125" style="176" customWidth="1"/>
    <col min="9236" max="9236" width="12" style="176" customWidth="1"/>
    <col min="9237" max="9237" width="12.28515625" style="176" customWidth="1"/>
    <col min="9238" max="9238" width="15.42578125" style="176" customWidth="1"/>
    <col min="9239" max="9472" width="9.140625" style="176"/>
    <col min="9473" max="9473" width="4.42578125" style="176" customWidth="1"/>
    <col min="9474" max="9474" width="13.7109375" style="176" customWidth="1"/>
    <col min="9475" max="9475" width="53" style="176" customWidth="1"/>
    <col min="9476" max="9476" width="10.140625" style="176" customWidth="1"/>
    <col min="9477" max="9477" width="11.140625" style="176" customWidth="1"/>
    <col min="9478" max="9478" width="11.28515625" style="176" customWidth="1"/>
    <col min="9479" max="9479" width="9.42578125" style="176" customWidth="1"/>
    <col min="9480" max="9480" width="11.85546875" style="176" customWidth="1"/>
    <col min="9481" max="9481" width="10.5703125" style="176" customWidth="1"/>
    <col min="9482" max="9482" width="9.42578125" style="176" customWidth="1"/>
    <col min="9483" max="9484" width="10.85546875" style="176" customWidth="1"/>
    <col min="9485" max="9485" width="9.42578125" style="176" customWidth="1"/>
    <col min="9486" max="9486" width="13.140625" style="176" customWidth="1"/>
    <col min="9487" max="9487" width="11.140625" style="176" customWidth="1"/>
    <col min="9488" max="9488" width="9.42578125" style="176" customWidth="1"/>
    <col min="9489" max="9489" width="12.85546875" style="176" customWidth="1"/>
    <col min="9490" max="9490" width="12.140625" style="176" customWidth="1"/>
    <col min="9491" max="9491" width="9.42578125" style="176" customWidth="1"/>
    <col min="9492" max="9492" width="12" style="176" customWidth="1"/>
    <col min="9493" max="9493" width="12.28515625" style="176" customWidth="1"/>
    <col min="9494" max="9494" width="15.42578125" style="176" customWidth="1"/>
    <col min="9495" max="9728" width="9.140625" style="176"/>
    <col min="9729" max="9729" width="4.42578125" style="176" customWidth="1"/>
    <col min="9730" max="9730" width="13.7109375" style="176" customWidth="1"/>
    <col min="9731" max="9731" width="53" style="176" customWidth="1"/>
    <col min="9732" max="9732" width="10.140625" style="176" customWidth="1"/>
    <col min="9733" max="9733" width="11.140625" style="176" customWidth="1"/>
    <col min="9734" max="9734" width="11.28515625" style="176" customWidth="1"/>
    <col min="9735" max="9735" width="9.42578125" style="176" customWidth="1"/>
    <col min="9736" max="9736" width="11.85546875" style="176" customWidth="1"/>
    <col min="9737" max="9737" width="10.5703125" style="176" customWidth="1"/>
    <col min="9738" max="9738" width="9.42578125" style="176" customWidth="1"/>
    <col min="9739" max="9740" width="10.85546875" style="176" customWidth="1"/>
    <col min="9741" max="9741" width="9.42578125" style="176" customWidth="1"/>
    <col min="9742" max="9742" width="13.140625" style="176" customWidth="1"/>
    <col min="9743" max="9743" width="11.140625" style="176" customWidth="1"/>
    <col min="9744" max="9744" width="9.42578125" style="176" customWidth="1"/>
    <col min="9745" max="9745" width="12.85546875" style="176" customWidth="1"/>
    <col min="9746" max="9746" width="12.140625" style="176" customWidth="1"/>
    <col min="9747" max="9747" width="9.42578125" style="176" customWidth="1"/>
    <col min="9748" max="9748" width="12" style="176" customWidth="1"/>
    <col min="9749" max="9749" width="12.28515625" style="176" customWidth="1"/>
    <col min="9750" max="9750" width="15.42578125" style="176" customWidth="1"/>
    <col min="9751" max="9984" width="9.140625" style="176"/>
    <col min="9985" max="9985" width="4.42578125" style="176" customWidth="1"/>
    <col min="9986" max="9986" width="13.7109375" style="176" customWidth="1"/>
    <col min="9987" max="9987" width="53" style="176" customWidth="1"/>
    <col min="9988" max="9988" width="10.140625" style="176" customWidth="1"/>
    <col min="9989" max="9989" width="11.140625" style="176" customWidth="1"/>
    <col min="9990" max="9990" width="11.28515625" style="176" customWidth="1"/>
    <col min="9991" max="9991" width="9.42578125" style="176" customWidth="1"/>
    <col min="9992" max="9992" width="11.85546875" style="176" customWidth="1"/>
    <col min="9993" max="9993" width="10.5703125" style="176" customWidth="1"/>
    <col min="9994" max="9994" width="9.42578125" style="176" customWidth="1"/>
    <col min="9995" max="9996" width="10.85546875" style="176" customWidth="1"/>
    <col min="9997" max="9997" width="9.42578125" style="176" customWidth="1"/>
    <col min="9998" max="9998" width="13.140625" style="176" customWidth="1"/>
    <col min="9999" max="9999" width="11.140625" style="176" customWidth="1"/>
    <col min="10000" max="10000" width="9.42578125" style="176" customWidth="1"/>
    <col min="10001" max="10001" width="12.85546875" style="176" customWidth="1"/>
    <col min="10002" max="10002" width="12.140625" style="176" customWidth="1"/>
    <col min="10003" max="10003" width="9.42578125" style="176" customWidth="1"/>
    <col min="10004" max="10004" width="12" style="176" customWidth="1"/>
    <col min="10005" max="10005" width="12.28515625" style="176" customWidth="1"/>
    <col min="10006" max="10006" width="15.42578125" style="176" customWidth="1"/>
    <col min="10007" max="10240" width="9.140625" style="176"/>
    <col min="10241" max="10241" width="4.42578125" style="176" customWidth="1"/>
    <col min="10242" max="10242" width="13.7109375" style="176" customWidth="1"/>
    <col min="10243" max="10243" width="53" style="176" customWidth="1"/>
    <col min="10244" max="10244" width="10.140625" style="176" customWidth="1"/>
    <col min="10245" max="10245" width="11.140625" style="176" customWidth="1"/>
    <col min="10246" max="10246" width="11.28515625" style="176" customWidth="1"/>
    <col min="10247" max="10247" width="9.42578125" style="176" customWidth="1"/>
    <col min="10248" max="10248" width="11.85546875" style="176" customWidth="1"/>
    <col min="10249" max="10249" width="10.5703125" style="176" customWidth="1"/>
    <col min="10250" max="10250" width="9.42578125" style="176" customWidth="1"/>
    <col min="10251" max="10252" width="10.85546875" style="176" customWidth="1"/>
    <col min="10253" max="10253" width="9.42578125" style="176" customWidth="1"/>
    <col min="10254" max="10254" width="13.140625" style="176" customWidth="1"/>
    <col min="10255" max="10255" width="11.140625" style="176" customWidth="1"/>
    <col min="10256" max="10256" width="9.42578125" style="176" customWidth="1"/>
    <col min="10257" max="10257" width="12.85546875" style="176" customWidth="1"/>
    <col min="10258" max="10258" width="12.140625" style="176" customWidth="1"/>
    <col min="10259" max="10259" width="9.42578125" style="176" customWidth="1"/>
    <col min="10260" max="10260" width="12" style="176" customWidth="1"/>
    <col min="10261" max="10261" width="12.28515625" style="176" customWidth="1"/>
    <col min="10262" max="10262" width="15.42578125" style="176" customWidth="1"/>
    <col min="10263" max="10496" width="9.140625" style="176"/>
    <col min="10497" max="10497" width="4.42578125" style="176" customWidth="1"/>
    <col min="10498" max="10498" width="13.7109375" style="176" customWidth="1"/>
    <col min="10499" max="10499" width="53" style="176" customWidth="1"/>
    <col min="10500" max="10500" width="10.140625" style="176" customWidth="1"/>
    <col min="10501" max="10501" width="11.140625" style="176" customWidth="1"/>
    <col min="10502" max="10502" width="11.28515625" style="176" customWidth="1"/>
    <col min="10503" max="10503" width="9.42578125" style="176" customWidth="1"/>
    <col min="10504" max="10504" width="11.85546875" style="176" customWidth="1"/>
    <col min="10505" max="10505" width="10.5703125" style="176" customWidth="1"/>
    <col min="10506" max="10506" width="9.42578125" style="176" customWidth="1"/>
    <col min="10507" max="10508" width="10.85546875" style="176" customWidth="1"/>
    <col min="10509" max="10509" width="9.42578125" style="176" customWidth="1"/>
    <col min="10510" max="10510" width="13.140625" style="176" customWidth="1"/>
    <col min="10511" max="10511" width="11.140625" style="176" customWidth="1"/>
    <col min="10512" max="10512" width="9.42578125" style="176" customWidth="1"/>
    <col min="10513" max="10513" width="12.85546875" style="176" customWidth="1"/>
    <col min="10514" max="10514" width="12.140625" style="176" customWidth="1"/>
    <col min="10515" max="10515" width="9.42578125" style="176" customWidth="1"/>
    <col min="10516" max="10516" width="12" style="176" customWidth="1"/>
    <col min="10517" max="10517" width="12.28515625" style="176" customWidth="1"/>
    <col min="10518" max="10518" width="15.42578125" style="176" customWidth="1"/>
    <col min="10519" max="10752" width="9.140625" style="176"/>
    <col min="10753" max="10753" width="4.42578125" style="176" customWidth="1"/>
    <col min="10754" max="10754" width="13.7109375" style="176" customWidth="1"/>
    <col min="10755" max="10755" width="53" style="176" customWidth="1"/>
    <col min="10756" max="10756" width="10.140625" style="176" customWidth="1"/>
    <col min="10757" max="10757" width="11.140625" style="176" customWidth="1"/>
    <col min="10758" max="10758" width="11.28515625" style="176" customWidth="1"/>
    <col min="10759" max="10759" width="9.42578125" style="176" customWidth="1"/>
    <col min="10760" max="10760" width="11.85546875" style="176" customWidth="1"/>
    <col min="10761" max="10761" width="10.5703125" style="176" customWidth="1"/>
    <col min="10762" max="10762" width="9.42578125" style="176" customWidth="1"/>
    <col min="10763" max="10764" width="10.85546875" style="176" customWidth="1"/>
    <col min="10765" max="10765" width="9.42578125" style="176" customWidth="1"/>
    <col min="10766" max="10766" width="13.140625" style="176" customWidth="1"/>
    <col min="10767" max="10767" width="11.140625" style="176" customWidth="1"/>
    <col min="10768" max="10768" width="9.42578125" style="176" customWidth="1"/>
    <col min="10769" max="10769" width="12.85546875" style="176" customWidth="1"/>
    <col min="10770" max="10770" width="12.140625" style="176" customWidth="1"/>
    <col min="10771" max="10771" width="9.42578125" style="176" customWidth="1"/>
    <col min="10772" max="10772" width="12" style="176" customWidth="1"/>
    <col min="10773" max="10773" width="12.28515625" style="176" customWidth="1"/>
    <col min="10774" max="10774" width="15.42578125" style="176" customWidth="1"/>
    <col min="10775" max="11008" width="9.140625" style="176"/>
    <col min="11009" max="11009" width="4.42578125" style="176" customWidth="1"/>
    <col min="11010" max="11010" width="13.7109375" style="176" customWidth="1"/>
    <col min="11011" max="11011" width="53" style="176" customWidth="1"/>
    <col min="11012" max="11012" width="10.140625" style="176" customWidth="1"/>
    <col min="11013" max="11013" width="11.140625" style="176" customWidth="1"/>
    <col min="11014" max="11014" width="11.28515625" style="176" customWidth="1"/>
    <col min="11015" max="11015" width="9.42578125" style="176" customWidth="1"/>
    <col min="11016" max="11016" width="11.85546875" style="176" customWidth="1"/>
    <col min="11017" max="11017" width="10.5703125" style="176" customWidth="1"/>
    <col min="11018" max="11018" width="9.42578125" style="176" customWidth="1"/>
    <col min="11019" max="11020" width="10.85546875" style="176" customWidth="1"/>
    <col min="11021" max="11021" width="9.42578125" style="176" customWidth="1"/>
    <col min="11022" max="11022" width="13.140625" style="176" customWidth="1"/>
    <col min="11023" max="11023" width="11.140625" style="176" customWidth="1"/>
    <col min="11024" max="11024" width="9.42578125" style="176" customWidth="1"/>
    <col min="11025" max="11025" width="12.85546875" style="176" customWidth="1"/>
    <col min="11026" max="11026" width="12.140625" style="176" customWidth="1"/>
    <col min="11027" max="11027" width="9.42578125" style="176" customWidth="1"/>
    <col min="11028" max="11028" width="12" style="176" customWidth="1"/>
    <col min="11029" max="11029" width="12.28515625" style="176" customWidth="1"/>
    <col min="11030" max="11030" width="15.42578125" style="176" customWidth="1"/>
    <col min="11031" max="11264" width="9.140625" style="176"/>
    <col min="11265" max="11265" width="4.42578125" style="176" customWidth="1"/>
    <col min="11266" max="11266" width="13.7109375" style="176" customWidth="1"/>
    <col min="11267" max="11267" width="53" style="176" customWidth="1"/>
    <col min="11268" max="11268" width="10.140625" style="176" customWidth="1"/>
    <col min="11269" max="11269" width="11.140625" style="176" customWidth="1"/>
    <col min="11270" max="11270" width="11.28515625" style="176" customWidth="1"/>
    <col min="11271" max="11271" width="9.42578125" style="176" customWidth="1"/>
    <col min="11272" max="11272" width="11.85546875" style="176" customWidth="1"/>
    <col min="11273" max="11273" width="10.5703125" style="176" customWidth="1"/>
    <col min="11274" max="11274" width="9.42578125" style="176" customWidth="1"/>
    <col min="11275" max="11276" width="10.85546875" style="176" customWidth="1"/>
    <col min="11277" max="11277" width="9.42578125" style="176" customWidth="1"/>
    <col min="11278" max="11278" width="13.140625" style="176" customWidth="1"/>
    <col min="11279" max="11279" width="11.140625" style="176" customWidth="1"/>
    <col min="11280" max="11280" width="9.42578125" style="176" customWidth="1"/>
    <col min="11281" max="11281" width="12.85546875" style="176" customWidth="1"/>
    <col min="11282" max="11282" width="12.140625" style="176" customWidth="1"/>
    <col min="11283" max="11283" width="9.42578125" style="176" customWidth="1"/>
    <col min="11284" max="11284" width="12" style="176" customWidth="1"/>
    <col min="11285" max="11285" width="12.28515625" style="176" customWidth="1"/>
    <col min="11286" max="11286" width="15.42578125" style="176" customWidth="1"/>
    <col min="11287" max="11520" width="9.140625" style="176"/>
    <col min="11521" max="11521" width="4.42578125" style="176" customWidth="1"/>
    <col min="11522" max="11522" width="13.7109375" style="176" customWidth="1"/>
    <col min="11523" max="11523" width="53" style="176" customWidth="1"/>
    <col min="11524" max="11524" width="10.140625" style="176" customWidth="1"/>
    <col min="11525" max="11525" width="11.140625" style="176" customWidth="1"/>
    <col min="11526" max="11526" width="11.28515625" style="176" customWidth="1"/>
    <col min="11527" max="11527" width="9.42578125" style="176" customWidth="1"/>
    <col min="11528" max="11528" width="11.85546875" style="176" customWidth="1"/>
    <col min="11529" max="11529" width="10.5703125" style="176" customWidth="1"/>
    <col min="11530" max="11530" width="9.42578125" style="176" customWidth="1"/>
    <col min="11531" max="11532" width="10.85546875" style="176" customWidth="1"/>
    <col min="11533" max="11533" width="9.42578125" style="176" customWidth="1"/>
    <col min="11534" max="11534" width="13.140625" style="176" customWidth="1"/>
    <col min="11535" max="11535" width="11.140625" style="176" customWidth="1"/>
    <col min="11536" max="11536" width="9.42578125" style="176" customWidth="1"/>
    <col min="11537" max="11537" width="12.85546875" style="176" customWidth="1"/>
    <col min="11538" max="11538" width="12.140625" style="176" customWidth="1"/>
    <col min="11539" max="11539" width="9.42578125" style="176" customWidth="1"/>
    <col min="11540" max="11540" width="12" style="176" customWidth="1"/>
    <col min="11541" max="11541" width="12.28515625" style="176" customWidth="1"/>
    <col min="11542" max="11542" width="15.42578125" style="176" customWidth="1"/>
    <col min="11543" max="11776" width="9.140625" style="176"/>
    <col min="11777" max="11777" width="4.42578125" style="176" customWidth="1"/>
    <col min="11778" max="11778" width="13.7109375" style="176" customWidth="1"/>
    <col min="11779" max="11779" width="53" style="176" customWidth="1"/>
    <col min="11780" max="11780" width="10.140625" style="176" customWidth="1"/>
    <col min="11781" max="11781" width="11.140625" style="176" customWidth="1"/>
    <col min="11782" max="11782" width="11.28515625" style="176" customWidth="1"/>
    <col min="11783" max="11783" width="9.42578125" style="176" customWidth="1"/>
    <col min="11784" max="11784" width="11.85546875" style="176" customWidth="1"/>
    <col min="11785" max="11785" width="10.5703125" style="176" customWidth="1"/>
    <col min="11786" max="11786" width="9.42578125" style="176" customWidth="1"/>
    <col min="11787" max="11788" width="10.85546875" style="176" customWidth="1"/>
    <col min="11789" max="11789" width="9.42578125" style="176" customWidth="1"/>
    <col min="11790" max="11790" width="13.140625" style="176" customWidth="1"/>
    <col min="11791" max="11791" width="11.140625" style="176" customWidth="1"/>
    <col min="11792" max="11792" width="9.42578125" style="176" customWidth="1"/>
    <col min="11793" max="11793" width="12.85546875" style="176" customWidth="1"/>
    <col min="11794" max="11794" width="12.140625" style="176" customWidth="1"/>
    <col min="11795" max="11795" width="9.42578125" style="176" customWidth="1"/>
    <col min="11796" max="11796" width="12" style="176" customWidth="1"/>
    <col min="11797" max="11797" width="12.28515625" style="176" customWidth="1"/>
    <col min="11798" max="11798" width="15.42578125" style="176" customWidth="1"/>
    <col min="11799" max="12032" width="9.140625" style="176"/>
    <col min="12033" max="12033" width="4.42578125" style="176" customWidth="1"/>
    <col min="12034" max="12034" width="13.7109375" style="176" customWidth="1"/>
    <col min="12035" max="12035" width="53" style="176" customWidth="1"/>
    <col min="12036" max="12036" width="10.140625" style="176" customWidth="1"/>
    <col min="12037" max="12037" width="11.140625" style="176" customWidth="1"/>
    <col min="12038" max="12038" width="11.28515625" style="176" customWidth="1"/>
    <col min="12039" max="12039" width="9.42578125" style="176" customWidth="1"/>
    <col min="12040" max="12040" width="11.85546875" style="176" customWidth="1"/>
    <col min="12041" max="12041" width="10.5703125" style="176" customWidth="1"/>
    <col min="12042" max="12042" width="9.42578125" style="176" customWidth="1"/>
    <col min="12043" max="12044" width="10.85546875" style="176" customWidth="1"/>
    <col min="12045" max="12045" width="9.42578125" style="176" customWidth="1"/>
    <col min="12046" max="12046" width="13.140625" style="176" customWidth="1"/>
    <col min="12047" max="12047" width="11.140625" style="176" customWidth="1"/>
    <col min="12048" max="12048" width="9.42578125" style="176" customWidth="1"/>
    <col min="12049" max="12049" width="12.85546875" style="176" customWidth="1"/>
    <col min="12050" max="12050" width="12.140625" style="176" customWidth="1"/>
    <col min="12051" max="12051" width="9.42578125" style="176" customWidth="1"/>
    <col min="12052" max="12052" width="12" style="176" customWidth="1"/>
    <col min="12053" max="12053" width="12.28515625" style="176" customWidth="1"/>
    <col min="12054" max="12054" width="15.42578125" style="176" customWidth="1"/>
    <col min="12055" max="12288" width="9.140625" style="176"/>
    <col min="12289" max="12289" width="4.42578125" style="176" customWidth="1"/>
    <col min="12290" max="12290" width="13.7109375" style="176" customWidth="1"/>
    <col min="12291" max="12291" width="53" style="176" customWidth="1"/>
    <col min="12292" max="12292" width="10.140625" style="176" customWidth="1"/>
    <col min="12293" max="12293" width="11.140625" style="176" customWidth="1"/>
    <col min="12294" max="12294" width="11.28515625" style="176" customWidth="1"/>
    <col min="12295" max="12295" width="9.42578125" style="176" customWidth="1"/>
    <col min="12296" max="12296" width="11.85546875" style="176" customWidth="1"/>
    <col min="12297" max="12297" width="10.5703125" style="176" customWidth="1"/>
    <col min="12298" max="12298" width="9.42578125" style="176" customWidth="1"/>
    <col min="12299" max="12300" width="10.85546875" style="176" customWidth="1"/>
    <col min="12301" max="12301" width="9.42578125" style="176" customWidth="1"/>
    <col min="12302" max="12302" width="13.140625" style="176" customWidth="1"/>
    <col min="12303" max="12303" width="11.140625" style="176" customWidth="1"/>
    <col min="12304" max="12304" width="9.42578125" style="176" customWidth="1"/>
    <col min="12305" max="12305" width="12.85546875" style="176" customWidth="1"/>
    <col min="12306" max="12306" width="12.140625" style="176" customWidth="1"/>
    <col min="12307" max="12307" width="9.42578125" style="176" customWidth="1"/>
    <col min="12308" max="12308" width="12" style="176" customWidth="1"/>
    <col min="12309" max="12309" width="12.28515625" style="176" customWidth="1"/>
    <col min="12310" max="12310" width="15.42578125" style="176" customWidth="1"/>
    <col min="12311" max="12544" width="9.140625" style="176"/>
    <col min="12545" max="12545" width="4.42578125" style="176" customWidth="1"/>
    <col min="12546" max="12546" width="13.7109375" style="176" customWidth="1"/>
    <col min="12547" max="12547" width="53" style="176" customWidth="1"/>
    <col min="12548" max="12548" width="10.140625" style="176" customWidth="1"/>
    <col min="12549" max="12549" width="11.140625" style="176" customWidth="1"/>
    <col min="12550" max="12550" width="11.28515625" style="176" customWidth="1"/>
    <col min="12551" max="12551" width="9.42578125" style="176" customWidth="1"/>
    <col min="12552" max="12552" width="11.85546875" style="176" customWidth="1"/>
    <col min="12553" max="12553" width="10.5703125" style="176" customWidth="1"/>
    <col min="12554" max="12554" width="9.42578125" style="176" customWidth="1"/>
    <col min="12555" max="12556" width="10.85546875" style="176" customWidth="1"/>
    <col min="12557" max="12557" width="9.42578125" style="176" customWidth="1"/>
    <col min="12558" max="12558" width="13.140625" style="176" customWidth="1"/>
    <col min="12559" max="12559" width="11.140625" style="176" customWidth="1"/>
    <col min="12560" max="12560" width="9.42578125" style="176" customWidth="1"/>
    <col min="12561" max="12561" width="12.85546875" style="176" customWidth="1"/>
    <col min="12562" max="12562" width="12.140625" style="176" customWidth="1"/>
    <col min="12563" max="12563" width="9.42578125" style="176" customWidth="1"/>
    <col min="12564" max="12564" width="12" style="176" customWidth="1"/>
    <col min="12565" max="12565" width="12.28515625" style="176" customWidth="1"/>
    <col min="12566" max="12566" width="15.42578125" style="176" customWidth="1"/>
    <col min="12567" max="12800" width="9.140625" style="176"/>
    <col min="12801" max="12801" width="4.42578125" style="176" customWidth="1"/>
    <col min="12802" max="12802" width="13.7109375" style="176" customWidth="1"/>
    <col min="12803" max="12803" width="53" style="176" customWidth="1"/>
    <col min="12804" max="12804" width="10.140625" style="176" customWidth="1"/>
    <col min="12805" max="12805" width="11.140625" style="176" customWidth="1"/>
    <col min="12806" max="12806" width="11.28515625" style="176" customWidth="1"/>
    <col min="12807" max="12807" width="9.42578125" style="176" customWidth="1"/>
    <col min="12808" max="12808" width="11.85546875" style="176" customWidth="1"/>
    <col min="12809" max="12809" width="10.5703125" style="176" customWidth="1"/>
    <col min="12810" max="12810" width="9.42578125" style="176" customWidth="1"/>
    <col min="12811" max="12812" width="10.85546875" style="176" customWidth="1"/>
    <col min="12813" max="12813" width="9.42578125" style="176" customWidth="1"/>
    <col min="12814" max="12814" width="13.140625" style="176" customWidth="1"/>
    <col min="12815" max="12815" width="11.140625" style="176" customWidth="1"/>
    <col min="12816" max="12816" width="9.42578125" style="176" customWidth="1"/>
    <col min="12817" max="12817" width="12.85546875" style="176" customWidth="1"/>
    <col min="12818" max="12818" width="12.140625" style="176" customWidth="1"/>
    <col min="12819" max="12819" width="9.42578125" style="176" customWidth="1"/>
    <col min="12820" max="12820" width="12" style="176" customWidth="1"/>
    <col min="12821" max="12821" width="12.28515625" style="176" customWidth="1"/>
    <col min="12822" max="12822" width="15.42578125" style="176" customWidth="1"/>
    <col min="12823" max="13056" width="9.140625" style="176"/>
    <col min="13057" max="13057" width="4.42578125" style="176" customWidth="1"/>
    <col min="13058" max="13058" width="13.7109375" style="176" customWidth="1"/>
    <col min="13059" max="13059" width="53" style="176" customWidth="1"/>
    <col min="13060" max="13060" width="10.140625" style="176" customWidth="1"/>
    <col min="13061" max="13061" width="11.140625" style="176" customWidth="1"/>
    <col min="13062" max="13062" width="11.28515625" style="176" customWidth="1"/>
    <col min="13063" max="13063" width="9.42578125" style="176" customWidth="1"/>
    <col min="13064" max="13064" width="11.85546875" style="176" customWidth="1"/>
    <col min="13065" max="13065" width="10.5703125" style="176" customWidth="1"/>
    <col min="13066" max="13066" width="9.42578125" style="176" customWidth="1"/>
    <col min="13067" max="13068" width="10.85546875" style="176" customWidth="1"/>
    <col min="13069" max="13069" width="9.42578125" style="176" customWidth="1"/>
    <col min="13070" max="13070" width="13.140625" style="176" customWidth="1"/>
    <col min="13071" max="13071" width="11.140625" style="176" customWidth="1"/>
    <col min="13072" max="13072" width="9.42578125" style="176" customWidth="1"/>
    <col min="13073" max="13073" width="12.85546875" style="176" customWidth="1"/>
    <col min="13074" max="13074" width="12.140625" style="176" customWidth="1"/>
    <col min="13075" max="13075" width="9.42578125" style="176" customWidth="1"/>
    <col min="13076" max="13076" width="12" style="176" customWidth="1"/>
    <col min="13077" max="13077" width="12.28515625" style="176" customWidth="1"/>
    <col min="13078" max="13078" width="15.42578125" style="176" customWidth="1"/>
    <col min="13079" max="13312" width="9.140625" style="176"/>
    <col min="13313" max="13313" width="4.42578125" style="176" customWidth="1"/>
    <col min="13314" max="13314" width="13.7109375" style="176" customWidth="1"/>
    <col min="13315" max="13315" width="53" style="176" customWidth="1"/>
    <col min="13316" max="13316" width="10.140625" style="176" customWidth="1"/>
    <col min="13317" max="13317" width="11.140625" style="176" customWidth="1"/>
    <col min="13318" max="13318" width="11.28515625" style="176" customWidth="1"/>
    <col min="13319" max="13319" width="9.42578125" style="176" customWidth="1"/>
    <col min="13320" max="13320" width="11.85546875" style="176" customWidth="1"/>
    <col min="13321" max="13321" width="10.5703125" style="176" customWidth="1"/>
    <col min="13322" max="13322" width="9.42578125" style="176" customWidth="1"/>
    <col min="13323" max="13324" width="10.85546875" style="176" customWidth="1"/>
    <col min="13325" max="13325" width="9.42578125" style="176" customWidth="1"/>
    <col min="13326" max="13326" width="13.140625" style="176" customWidth="1"/>
    <col min="13327" max="13327" width="11.140625" style="176" customWidth="1"/>
    <col min="13328" max="13328" width="9.42578125" style="176" customWidth="1"/>
    <col min="13329" max="13329" width="12.85546875" style="176" customWidth="1"/>
    <col min="13330" max="13330" width="12.140625" style="176" customWidth="1"/>
    <col min="13331" max="13331" width="9.42578125" style="176" customWidth="1"/>
    <col min="13332" max="13332" width="12" style="176" customWidth="1"/>
    <col min="13333" max="13333" width="12.28515625" style="176" customWidth="1"/>
    <col min="13334" max="13334" width="15.42578125" style="176" customWidth="1"/>
    <col min="13335" max="13568" width="9.140625" style="176"/>
    <col min="13569" max="13569" width="4.42578125" style="176" customWidth="1"/>
    <col min="13570" max="13570" width="13.7109375" style="176" customWidth="1"/>
    <col min="13571" max="13571" width="53" style="176" customWidth="1"/>
    <col min="13572" max="13572" width="10.140625" style="176" customWidth="1"/>
    <col min="13573" max="13573" width="11.140625" style="176" customWidth="1"/>
    <col min="13574" max="13574" width="11.28515625" style="176" customWidth="1"/>
    <col min="13575" max="13575" width="9.42578125" style="176" customWidth="1"/>
    <col min="13576" max="13576" width="11.85546875" style="176" customWidth="1"/>
    <col min="13577" max="13577" width="10.5703125" style="176" customWidth="1"/>
    <col min="13578" max="13578" width="9.42578125" style="176" customWidth="1"/>
    <col min="13579" max="13580" width="10.85546875" style="176" customWidth="1"/>
    <col min="13581" max="13581" width="9.42578125" style="176" customWidth="1"/>
    <col min="13582" max="13582" width="13.140625" style="176" customWidth="1"/>
    <col min="13583" max="13583" width="11.140625" style="176" customWidth="1"/>
    <col min="13584" max="13584" width="9.42578125" style="176" customWidth="1"/>
    <col min="13585" max="13585" width="12.85546875" style="176" customWidth="1"/>
    <col min="13586" max="13586" width="12.140625" style="176" customWidth="1"/>
    <col min="13587" max="13587" width="9.42578125" style="176" customWidth="1"/>
    <col min="13588" max="13588" width="12" style="176" customWidth="1"/>
    <col min="13589" max="13589" width="12.28515625" style="176" customWidth="1"/>
    <col min="13590" max="13590" width="15.42578125" style="176" customWidth="1"/>
    <col min="13591" max="13824" width="9.140625" style="176"/>
    <col min="13825" max="13825" width="4.42578125" style="176" customWidth="1"/>
    <col min="13826" max="13826" width="13.7109375" style="176" customWidth="1"/>
    <col min="13827" max="13827" width="53" style="176" customWidth="1"/>
    <col min="13828" max="13828" width="10.140625" style="176" customWidth="1"/>
    <col min="13829" max="13829" width="11.140625" style="176" customWidth="1"/>
    <col min="13830" max="13830" width="11.28515625" style="176" customWidth="1"/>
    <col min="13831" max="13831" width="9.42578125" style="176" customWidth="1"/>
    <col min="13832" max="13832" width="11.85546875" style="176" customWidth="1"/>
    <col min="13833" max="13833" width="10.5703125" style="176" customWidth="1"/>
    <col min="13834" max="13834" width="9.42578125" style="176" customWidth="1"/>
    <col min="13835" max="13836" width="10.85546875" style="176" customWidth="1"/>
    <col min="13837" max="13837" width="9.42578125" style="176" customWidth="1"/>
    <col min="13838" max="13838" width="13.140625" style="176" customWidth="1"/>
    <col min="13839" max="13839" width="11.140625" style="176" customWidth="1"/>
    <col min="13840" max="13840" width="9.42578125" style="176" customWidth="1"/>
    <col min="13841" max="13841" width="12.85546875" style="176" customWidth="1"/>
    <col min="13842" max="13842" width="12.140625" style="176" customWidth="1"/>
    <col min="13843" max="13843" width="9.42578125" style="176" customWidth="1"/>
    <col min="13844" max="13844" width="12" style="176" customWidth="1"/>
    <col min="13845" max="13845" width="12.28515625" style="176" customWidth="1"/>
    <col min="13846" max="13846" width="15.42578125" style="176" customWidth="1"/>
    <col min="13847" max="14080" width="9.140625" style="176"/>
    <col min="14081" max="14081" width="4.42578125" style="176" customWidth="1"/>
    <col min="14082" max="14082" width="13.7109375" style="176" customWidth="1"/>
    <col min="14083" max="14083" width="53" style="176" customWidth="1"/>
    <col min="14084" max="14084" width="10.140625" style="176" customWidth="1"/>
    <col min="14085" max="14085" width="11.140625" style="176" customWidth="1"/>
    <col min="14086" max="14086" width="11.28515625" style="176" customWidth="1"/>
    <col min="14087" max="14087" width="9.42578125" style="176" customWidth="1"/>
    <col min="14088" max="14088" width="11.85546875" style="176" customWidth="1"/>
    <col min="14089" max="14089" width="10.5703125" style="176" customWidth="1"/>
    <col min="14090" max="14090" width="9.42578125" style="176" customWidth="1"/>
    <col min="14091" max="14092" width="10.85546875" style="176" customWidth="1"/>
    <col min="14093" max="14093" width="9.42578125" style="176" customWidth="1"/>
    <col min="14094" max="14094" width="13.140625" style="176" customWidth="1"/>
    <col min="14095" max="14095" width="11.140625" style="176" customWidth="1"/>
    <col min="14096" max="14096" width="9.42578125" style="176" customWidth="1"/>
    <col min="14097" max="14097" width="12.85546875" style="176" customWidth="1"/>
    <col min="14098" max="14098" width="12.140625" style="176" customWidth="1"/>
    <col min="14099" max="14099" width="9.42578125" style="176" customWidth="1"/>
    <col min="14100" max="14100" width="12" style="176" customWidth="1"/>
    <col min="14101" max="14101" width="12.28515625" style="176" customWidth="1"/>
    <col min="14102" max="14102" width="15.42578125" style="176" customWidth="1"/>
    <col min="14103" max="14336" width="9.140625" style="176"/>
    <col min="14337" max="14337" width="4.42578125" style="176" customWidth="1"/>
    <col min="14338" max="14338" width="13.7109375" style="176" customWidth="1"/>
    <col min="14339" max="14339" width="53" style="176" customWidth="1"/>
    <col min="14340" max="14340" width="10.140625" style="176" customWidth="1"/>
    <col min="14341" max="14341" width="11.140625" style="176" customWidth="1"/>
    <col min="14342" max="14342" width="11.28515625" style="176" customWidth="1"/>
    <col min="14343" max="14343" width="9.42578125" style="176" customWidth="1"/>
    <col min="14344" max="14344" width="11.85546875" style="176" customWidth="1"/>
    <col min="14345" max="14345" width="10.5703125" style="176" customWidth="1"/>
    <col min="14346" max="14346" width="9.42578125" style="176" customWidth="1"/>
    <col min="14347" max="14348" width="10.85546875" style="176" customWidth="1"/>
    <col min="14349" max="14349" width="9.42578125" style="176" customWidth="1"/>
    <col min="14350" max="14350" width="13.140625" style="176" customWidth="1"/>
    <col min="14351" max="14351" width="11.140625" style="176" customWidth="1"/>
    <col min="14352" max="14352" width="9.42578125" style="176" customWidth="1"/>
    <col min="14353" max="14353" width="12.85546875" style="176" customWidth="1"/>
    <col min="14354" max="14354" width="12.140625" style="176" customWidth="1"/>
    <col min="14355" max="14355" width="9.42578125" style="176" customWidth="1"/>
    <col min="14356" max="14356" width="12" style="176" customWidth="1"/>
    <col min="14357" max="14357" width="12.28515625" style="176" customWidth="1"/>
    <col min="14358" max="14358" width="15.42578125" style="176" customWidth="1"/>
    <col min="14359" max="14592" width="9.140625" style="176"/>
    <col min="14593" max="14593" width="4.42578125" style="176" customWidth="1"/>
    <col min="14594" max="14594" width="13.7109375" style="176" customWidth="1"/>
    <col min="14595" max="14595" width="53" style="176" customWidth="1"/>
    <col min="14596" max="14596" width="10.140625" style="176" customWidth="1"/>
    <col min="14597" max="14597" width="11.140625" style="176" customWidth="1"/>
    <col min="14598" max="14598" width="11.28515625" style="176" customWidth="1"/>
    <col min="14599" max="14599" width="9.42578125" style="176" customWidth="1"/>
    <col min="14600" max="14600" width="11.85546875" style="176" customWidth="1"/>
    <col min="14601" max="14601" width="10.5703125" style="176" customWidth="1"/>
    <col min="14602" max="14602" width="9.42578125" style="176" customWidth="1"/>
    <col min="14603" max="14604" width="10.85546875" style="176" customWidth="1"/>
    <col min="14605" max="14605" width="9.42578125" style="176" customWidth="1"/>
    <col min="14606" max="14606" width="13.140625" style="176" customWidth="1"/>
    <col min="14607" max="14607" width="11.140625" style="176" customWidth="1"/>
    <col min="14608" max="14608" width="9.42578125" style="176" customWidth="1"/>
    <col min="14609" max="14609" width="12.85546875" style="176" customWidth="1"/>
    <col min="14610" max="14610" width="12.140625" style="176" customWidth="1"/>
    <col min="14611" max="14611" width="9.42578125" style="176" customWidth="1"/>
    <col min="14612" max="14612" width="12" style="176" customWidth="1"/>
    <col min="14613" max="14613" width="12.28515625" style="176" customWidth="1"/>
    <col min="14614" max="14614" width="15.42578125" style="176" customWidth="1"/>
    <col min="14615" max="14848" width="9.140625" style="176"/>
    <col min="14849" max="14849" width="4.42578125" style="176" customWidth="1"/>
    <col min="14850" max="14850" width="13.7109375" style="176" customWidth="1"/>
    <col min="14851" max="14851" width="53" style="176" customWidth="1"/>
    <col min="14852" max="14852" width="10.140625" style="176" customWidth="1"/>
    <col min="14853" max="14853" width="11.140625" style="176" customWidth="1"/>
    <col min="14854" max="14854" width="11.28515625" style="176" customWidth="1"/>
    <col min="14855" max="14855" width="9.42578125" style="176" customWidth="1"/>
    <col min="14856" max="14856" width="11.85546875" style="176" customWidth="1"/>
    <col min="14857" max="14857" width="10.5703125" style="176" customWidth="1"/>
    <col min="14858" max="14858" width="9.42578125" style="176" customWidth="1"/>
    <col min="14859" max="14860" width="10.85546875" style="176" customWidth="1"/>
    <col min="14861" max="14861" width="9.42578125" style="176" customWidth="1"/>
    <col min="14862" max="14862" width="13.140625" style="176" customWidth="1"/>
    <col min="14863" max="14863" width="11.140625" style="176" customWidth="1"/>
    <col min="14864" max="14864" width="9.42578125" style="176" customWidth="1"/>
    <col min="14865" max="14865" width="12.85546875" style="176" customWidth="1"/>
    <col min="14866" max="14866" width="12.140625" style="176" customWidth="1"/>
    <col min="14867" max="14867" width="9.42578125" style="176" customWidth="1"/>
    <col min="14868" max="14868" width="12" style="176" customWidth="1"/>
    <col min="14869" max="14869" width="12.28515625" style="176" customWidth="1"/>
    <col min="14870" max="14870" width="15.42578125" style="176" customWidth="1"/>
    <col min="14871" max="15104" width="9.140625" style="176"/>
    <col min="15105" max="15105" width="4.42578125" style="176" customWidth="1"/>
    <col min="15106" max="15106" width="13.7109375" style="176" customWidth="1"/>
    <col min="15107" max="15107" width="53" style="176" customWidth="1"/>
    <col min="15108" max="15108" width="10.140625" style="176" customWidth="1"/>
    <col min="15109" max="15109" width="11.140625" style="176" customWidth="1"/>
    <col min="15110" max="15110" width="11.28515625" style="176" customWidth="1"/>
    <col min="15111" max="15111" width="9.42578125" style="176" customWidth="1"/>
    <col min="15112" max="15112" width="11.85546875" style="176" customWidth="1"/>
    <col min="15113" max="15113" width="10.5703125" style="176" customWidth="1"/>
    <col min="15114" max="15114" width="9.42578125" style="176" customWidth="1"/>
    <col min="15115" max="15116" width="10.85546875" style="176" customWidth="1"/>
    <col min="15117" max="15117" width="9.42578125" style="176" customWidth="1"/>
    <col min="15118" max="15118" width="13.140625" style="176" customWidth="1"/>
    <col min="15119" max="15119" width="11.140625" style="176" customWidth="1"/>
    <col min="15120" max="15120" width="9.42578125" style="176" customWidth="1"/>
    <col min="15121" max="15121" width="12.85546875" style="176" customWidth="1"/>
    <col min="15122" max="15122" width="12.140625" style="176" customWidth="1"/>
    <col min="15123" max="15123" width="9.42578125" style="176" customWidth="1"/>
    <col min="15124" max="15124" width="12" style="176" customWidth="1"/>
    <col min="15125" max="15125" width="12.28515625" style="176" customWidth="1"/>
    <col min="15126" max="15126" width="15.42578125" style="176" customWidth="1"/>
    <col min="15127" max="15360" width="9.140625" style="176"/>
    <col min="15361" max="15361" width="4.42578125" style="176" customWidth="1"/>
    <col min="15362" max="15362" width="13.7109375" style="176" customWidth="1"/>
    <col min="15363" max="15363" width="53" style="176" customWidth="1"/>
    <col min="15364" max="15364" width="10.140625" style="176" customWidth="1"/>
    <col min="15365" max="15365" width="11.140625" style="176" customWidth="1"/>
    <col min="15366" max="15366" width="11.28515625" style="176" customWidth="1"/>
    <col min="15367" max="15367" width="9.42578125" style="176" customWidth="1"/>
    <col min="15368" max="15368" width="11.85546875" style="176" customWidth="1"/>
    <col min="15369" max="15369" width="10.5703125" style="176" customWidth="1"/>
    <col min="15370" max="15370" width="9.42578125" style="176" customWidth="1"/>
    <col min="15371" max="15372" width="10.85546875" style="176" customWidth="1"/>
    <col min="15373" max="15373" width="9.42578125" style="176" customWidth="1"/>
    <col min="15374" max="15374" width="13.140625" style="176" customWidth="1"/>
    <col min="15375" max="15375" width="11.140625" style="176" customWidth="1"/>
    <col min="15376" max="15376" width="9.42578125" style="176" customWidth="1"/>
    <col min="15377" max="15377" width="12.85546875" style="176" customWidth="1"/>
    <col min="15378" max="15378" width="12.140625" style="176" customWidth="1"/>
    <col min="15379" max="15379" width="9.42578125" style="176" customWidth="1"/>
    <col min="15380" max="15380" width="12" style="176" customWidth="1"/>
    <col min="15381" max="15381" width="12.28515625" style="176" customWidth="1"/>
    <col min="15382" max="15382" width="15.42578125" style="176" customWidth="1"/>
    <col min="15383" max="15616" width="9.140625" style="176"/>
    <col min="15617" max="15617" width="4.42578125" style="176" customWidth="1"/>
    <col min="15618" max="15618" width="13.7109375" style="176" customWidth="1"/>
    <col min="15619" max="15619" width="53" style="176" customWidth="1"/>
    <col min="15620" max="15620" width="10.140625" style="176" customWidth="1"/>
    <col min="15621" max="15621" width="11.140625" style="176" customWidth="1"/>
    <col min="15622" max="15622" width="11.28515625" style="176" customWidth="1"/>
    <col min="15623" max="15623" width="9.42578125" style="176" customWidth="1"/>
    <col min="15624" max="15624" width="11.85546875" style="176" customWidth="1"/>
    <col min="15625" max="15625" width="10.5703125" style="176" customWidth="1"/>
    <col min="15626" max="15626" width="9.42578125" style="176" customWidth="1"/>
    <col min="15627" max="15628" width="10.85546875" style="176" customWidth="1"/>
    <col min="15629" max="15629" width="9.42578125" style="176" customWidth="1"/>
    <col min="15630" max="15630" width="13.140625" style="176" customWidth="1"/>
    <col min="15631" max="15631" width="11.140625" style="176" customWidth="1"/>
    <col min="15632" max="15632" width="9.42578125" style="176" customWidth="1"/>
    <col min="15633" max="15633" width="12.85546875" style="176" customWidth="1"/>
    <col min="15634" max="15634" width="12.140625" style="176" customWidth="1"/>
    <col min="15635" max="15635" width="9.42578125" style="176" customWidth="1"/>
    <col min="15636" max="15636" width="12" style="176" customWidth="1"/>
    <col min="15637" max="15637" width="12.28515625" style="176" customWidth="1"/>
    <col min="15638" max="15638" width="15.42578125" style="176" customWidth="1"/>
    <col min="15639" max="15872" width="9.140625" style="176"/>
    <col min="15873" max="15873" width="4.42578125" style="176" customWidth="1"/>
    <col min="15874" max="15874" width="13.7109375" style="176" customWidth="1"/>
    <col min="15875" max="15875" width="53" style="176" customWidth="1"/>
    <col min="15876" max="15876" width="10.140625" style="176" customWidth="1"/>
    <col min="15877" max="15877" width="11.140625" style="176" customWidth="1"/>
    <col min="15878" max="15878" width="11.28515625" style="176" customWidth="1"/>
    <col min="15879" max="15879" width="9.42578125" style="176" customWidth="1"/>
    <col min="15880" max="15880" width="11.85546875" style="176" customWidth="1"/>
    <col min="15881" max="15881" width="10.5703125" style="176" customWidth="1"/>
    <col min="15882" max="15882" width="9.42578125" style="176" customWidth="1"/>
    <col min="15883" max="15884" width="10.85546875" style="176" customWidth="1"/>
    <col min="15885" max="15885" width="9.42578125" style="176" customWidth="1"/>
    <col min="15886" max="15886" width="13.140625" style="176" customWidth="1"/>
    <col min="15887" max="15887" width="11.140625" style="176" customWidth="1"/>
    <col min="15888" max="15888" width="9.42578125" style="176" customWidth="1"/>
    <col min="15889" max="15889" width="12.85546875" style="176" customWidth="1"/>
    <col min="15890" max="15890" width="12.140625" style="176" customWidth="1"/>
    <col min="15891" max="15891" width="9.42578125" style="176" customWidth="1"/>
    <col min="15892" max="15892" width="12" style="176" customWidth="1"/>
    <col min="15893" max="15893" width="12.28515625" style="176" customWidth="1"/>
    <col min="15894" max="15894" width="15.42578125" style="176" customWidth="1"/>
    <col min="15895" max="16128" width="9.140625" style="176"/>
    <col min="16129" max="16129" width="4.42578125" style="176" customWidth="1"/>
    <col min="16130" max="16130" width="13.7109375" style="176" customWidth="1"/>
    <col min="16131" max="16131" width="53" style="176" customWidth="1"/>
    <col min="16132" max="16132" width="10.140625" style="176" customWidth="1"/>
    <col min="16133" max="16133" width="11.140625" style="176" customWidth="1"/>
    <col min="16134" max="16134" width="11.28515625" style="176" customWidth="1"/>
    <col min="16135" max="16135" width="9.42578125" style="176" customWidth="1"/>
    <col min="16136" max="16136" width="11.85546875" style="176" customWidth="1"/>
    <col min="16137" max="16137" width="10.5703125" style="176" customWidth="1"/>
    <col min="16138" max="16138" width="9.42578125" style="176" customWidth="1"/>
    <col min="16139" max="16140" width="10.85546875" style="176" customWidth="1"/>
    <col min="16141" max="16141" width="9.42578125" style="176" customWidth="1"/>
    <col min="16142" max="16142" width="13.140625" style="176" customWidth="1"/>
    <col min="16143" max="16143" width="11.140625" style="176" customWidth="1"/>
    <col min="16144" max="16144" width="9.42578125" style="176" customWidth="1"/>
    <col min="16145" max="16145" width="12.85546875" style="176" customWidth="1"/>
    <col min="16146" max="16146" width="12.140625" style="176" customWidth="1"/>
    <col min="16147" max="16147" width="9.42578125" style="176" customWidth="1"/>
    <col min="16148" max="16148" width="12" style="176" customWidth="1"/>
    <col min="16149" max="16149" width="12.28515625" style="176" customWidth="1"/>
    <col min="16150" max="16150" width="15.42578125" style="176" customWidth="1"/>
    <col min="16151" max="16384" width="9.140625" style="176"/>
  </cols>
  <sheetData>
    <row r="1" spans="1:21" ht="18.75" customHeight="1" x14ac:dyDescent="0.2">
      <c r="B1" s="4355" t="str">
        <f>[1]СПО!B1</f>
        <v>Гуманитарно-педагогическая академия (филиал) ФГАОУ ВО «КФУ им. В. И. Вернадского» в г. Ялте</v>
      </c>
      <c r="C1" s="4355"/>
      <c r="D1" s="4355"/>
      <c r="E1" s="4355"/>
      <c r="F1" s="4355"/>
      <c r="G1" s="4355"/>
      <c r="H1" s="4355"/>
      <c r="I1" s="4355"/>
      <c r="J1" s="4355"/>
      <c r="K1" s="4355"/>
      <c r="L1" s="4355"/>
      <c r="M1" s="4355"/>
      <c r="N1" s="4355"/>
      <c r="O1" s="4355"/>
      <c r="P1" s="4355"/>
      <c r="Q1" s="4355"/>
      <c r="R1" s="4355"/>
      <c r="S1" s="4355"/>
      <c r="T1" s="4355"/>
      <c r="U1" s="4355"/>
    </row>
    <row r="2" spans="1:21" ht="18.75" x14ac:dyDescent="0.2">
      <c r="B2" s="177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8.75" customHeight="1" x14ac:dyDescent="0.2">
      <c r="B3" s="4359" t="s">
        <v>246</v>
      </c>
      <c r="C3" s="4359"/>
      <c r="D3" s="4359"/>
      <c r="E3" s="4359"/>
      <c r="F3" s="4359"/>
      <c r="G3" s="4355" t="str">
        <f>[1]СПО!F3</f>
        <v>01.06.2017 г.</v>
      </c>
      <c r="H3" s="4355"/>
      <c r="I3" s="4356" t="s">
        <v>247</v>
      </c>
      <c r="J3" s="4356"/>
      <c r="K3" s="4356"/>
      <c r="L3" s="4356"/>
      <c r="M3" s="4356"/>
      <c r="N3" s="4356"/>
      <c r="O3" s="4356"/>
      <c r="P3" s="4356"/>
      <c r="Q3" s="4356"/>
      <c r="R3" s="4356"/>
      <c r="S3" s="4356"/>
      <c r="T3" s="4356"/>
      <c r="U3" s="4356"/>
    </row>
    <row r="4" spans="1:21" ht="19.5" thickBot="1" x14ac:dyDescent="0.25"/>
    <row r="5" spans="1:21" ht="12.75" customHeight="1" thickBot="1" x14ac:dyDescent="0.25">
      <c r="B5" s="4348" t="s">
        <v>9</v>
      </c>
      <c r="C5" s="4348"/>
      <c r="D5" s="4339" t="s">
        <v>0</v>
      </c>
      <c r="E5" s="4339"/>
      <c r="F5" s="4339"/>
      <c r="G5" s="4346" t="s">
        <v>1</v>
      </c>
      <c r="H5" s="4346"/>
      <c r="I5" s="4346"/>
      <c r="J5" s="4339" t="s">
        <v>2</v>
      </c>
      <c r="K5" s="4339"/>
      <c r="L5" s="4339"/>
      <c r="M5" s="4354" t="s">
        <v>3</v>
      </c>
      <c r="N5" s="4354"/>
      <c r="O5" s="4354"/>
      <c r="P5" s="4343">
        <v>5</v>
      </c>
      <c r="Q5" s="4343"/>
      <c r="R5" s="4343"/>
      <c r="S5" s="4357" t="s">
        <v>6</v>
      </c>
      <c r="T5" s="4357"/>
      <c r="U5" s="4357"/>
    </row>
    <row r="6" spans="1:21" ht="19.5" thickBot="1" x14ac:dyDescent="0.25">
      <c r="B6" s="4348"/>
      <c r="C6" s="4348"/>
      <c r="D6" s="4339"/>
      <c r="E6" s="4339"/>
      <c r="F6" s="4339"/>
      <c r="G6" s="4346"/>
      <c r="H6" s="4346"/>
      <c r="I6" s="4347"/>
      <c r="J6" s="4339"/>
      <c r="K6" s="4339"/>
      <c r="L6" s="4339"/>
      <c r="M6" s="4354"/>
      <c r="N6" s="4354"/>
      <c r="O6" s="4339"/>
      <c r="P6" s="4343"/>
      <c r="Q6" s="4343"/>
      <c r="R6" s="4344"/>
      <c r="S6" s="4357"/>
      <c r="T6" s="4357"/>
      <c r="U6" s="4358"/>
    </row>
    <row r="7" spans="1:21" ht="134.44999999999999" customHeight="1" thickBot="1" x14ac:dyDescent="0.25">
      <c r="B7" s="4348"/>
      <c r="C7" s="4348"/>
      <c r="D7" s="286" t="s">
        <v>26</v>
      </c>
      <c r="E7" s="214" t="s">
        <v>27</v>
      </c>
      <c r="F7" s="207" t="s">
        <v>4</v>
      </c>
      <c r="G7" s="167" t="s">
        <v>26</v>
      </c>
      <c r="H7" s="166" t="s">
        <v>27</v>
      </c>
      <c r="I7" s="207" t="s">
        <v>4</v>
      </c>
      <c r="J7" s="167" t="s">
        <v>26</v>
      </c>
      <c r="K7" s="166" t="s">
        <v>27</v>
      </c>
      <c r="L7" s="207" t="s">
        <v>4</v>
      </c>
      <c r="M7" s="167" t="s">
        <v>26</v>
      </c>
      <c r="N7" s="166" t="s">
        <v>27</v>
      </c>
      <c r="O7" s="207" t="s">
        <v>4</v>
      </c>
      <c r="P7" s="167" t="s">
        <v>26</v>
      </c>
      <c r="Q7" s="166" t="s">
        <v>27</v>
      </c>
      <c r="R7" s="207" t="s">
        <v>4</v>
      </c>
      <c r="S7" s="167" t="s">
        <v>26</v>
      </c>
      <c r="T7" s="166" t="s">
        <v>27</v>
      </c>
      <c r="U7" s="207" t="s">
        <v>4</v>
      </c>
    </row>
    <row r="8" spans="1:21" ht="20.25" customHeight="1" thickBot="1" x14ac:dyDescent="0.25">
      <c r="B8" s="4349" t="s">
        <v>22</v>
      </c>
      <c r="C8" s="4349"/>
      <c r="D8" s="179">
        <f>SUM(D9:D30)</f>
        <v>320</v>
      </c>
      <c r="E8" s="179">
        <f t="shared" ref="E8:U8" si="0">SUM(E9:E30)</f>
        <v>14</v>
      </c>
      <c r="F8" s="250">
        <f t="shared" si="0"/>
        <v>334</v>
      </c>
      <c r="G8" s="180">
        <f t="shared" si="0"/>
        <v>278</v>
      </c>
      <c r="H8" s="179">
        <f t="shared" si="0"/>
        <v>13</v>
      </c>
      <c r="I8" s="250">
        <f t="shared" si="0"/>
        <v>291</v>
      </c>
      <c r="J8" s="180">
        <f t="shared" si="0"/>
        <v>285</v>
      </c>
      <c r="K8" s="179">
        <f t="shared" si="0"/>
        <v>56</v>
      </c>
      <c r="L8" s="250">
        <f t="shared" si="0"/>
        <v>341</v>
      </c>
      <c r="M8" s="180">
        <f t="shared" si="0"/>
        <v>206</v>
      </c>
      <c r="N8" s="179">
        <f t="shared" si="0"/>
        <v>23</v>
      </c>
      <c r="O8" s="250">
        <f t="shared" si="0"/>
        <v>229</v>
      </c>
      <c r="P8" s="146">
        <f t="shared" si="0"/>
        <v>14</v>
      </c>
      <c r="Q8" s="145">
        <f t="shared" si="0"/>
        <v>0</v>
      </c>
      <c r="R8" s="251">
        <f t="shared" si="0"/>
        <v>14</v>
      </c>
      <c r="S8" s="180">
        <f t="shared" si="0"/>
        <v>1103</v>
      </c>
      <c r="T8" s="179">
        <f t="shared" si="0"/>
        <v>106</v>
      </c>
      <c r="U8" s="250">
        <f t="shared" si="0"/>
        <v>1209</v>
      </c>
    </row>
    <row r="9" spans="1:21" ht="18.75" x14ac:dyDescent="0.2">
      <c r="A9" s="177">
        <v>1</v>
      </c>
      <c r="B9" s="252" t="s">
        <v>273</v>
      </c>
      <c r="C9" s="253" t="s">
        <v>274</v>
      </c>
      <c r="D9" s="254">
        <v>0</v>
      </c>
      <c r="E9" s="255">
        <v>0</v>
      </c>
      <c r="F9" s="256">
        <v>0</v>
      </c>
      <c r="G9" s="257">
        <v>0</v>
      </c>
      <c r="H9" s="255">
        <v>0</v>
      </c>
      <c r="I9" s="256">
        <v>0</v>
      </c>
      <c r="J9" s="257">
        <v>0</v>
      </c>
      <c r="K9" s="255">
        <v>0</v>
      </c>
      <c r="L9" s="256">
        <v>0</v>
      </c>
      <c r="M9" s="257">
        <v>0</v>
      </c>
      <c r="N9" s="255">
        <v>0</v>
      </c>
      <c r="O9" s="256">
        <v>0</v>
      </c>
      <c r="P9" s="257">
        <v>0</v>
      </c>
      <c r="Q9" s="255">
        <v>0</v>
      </c>
      <c r="R9" s="256">
        <v>0</v>
      </c>
      <c r="S9" s="257">
        <v>0</v>
      </c>
      <c r="T9" s="255">
        <v>0</v>
      </c>
      <c r="U9" s="256">
        <v>0</v>
      </c>
    </row>
    <row r="10" spans="1:21" s="126" customFormat="1" ht="18.75" x14ac:dyDescent="0.2">
      <c r="A10" s="177"/>
      <c r="B10" s="258" t="s">
        <v>188</v>
      </c>
      <c r="C10" s="125" t="s">
        <v>189</v>
      </c>
      <c r="D10" s="259">
        <v>19</v>
      </c>
      <c r="E10" s="147">
        <v>0</v>
      </c>
      <c r="F10" s="260">
        <v>19</v>
      </c>
      <c r="G10" s="148">
        <v>20</v>
      </c>
      <c r="H10" s="147">
        <v>0</v>
      </c>
      <c r="I10" s="260">
        <v>20</v>
      </c>
      <c r="J10" s="148">
        <v>17</v>
      </c>
      <c r="K10" s="147">
        <v>3</v>
      </c>
      <c r="L10" s="260">
        <v>20</v>
      </c>
      <c r="M10" s="148">
        <v>13</v>
      </c>
      <c r="N10" s="147">
        <v>0</v>
      </c>
      <c r="O10" s="260">
        <v>13</v>
      </c>
      <c r="P10" s="148">
        <v>0</v>
      </c>
      <c r="Q10" s="147">
        <v>0</v>
      </c>
      <c r="R10" s="260">
        <v>0</v>
      </c>
      <c r="S10" s="148">
        <v>69</v>
      </c>
      <c r="T10" s="147">
        <v>3</v>
      </c>
      <c r="U10" s="260">
        <v>72</v>
      </c>
    </row>
    <row r="11" spans="1:21" s="126" customFormat="1" ht="18.75" x14ac:dyDescent="0.2">
      <c r="A11" s="177"/>
      <c r="B11" s="258" t="s">
        <v>190</v>
      </c>
      <c r="C11" s="125" t="s">
        <v>191</v>
      </c>
      <c r="D11" s="259">
        <v>13</v>
      </c>
      <c r="E11" s="147">
        <v>0</v>
      </c>
      <c r="F11" s="260">
        <v>13</v>
      </c>
      <c r="G11" s="148">
        <v>13</v>
      </c>
      <c r="H11" s="147">
        <v>1</v>
      </c>
      <c r="I11" s="260">
        <v>14</v>
      </c>
      <c r="J11" s="148">
        <v>17</v>
      </c>
      <c r="K11" s="147">
        <v>2</v>
      </c>
      <c r="L11" s="260">
        <v>19</v>
      </c>
      <c r="M11" s="148">
        <v>22</v>
      </c>
      <c r="N11" s="147">
        <v>2</v>
      </c>
      <c r="O11" s="260">
        <v>24</v>
      </c>
      <c r="P11" s="148">
        <v>0</v>
      </c>
      <c r="Q11" s="147">
        <v>0</v>
      </c>
      <c r="R11" s="260">
        <v>0</v>
      </c>
      <c r="S11" s="148">
        <v>65</v>
      </c>
      <c r="T11" s="147">
        <v>5</v>
      </c>
      <c r="U11" s="260">
        <v>70</v>
      </c>
    </row>
    <row r="12" spans="1:21" s="126" customFormat="1" ht="18.75" x14ac:dyDescent="0.2">
      <c r="A12" s="177"/>
      <c r="B12" s="258" t="s">
        <v>192</v>
      </c>
      <c r="C12" s="125" t="s">
        <v>193</v>
      </c>
      <c r="D12" s="259">
        <v>17</v>
      </c>
      <c r="E12" s="147">
        <v>4</v>
      </c>
      <c r="F12" s="260">
        <v>21</v>
      </c>
      <c r="G12" s="148">
        <v>35</v>
      </c>
      <c r="H12" s="147">
        <v>0</v>
      </c>
      <c r="I12" s="260">
        <v>35</v>
      </c>
      <c r="J12" s="148">
        <v>14</v>
      </c>
      <c r="K12" s="147">
        <v>3</v>
      </c>
      <c r="L12" s="260">
        <v>17</v>
      </c>
      <c r="M12" s="148">
        <v>23</v>
      </c>
      <c r="N12" s="147">
        <v>3</v>
      </c>
      <c r="O12" s="260">
        <v>26</v>
      </c>
      <c r="P12" s="148">
        <v>0</v>
      </c>
      <c r="Q12" s="147">
        <v>0</v>
      </c>
      <c r="R12" s="260">
        <v>0</v>
      </c>
      <c r="S12" s="148">
        <v>89</v>
      </c>
      <c r="T12" s="147">
        <v>10</v>
      </c>
      <c r="U12" s="260">
        <v>99</v>
      </c>
    </row>
    <row r="13" spans="1:21" s="126" customFormat="1" ht="18.75" x14ac:dyDescent="0.2">
      <c r="A13" s="177"/>
      <c r="B13" s="258" t="s">
        <v>194</v>
      </c>
      <c r="C13" s="125" t="s">
        <v>195</v>
      </c>
      <c r="D13" s="259">
        <v>18</v>
      </c>
      <c r="E13" s="147">
        <v>0</v>
      </c>
      <c r="F13" s="260">
        <v>18</v>
      </c>
      <c r="G13" s="148">
        <v>23</v>
      </c>
      <c r="H13" s="147">
        <v>1</v>
      </c>
      <c r="I13" s="260">
        <v>24</v>
      </c>
      <c r="J13" s="148">
        <v>20</v>
      </c>
      <c r="K13" s="147">
        <v>16</v>
      </c>
      <c r="L13" s="260">
        <v>36</v>
      </c>
      <c r="M13" s="148">
        <v>13</v>
      </c>
      <c r="N13" s="147">
        <v>2</v>
      </c>
      <c r="O13" s="260">
        <v>15</v>
      </c>
      <c r="P13" s="148">
        <v>0</v>
      </c>
      <c r="Q13" s="147">
        <v>0</v>
      </c>
      <c r="R13" s="260">
        <v>0</v>
      </c>
      <c r="S13" s="148">
        <v>74</v>
      </c>
      <c r="T13" s="147">
        <v>19</v>
      </c>
      <c r="U13" s="260">
        <v>93</v>
      </c>
    </row>
    <row r="14" spans="1:21" s="126" customFormat="1" ht="18.75" x14ac:dyDescent="0.2">
      <c r="A14" s="177"/>
      <c r="B14" s="258" t="s">
        <v>196</v>
      </c>
      <c r="C14" s="125" t="s">
        <v>197</v>
      </c>
      <c r="D14" s="259">
        <v>19</v>
      </c>
      <c r="E14" s="147">
        <v>1</v>
      </c>
      <c r="F14" s="260">
        <v>20</v>
      </c>
      <c r="G14" s="148">
        <v>8</v>
      </c>
      <c r="H14" s="147">
        <v>3</v>
      </c>
      <c r="I14" s="260">
        <v>11</v>
      </c>
      <c r="J14" s="148">
        <v>17</v>
      </c>
      <c r="K14" s="147">
        <v>2</v>
      </c>
      <c r="L14" s="260">
        <v>19</v>
      </c>
      <c r="M14" s="148">
        <v>11</v>
      </c>
      <c r="N14" s="147">
        <v>0</v>
      </c>
      <c r="O14" s="260">
        <v>11</v>
      </c>
      <c r="P14" s="148">
        <v>0</v>
      </c>
      <c r="Q14" s="147">
        <v>0</v>
      </c>
      <c r="R14" s="260">
        <v>0</v>
      </c>
      <c r="S14" s="148">
        <v>55</v>
      </c>
      <c r="T14" s="147">
        <v>6</v>
      </c>
      <c r="U14" s="260">
        <v>61</v>
      </c>
    </row>
    <row r="15" spans="1:21" s="126" customFormat="1" ht="18.75" x14ac:dyDescent="0.2">
      <c r="A15" s="177"/>
      <c r="B15" s="258" t="s">
        <v>198</v>
      </c>
      <c r="C15" s="125" t="s">
        <v>199</v>
      </c>
      <c r="D15" s="259">
        <v>52</v>
      </c>
      <c r="E15" s="147">
        <v>0</v>
      </c>
      <c r="F15" s="260">
        <v>52</v>
      </c>
      <c r="G15" s="148">
        <v>41</v>
      </c>
      <c r="H15" s="147">
        <v>0</v>
      </c>
      <c r="I15" s="260">
        <v>41</v>
      </c>
      <c r="J15" s="148">
        <v>45</v>
      </c>
      <c r="K15" s="147">
        <v>0</v>
      </c>
      <c r="L15" s="260">
        <v>45</v>
      </c>
      <c r="M15" s="148">
        <v>5</v>
      </c>
      <c r="N15" s="147">
        <v>0</v>
      </c>
      <c r="O15" s="260">
        <v>5</v>
      </c>
      <c r="P15" s="148">
        <v>0</v>
      </c>
      <c r="Q15" s="147">
        <v>0</v>
      </c>
      <c r="R15" s="260">
        <v>0</v>
      </c>
      <c r="S15" s="148">
        <v>143</v>
      </c>
      <c r="T15" s="147">
        <v>0</v>
      </c>
      <c r="U15" s="260">
        <v>143</v>
      </c>
    </row>
    <row r="16" spans="1:21" s="126" customFormat="1" ht="18.75" x14ac:dyDescent="0.2">
      <c r="A16" s="177"/>
      <c r="B16" s="258" t="s">
        <v>200</v>
      </c>
      <c r="C16" s="125" t="s">
        <v>201</v>
      </c>
      <c r="D16" s="259">
        <v>15</v>
      </c>
      <c r="E16" s="147">
        <v>0</v>
      </c>
      <c r="F16" s="260">
        <v>15</v>
      </c>
      <c r="G16" s="148">
        <v>12</v>
      </c>
      <c r="H16" s="147">
        <v>0</v>
      </c>
      <c r="I16" s="260">
        <v>12</v>
      </c>
      <c r="J16" s="148">
        <v>15</v>
      </c>
      <c r="K16" s="147">
        <v>1</v>
      </c>
      <c r="L16" s="260">
        <v>16</v>
      </c>
      <c r="M16" s="148">
        <v>7</v>
      </c>
      <c r="N16" s="147">
        <v>0</v>
      </c>
      <c r="O16" s="260">
        <v>7</v>
      </c>
      <c r="P16" s="148">
        <v>0</v>
      </c>
      <c r="Q16" s="147">
        <v>0</v>
      </c>
      <c r="R16" s="260">
        <v>0</v>
      </c>
      <c r="S16" s="148">
        <v>49</v>
      </c>
      <c r="T16" s="147">
        <v>1</v>
      </c>
      <c r="U16" s="260">
        <v>50</v>
      </c>
    </row>
    <row r="17" spans="1:22" s="126" customFormat="1" ht="37.5" x14ac:dyDescent="0.2">
      <c r="A17" s="177"/>
      <c r="B17" s="258" t="s">
        <v>202</v>
      </c>
      <c r="C17" s="125" t="s">
        <v>203</v>
      </c>
      <c r="D17" s="259">
        <v>16</v>
      </c>
      <c r="E17" s="147">
        <v>0</v>
      </c>
      <c r="F17" s="260">
        <v>16</v>
      </c>
      <c r="G17" s="148">
        <v>12</v>
      </c>
      <c r="H17" s="147">
        <v>0</v>
      </c>
      <c r="I17" s="260">
        <v>12</v>
      </c>
      <c r="J17" s="148">
        <v>15</v>
      </c>
      <c r="K17" s="147">
        <v>2</v>
      </c>
      <c r="L17" s="260">
        <v>17</v>
      </c>
      <c r="M17" s="148">
        <v>25</v>
      </c>
      <c r="N17" s="147">
        <v>2</v>
      </c>
      <c r="O17" s="260">
        <v>27</v>
      </c>
      <c r="P17" s="148">
        <v>14</v>
      </c>
      <c r="Q17" s="147">
        <v>0</v>
      </c>
      <c r="R17" s="260">
        <v>14</v>
      </c>
      <c r="S17" s="148">
        <v>82</v>
      </c>
      <c r="T17" s="147">
        <v>4</v>
      </c>
      <c r="U17" s="260">
        <v>86</v>
      </c>
    </row>
    <row r="18" spans="1:22" s="126" customFormat="1" ht="18.75" x14ac:dyDescent="0.2">
      <c r="A18" s="177"/>
      <c r="B18" s="258" t="s">
        <v>204</v>
      </c>
      <c r="C18" s="125" t="s">
        <v>205</v>
      </c>
      <c r="D18" s="259">
        <v>50</v>
      </c>
      <c r="E18" s="147">
        <v>5</v>
      </c>
      <c r="F18" s="260">
        <v>55</v>
      </c>
      <c r="G18" s="148">
        <v>36</v>
      </c>
      <c r="H18" s="147">
        <v>4</v>
      </c>
      <c r="I18" s="260">
        <v>40</v>
      </c>
      <c r="J18" s="148">
        <v>40</v>
      </c>
      <c r="K18" s="147">
        <v>9</v>
      </c>
      <c r="L18" s="260">
        <v>49</v>
      </c>
      <c r="M18" s="148">
        <v>30</v>
      </c>
      <c r="N18" s="147">
        <v>4</v>
      </c>
      <c r="O18" s="260">
        <v>34</v>
      </c>
      <c r="P18" s="148">
        <v>0</v>
      </c>
      <c r="Q18" s="147">
        <v>0</v>
      </c>
      <c r="R18" s="260">
        <v>0</v>
      </c>
      <c r="S18" s="148">
        <v>156</v>
      </c>
      <c r="T18" s="147">
        <v>22</v>
      </c>
      <c r="U18" s="260">
        <v>178</v>
      </c>
    </row>
    <row r="19" spans="1:22" s="126" customFormat="1" ht="18.75" x14ac:dyDescent="0.2">
      <c r="A19" s="177"/>
      <c r="B19" s="258" t="s">
        <v>206</v>
      </c>
      <c r="C19" s="125" t="s">
        <v>207</v>
      </c>
      <c r="D19" s="259">
        <v>14</v>
      </c>
      <c r="E19" s="147">
        <v>0</v>
      </c>
      <c r="F19" s="260">
        <v>14</v>
      </c>
      <c r="G19" s="148">
        <v>9</v>
      </c>
      <c r="H19" s="147">
        <v>0</v>
      </c>
      <c r="I19" s="260">
        <v>9</v>
      </c>
      <c r="J19" s="148">
        <v>8</v>
      </c>
      <c r="K19" s="147">
        <v>1</v>
      </c>
      <c r="L19" s="260">
        <v>9</v>
      </c>
      <c r="M19" s="148">
        <v>9</v>
      </c>
      <c r="N19" s="147">
        <v>0</v>
      </c>
      <c r="O19" s="260">
        <v>9</v>
      </c>
      <c r="P19" s="148">
        <v>0</v>
      </c>
      <c r="Q19" s="147">
        <v>0</v>
      </c>
      <c r="R19" s="260">
        <v>0</v>
      </c>
      <c r="S19" s="148">
        <v>40</v>
      </c>
      <c r="T19" s="147">
        <v>1</v>
      </c>
      <c r="U19" s="260">
        <v>41</v>
      </c>
    </row>
    <row r="20" spans="1:22" s="126" customFormat="1" ht="18.75" x14ac:dyDescent="0.2">
      <c r="A20" s="177"/>
      <c r="B20" s="258" t="s">
        <v>208</v>
      </c>
      <c r="C20" s="125" t="s">
        <v>209</v>
      </c>
      <c r="D20" s="259">
        <v>10</v>
      </c>
      <c r="E20" s="147">
        <v>0</v>
      </c>
      <c r="F20" s="260">
        <v>10</v>
      </c>
      <c r="G20" s="148">
        <v>0</v>
      </c>
      <c r="H20" s="147">
        <v>0</v>
      </c>
      <c r="I20" s="260">
        <v>0</v>
      </c>
      <c r="J20" s="148">
        <v>6</v>
      </c>
      <c r="K20" s="147">
        <v>0</v>
      </c>
      <c r="L20" s="260">
        <v>6</v>
      </c>
      <c r="M20" s="148">
        <v>0</v>
      </c>
      <c r="N20" s="147">
        <v>0</v>
      </c>
      <c r="O20" s="260">
        <v>0</v>
      </c>
      <c r="P20" s="148">
        <v>0</v>
      </c>
      <c r="Q20" s="147">
        <v>0</v>
      </c>
      <c r="R20" s="260">
        <v>0</v>
      </c>
      <c r="S20" s="148">
        <v>16</v>
      </c>
      <c r="T20" s="147">
        <v>0</v>
      </c>
      <c r="U20" s="260">
        <v>16</v>
      </c>
    </row>
    <row r="21" spans="1:22" s="126" customFormat="1" ht="56.25" x14ac:dyDescent="0.2">
      <c r="A21" s="177"/>
      <c r="B21" s="258" t="s">
        <v>210</v>
      </c>
      <c r="C21" s="125" t="s">
        <v>211</v>
      </c>
      <c r="D21" s="259">
        <v>15</v>
      </c>
      <c r="E21" s="147">
        <v>1</v>
      </c>
      <c r="F21" s="260">
        <v>16</v>
      </c>
      <c r="G21" s="148">
        <v>16</v>
      </c>
      <c r="H21" s="147">
        <v>1</v>
      </c>
      <c r="I21" s="260">
        <v>17</v>
      </c>
      <c r="J21" s="148">
        <v>7</v>
      </c>
      <c r="K21" s="147">
        <v>0</v>
      </c>
      <c r="L21" s="260">
        <v>7</v>
      </c>
      <c r="M21" s="148">
        <v>11</v>
      </c>
      <c r="N21" s="147">
        <v>4</v>
      </c>
      <c r="O21" s="260">
        <v>15</v>
      </c>
      <c r="P21" s="148">
        <v>0</v>
      </c>
      <c r="Q21" s="147">
        <v>0</v>
      </c>
      <c r="R21" s="260">
        <v>0</v>
      </c>
      <c r="S21" s="148">
        <v>49</v>
      </c>
      <c r="T21" s="147">
        <v>6</v>
      </c>
      <c r="U21" s="260">
        <v>55</v>
      </c>
    </row>
    <row r="22" spans="1:22" s="126" customFormat="1" ht="18.75" x14ac:dyDescent="0.2">
      <c r="A22" s="177"/>
      <c r="B22" s="258" t="s">
        <v>212</v>
      </c>
      <c r="C22" s="125" t="s">
        <v>213</v>
      </c>
      <c r="D22" s="259">
        <v>14</v>
      </c>
      <c r="E22" s="147">
        <v>0</v>
      </c>
      <c r="F22" s="260">
        <v>14</v>
      </c>
      <c r="G22" s="148">
        <v>11</v>
      </c>
      <c r="H22" s="147">
        <v>0</v>
      </c>
      <c r="I22" s="260">
        <v>11</v>
      </c>
      <c r="J22" s="148">
        <v>9</v>
      </c>
      <c r="K22" s="147">
        <v>1</v>
      </c>
      <c r="L22" s="260">
        <v>10</v>
      </c>
      <c r="M22" s="148">
        <v>8</v>
      </c>
      <c r="N22" s="147">
        <v>0</v>
      </c>
      <c r="O22" s="260">
        <v>8</v>
      </c>
      <c r="P22" s="148">
        <v>0</v>
      </c>
      <c r="Q22" s="147">
        <v>0</v>
      </c>
      <c r="R22" s="260">
        <v>0</v>
      </c>
      <c r="S22" s="148">
        <v>42</v>
      </c>
      <c r="T22" s="147">
        <v>1</v>
      </c>
      <c r="U22" s="260">
        <v>43</v>
      </c>
    </row>
    <row r="23" spans="1:22" s="126" customFormat="1" ht="18.75" x14ac:dyDescent="0.2">
      <c r="A23" s="177"/>
      <c r="B23" s="258" t="s">
        <v>214</v>
      </c>
      <c r="C23" s="125" t="s">
        <v>215</v>
      </c>
      <c r="D23" s="259">
        <v>2</v>
      </c>
      <c r="E23" s="147">
        <v>2</v>
      </c>
      <c r="F23" s="260">
        <v>4</v>
      </c>
      <c r="G23" s="148">
        <v>2</v>
      </c>
      <c r="H23" s="147">
        <v>1</v>
      </c>
      <c r="I23" s="260">
        <v>3</v>
      </c>
      <c r="J23" s="148">
        <v>1</v>
      </c>
      <c r="K23" s="147">
        <v>1</v>
      </c>
      <c r="L23" s="260">
        <v>2</v>
      </c>
      <c r="M23" s="148">
        <v>2</v>
      </c>
      <c r="N23" s="147">
        <v>0</v>
      </c>
      <c r="O23" s="260">
        <v>2</v>
      </c>
      <c r="P23" s="148">
        <v>0</v>
      </c>
      <c r="Q23" s="147">
        <v>0</v>
      </c>
      <c r="R23" s="260">
        <v>0</v>
      </c>
      <c r="S23" s="148">
        <v>7</v>
      </c>
      <c r="T23" s="147">
        <v>4</v>
      </c>
      <c r="U23" s="260">
        <v>11</v>
      </c>
    </row>
    <row r="24" spans="1:22" s="126" customFormat="1" ht="18.75" x14ac:dyDescent="0.2">
      <c r="A24" s="177"/>
      <c r="B24" s="258" t="s">
        <v>216</v>
      </c>
      <c r="C24" s="125" t="s">
        <v>217</v>
      </c>
      <c r="D24" s="259">
        <v>3</v>
      </c>
      <c r="E24" s="147">
        <v>0</v>
      </c>
      <c r="F24" s="260">
        <v>3</v>
      </c>
      <c r="G24" s="148">
        <v>9</v>
      </c>
      <c r="H24" s="147">
        <v>0</v>
      </c>
      <c r="I24" s="260">
        <v>9</v>
      </c>
      <c r="J24" s="148">
        <v>6</v>
      </c>
      <c r="K24" s="147">
        <v>2</v>
      </c>
      <c r="L24" s="260">
        <v>8</v>
      </c>
      <c r="M24" s="148">
        <v>4</v>
      </c>
      <c r="N24" s="147">
        <v>3</v>
      </c>
      <c r="O24" s="260">
        <v>7</v>
      </c>
      <c r="P24" s="148">
        <v>0</v>
      </c>
      <c r="Q24" s="147">
        <v>0</v>
      </c>
      <c r="R24" s="260">
        <v>0</v>
      </c>
      <c r="S24" s="148">
        <v>22</v>
      </c>
      <c r="T24" s="147">
        <v>5</v>
      </c>
      <c r="U24" s="260">
        <v>27</v>
      </c>
    </row>
    <row r="25" spans="1:22" s="126" customFormat="1" ht="18.75" x14ac:dyDescent="0.2">
      <c r="A25" s="177"/>
      <c r="B25" s="258" t="s">
        <v>218</v>
      </c>
      <c r="C25" s="125" t="s">
        <v>219</v>
      </c>
      <c r="D25" s="259">
        <v>2</v>
      </c>
      <c r="E25" s="147">
        <v>0</v>
      </c>
      <c r="F25" s="260">
        <v>2</v>
      </c>
      <c r="G25" s="148">
        <v>0</v>
      </c>
      <c r="H25" s="147">
        <v>0</v>
      </c>
      <c r="I25" s="260">
        <v>0</v>
      </c>
      <c r="J25" s="148">
        <v>1</v>
      </c>
      <c r="K25" s="147">
        <v>0</v>
      </c>
      <c r="L25" s="260">
        <v>1</v>
      </c>
      <c r="M25" s="148">
        <v>3</v>
      </c>
      <c r="N25" s="147">
        <v>0</v>
      </c>
      <c r="O25" s="260">
        <v>3</v>
      </c>
      <c r="P25" s="148">
        <v>0</v>
      </c>
      <c r="Q25" s="147">
        <v>0</v>
      </c>
      <c r="R25" s="260">
        <v>0</v>
      </c>
      <c r="S25" s="148">
        <v>6</v>
      </c>
      <c r="T25" s="147">
        <v>0</v>
      </c>
      <c r="U25" s="260">
        <v>6</v>
      </c>
    </row>
    <row r="26" spans="1:22" s="126" customFormat="1" ht="18.75" x14ac:dyDescent="0.2">
      <c r="A26" s="177"/>
      <c r="B26" s="258" t="s">
        <v>220</v>
      </c>
      <c r="C26" s="125" t="s">
        <v>221</v>
      </c>
      <c r="D26" s="259">
        <v>2</v>
      </c>
      <c r="E26" s="147">
        <v>0</v>
      </c>
      <c r="F26" s="260">
        <v>2</v>
      </c>
      <c r="G26" s="148">
        <v>2</v>
      </c>
      <c r="H26" s="147">
        <v>0</v>
      </c>
      <c r="I26" s="260">
        <v>2</v>
      </c>
      <c r="J26" s="148">
        <v>1</v>
      </c>
      <c r="K26" s="147">
        <v>0</v>
      </c>
      <c r="L26" s="260">
        <v>1</v>
      </c>
      <c r="M26" s="148">
        <v>0</v>
      </c>
      <c r="N26" s="147">
        <v>0</v>
      </c>
      <c r="O26" s="260">
        <v>0</v>
      </c>
      <c r="P26" s="148">
        <v>0</v>
      </c>
      <c r="Q26" s="147">
        <v>0</v>
      </c>
      <c r="R26" s="260">
        <v>0</v>
      </c>
      <c r="S26" s="148">
        <v>5</v>
      </c>
      <c r="T26" s="147">
        <v>0</v>
      </c>
      <c r="U26" s="260">
        <v>5</v>
      </c>
    </row>
    <row r="27" spans="1:22" s="126" customFormat="1" ht="18.75" x14ac:dyDescent="0.2">
      <c r="A27" s="177"/>
      <c r="B27" s="258" t="s">
        <v>222</v>
      </c>
      <c r="C27" s="125" t="s">
        <v>223</v>
      </c>
      <c r="D27" s="259">
        <v>1</v>
      </c>
      <c r="E27" s="147">
        <v>0</v>
      </c>
      <c r="F27" s="260">
        <v>1</v>
      </c>
      <c r="G27" s="148">
        <v>2</v>
      </c>
      <c r="H27" s="147">
        <v>0</v>
      </c>
      <c r="I27" s="260">
        <v>2</v>
      </c>
      <c r="J27" s="148">
        <v>2</v>
      </c>
      <c r="K27" s="147">
        <v>0</v>
      </c>
      <c r="L27" s="260">
        <v>2</v>
      </c>
      <c r="M27" s="148">
        <v>0</v>
      </c>
      <c r="N27" s="147">
        <v>2</v>
      </c>
      <c r="O27" s="260">
        <v>2</v>
      </c>
      <c r="P27" s="148">
        <v>0</v>
      </c>
      <c r="Q27" s="147">
        <v>0</v>
      </c>
      <c r="R27" s="260">
        <v>0</v>
      </c>
      <c r="S27" s="148">
        <v>5</v>
      </c>
      <c r="T27" s="147">
        <v>2</v>
      </c>
      <c r="U27" s="260">
        <v>7</v>
      </c>
    </row>
    <row r="28" spans="1:22" s="126" customFormat="1" ht="37.5" x14ac:dyDescent="0.2">
      <c r="A28" s="177"/>
      <c r="B28" s="258" t="s">
        <v>224</v>
      </c>
      <c r="C28" s="125" t="s">
        <v>225</v>
      </c>
      <c r="D28" s="259">
        <v>3</v>
      </c>
      <c r="E28" s="147">
        <v>0</v>
      </c>
      <c r="F28" s="260">
        <v>3</v>
      </c>
      <c r="G28" s="148">
        <v>1</v>
      </c>
      <c r="H28" s="147">
        <v>0</v>
      </c>
      <c r="I28" s="260">
        <v>1</v>
      </c>
      <c r="J28" s="148">
        <v>6</v>
      </c>
      <c r="K28" s="147">
        <v>0</v>
      </c>
      <c r="L28" s="260">
        <v>6</v>
      </c>
      <c r="M28" s="148">
        <v>2</v>
      </c>
      <c r="N28" s="147">
        <v>0</v>
      </c>
      <c r="O28" s="260">
        <v>2</v>
      </c>
      <c r="P28" s="148">
        <v>0</v>
      </c>
      <c r="Q28" s="147">
        <v>0</v>
      </c>
      <c r="R28" s="260">
        <v>0</v>
      </c>
      <c r="S28" s="148">
        <v>12</v>
      </c>
      <c r="T28" s="147">
        <v>0</v>
      </c>
      <c r="U28" s="260">
        <v>12</v>
      </c>
    </row>
    <row r="29" spans="1:22" s="126" customFormat="1" ht="18.75" x14ac:dyDescent="0.2">
      <c r="A29" s="177"/>
      <c r="B29" s="258" t="s">
        <v>226</v>
      </c>
      <c r="C29" s="125" t="s">
        <v>227</v>
      </c>
      <c r="D29" s="259">
        <v>24</v>
      </c>
      <c r="E29" s="147">
        <v>1</v>
      </c>
      <c r="F29" s="260">
        <v>25</v>
      </c>
      <c r="G29" s="148">
        <v>22</v>
      </c>
      <c r="H29" s="147">
        <v>2</v>
      </c>
      <c r="I29" s="260">
        <v>24</v>
      </c>
      <c r="J29" s="148">
        <v>23</v>
      </c>
      <c r="K29" s="147">
        <v>13</v>
      </c>
      <c r="L29" s="260">
        <v>36</v>
      </c>
      <c r="M29" s="148">
        <v>13</v>
      </c>
      <c r="N29" s="147">
        <v>1</v>
      </c>
      <c r="O29" s="260">
        <v>14</v>
      </c>
      <c r="P29" s="148">
        <v>0</v>
      </c>
      <c r="Q29" s="147">
        <v>0</v>
      </c>
      <c r="R29" s="260">
        <v>0</v>
      </c>
      <c r="S29" s="148">
        <v>82</v>
      </c>
      <c r="T29" s="147">
        <v>17</v>
      </c>
      <c r="U29" s="260">
        <v>99</v>
      </c>
    </row>
    <row r="30" spans="1:22" s="126" customFormat="1" ht="38.25" thickBot="1" x14ac:dyDescent="0.25">
      <c r="A30" s="177"/>
      <c r="B30" s="261" t="s">
        <v>228</v>
      </c>
      <c r="C30" s="262" t="s">
        <v>272</v>
      </c>
      <c r="D30" s="263">
        <v>11</v>
      </c>
      <c r="E30" s="264">
        <v>0</v>
      </c>
      <c r="F30" s="265">
        <v>11</v>
      </c>
      <c r="G30" s="266">
        <v>4</v>
      </c>
      <c r="H30" s="264">
        <v>0</v>
      </c>
      <c r="I30" s="265">
        <v>4</v>
      </c>
      <c r="J30" s="266">
        <v>15</v>
      </c>
      <c r="K30" s="264">
        <v>0</v>
      </c>
      <c r="L30" s="265">
        <v>15</v>
      </c>
      <c r="M30" s="266">
        <v>5</v>
      </c>
      <c r="N30" s="264">
        <v>0</v>
      </c>
      <c r="O30" s="265">
        <v>5</v>
      </c>
      <c r="P30" s="266">
        <v>0</v>
      </c>
      <c r="Q30" s="264">
        <v>0</v>
      </c>
      <c r="R30" s="265">
        <v>0</v>
      </c>
      <c r="S30" s="266">
        <v>35</v>
      </c>
      <c r="T30" s="264">
        <v>0</v>
      </c>
      <c r="U30" s="265">
        <v>35</v>
      </c>
    </row>
    <row r="31" spans="1:22" s="181" customFormat="1" ht="21.6" customHeight="1" thickBot="1" x14ac:dyDescent="0.25">
      <c r="A31" s="177"/>
      <c r="B31" s="4350" t="s">
        <v>16</v>
      </c>
      <c r="C31" s="4350"/>
      <c r="D31" s="211">
        <f>SUM(D9:D30)</f>
        <v>320</v>
      </c>
      <c r="E31" s="211">
        <f t="shared" ref="E31:S31" si="1">SUM(E9:E30)</f>
        <v>14</v>
      </c>
      <c r="F31" s="267">
        <f t="shared" si="1"/>
        <v>334</v>
      </c>
      <c r="G31" s="208">
        <f t="shared" si="1"/>
        <v>278</v>
      </c>
      <c r="H31" s="211">
        <f t="shared" si="1"/>
        <v>13</v>
      </c>
      <c r="I31" s="268">
        <f t="shared" si="1"/>
        <v>291</v>
      </c>
      <c r="J31" s="208">
        <f t="shared" si="1"/>
        <v>285</v>
      </c>
      <c r="K31" s="211">
        <f t="shared" si="1"/>
        <v>56</v>
      </c>
      <c r="L31" s="268">
        <f t="shared" si="1"/>
        <v>341</v>
      </c>
      <c r="M31" s="208">
        <f t="shared" si="1"/>
        <v>206</v>
      </c>
      <c r="N31" s="211">
        <f t="shared" si="1"/>
        <v>23</v>
      </c>
      <c r="O31" s="268">
        <f t="shared" si="1"/>
        <v>229</v>
      </c>
      <c r="P31" s="297">
        <f t="shared" si="1"/>
        <v>14</v>
      </c>
      <c r="Q31" s="212">
        <f t="shared" si="1"/>
        <v>0</v>
      </c>
      <c r="R31" s="269">
        <f t="shared" si="1"/>
        <v>14</v>
      </c>
      <c r="S31" s="208">
        <f t="shared" si="1"/>
        <v>1103</v>
      </c>
      <c r="T31" s="211">
        <f>SUM(T9:T30)</f>
        <v>106</v>
      </c>
      <c r="U31" s="268">
        <f>SUM(U9:U30)</f>
        <v>1209</v>
      </c>
    </row>
    <row r="32" spans="1:22" s="144" customFormat="1" ht="12.75" customHeight="1" x14ac:dyDescent="0.2">
      <c r="A32" s="177"/>
      <c r="B32" s="4345" t="s">
        <v>23</v>
      </c>
      <c r="C32" s="4345"/>
      <c r="D32" s="244"/>
      <c r="E32" s="182"/>
      <c r="F32" s="270"/>
      <c r="G32" s="182"/>
      <c r="H32" s="182"/>
      <c r="I32" s="271"/>
      <c r="J32" s="182"/>
      <c r="K32" s="182"/>
      <c r="L32" s="271"/>
      <c r="M32" s="182"/>
      <c r="N32" s="182"/>
      <c r="O32" s="271"/>
      <c r="P32" s="182"/>
      <c r="Q32" s="182"/>
      <c r="R32" s="271"/>
      <c r="S32" s="182"/>
      <c r="T32" s="182"/>
      <c r="U32" s="271"/>
      <c r="V32" s="183"/>
    </row>
    <row r="33" spans="1:22" s="144" customFormat="1" ht="24.95" customHeight="1" thickBot="1" x14ac:dyDescent="0.25">
      <c r="A33" s="177"/>
      <c r="B33" s="4345" t="s">
        <v>11</v>
      </c>
      <c r="C33" s="4345"/>
      <c r="D33" s="245"/>
      <c r="E33" s="213"/>
      <c r="F33" s="272"/>
      <c r="G33" s="213"/>
      <c r="H33" s="213"/>
      <c r="I33" s="272"/>
      <c r="J33" s="213"/>
      <c r="K33" s="213"/>
      <c r="L33" s="272"/>
      <c r="M33" s="213"/>
      <c r="N33" s="213"/>
      <c r="O33" s="272"/>
      <c r="P33" s="213"/>
      <c r="Q33" s="213"/>
      <c r="R33" s="272"/>
      <c r="S33" s="213"/>
      <c r="T33" s="213"/>
      <c r="U33" s="272"/>
      <c r="V33" s="120"/>
    </row>
    <row r="34" spans="1:22" ht="18.75" x14ac:dyDescent="0.2">
      <c r="A34" s="177"/>
      <c r="B34" s="252" t="s">
        <v>273</v>
      </c>
      <c r="C34" s="253" t="s">
        <v>274</v>
      </c>
      <c r="D34" s="254">
        <v>0</v>
      </c>
      <c r="E34" s="255">
        <v>0</v>
      </c>
      <c r="F34" s="256">
        <v>0</v>
      </c>
      <c r="G34" s="257">
        <v>0</v>
      </c>
      <c r="H34" s="255">
        <v>0</v>
      </c>
      <c r="I34" s="256">
        <v>0</v>
      </c>
      <c r="J34" s="257">
        <v>0</v>
      </c>
      <c r="K34" s="255">
        <v>0</v>
      </c>
      <c r="L34" s="256">
        <v>0</v>
      </c>
      <c r="M34" s="257">
        <v>0</v>
      </c>
      <c r="N34" s="255">
        <v>0</v>
      </c>
      <c r="O34" s="256">
        <v>0</v>
      </c>
      <c r="P34" s="257">
        <v>0</v>
      </c>
      <c r="Q34" s="255">
        <v>0</v>
      </c>
      <c r="R34" s="256">
        <v>0</v>
      </c>
      <c r="S34" s="257">
        <v>0</v>
      </c>
      <c r="T34" s="255">
        <v>0</v>
      </c>
      <c r="U34" s="256">
        <v>0</v>
      </c>
    </row>
    <row r="35" spans="1:22" ht="18.75" outlineLevel="1" x14ac:dyDescent="0.2">
      <c r="A35" s="177"/>
      <c r="B35" s="258" t="s">
        <v>188</v>
      </c>
      <c r="C35" s="125" t="s">
        <v>189</v>
      </c>
      <c r="D35" s="259">
        <v>17</v>
      </c>
      <c r="E35" s="147">
        <v>0</v>
      </c>
      <c r="F35" s="260">
        <v>17</v>
      </c>
      <c r="G35" s="148">
        <v>19</v>
      </c>
      <c r="H35" s="147">
        <v>0</v>
      </c>
      <c r="I35" s="260">
        <v>19</v>
      </c>
      <c r="J35" s="148">
        <v>17</v>
      </c>
      <c r="K35" s="147">
        <v>2</v>
      </c>
      <c r="L35" s="260">
        <v>19</v>
      </c>
      <c r="M35" s="148">
        <v>12</v>
      </c>
      <c r="N35" s="147">
        <v>0</v>
      </c>
      <c r="O35" s="260">
        <v>12</v>
      </c>
      <c r="P35" s="148">
        <v>0</v>
      </c>
      <c r="Q35" s="147">
        <v>0</v>
      </c>
      <c r="R35" s="260">
        <v>0</v>
      </c>
      <c r="S35" s="148">
        <v>65</v>
      </c>
      <c r="T35" s="147">
        <v>2</v>
      </c>
      <c r="U35" s="260">
        <v>67</v>
      </c>
    </row>
    <row r="36" spans="1:22" ht="18.75" outlineLevel="1" x14ac:dyDescent="0.2">
      <c r="A36" s="177"/>
      <c r="B36" s="258" t="s">
        <v>190</v>
      </c>
      <c r="C36" s="125" t="s">
        <v>191</v>
      </c>
      <c r="D36" s="259">
        <v>13</v>
      </c>
      <c r="E36" s="147">
        <v>0</v>
      </c>
      <c r="F36" s="260">
        <v>13</v>
      </c>
      <c r="G36" s="148">
        <v>13</v>
      </c>
      <c r="H36" s="147">
        <v>1</v>
      </c>
      <c r="I36" s="260">
        <v>14</v>
      </c>
      <c r="J36" s="148">
        <v>17</v>
      </c>
      <c r="K36" s="147">
        <v>2</v>
      </c>
      <c r="L36" s="260">
        <v>19</v>
      </c>
      <c r="M36" s="148">
        <v>21</v>
      </c>
      <c r="N36" s="147">
        <v>2</v>
      </c>
      <c r="O36" s="260">
        <v>23</v>
      </c>
      <c r="P36" s="148">
        <v>0</v>
      </c>
      <c r="Q36" s="147">
        <v>0</v>
      </c>
      <c r="R36" s="260">
        <v>0</v>
      </c>
      <c r="S36" s="148">
        <v>64</v>
      </c>
      <c r="T36" s="147">
        <v>5</v>
      </c>
      <c r="U36" s="260">
        <v>69</v>
      </c>
    </row>
    <row r="37" spans="1:22" ht="18.75" outlineLevel="1" x14ac:dyDescent="0.2">
      <c r="A37" s="177"/>
      <c r="B37" s="258" t="s">
        <v>192</v>
      </c>
      <c r="C37" s="125" t="s">
        <v>193</v>
      </c>
      <c r="D37" s="259">
        <v>17</v>
      </c>
      <c r="E37" s="147">
        <v>4</v>
      </c>
      <c r="F37" s="260">
        <v>21</v>
      </c>
      <c r="G37" s="148">
        <v>33</v>
      </c>
      <c r="H37" s="147">
        <v>0</v>
      </c>
      <c r="I37" s="260">
        <v>33</v>
      </c>
      <c r="J37" s="148">
        <v>12</v>
      </c>
      <c r="K37" s="147">
        <v>1</v>
      </c>
      <c r="L37" s="260">
        <v>13</v>
      </c>
      <c r="M37" s="148">
        <v>21</v>
      </c>
      <c r="N37" s="147">
        <v>3</v>
      </c>
      <c r="O37" s="260">
        <v>24</v>
      </c>
      <c r="P37" s="148">
        <v>0</v>
      </c>
      <c r="Q37" s="147">
        <v>0</v>
      </c>
      <c r="R37" s="260">
        <v>0</v>
      </c>
      <c r="S37" s="148">
        <v>83</v>
      </c>
      <c r="T37" s="147">
        <v>8</v>
      </c>
      <c r="U37" s="260">
        <v>91</v>
      </c>
    </row>
    <row r="38" spans="1:22" ht="18.75" outlineLevel="1" x14ac:dyDescent="0.2">
      <c r="A38" s="177"/>
      <c r="B38" s="258" t="s">
        <v>194</v>
      </c>
      <c r="C38" s="125" t="s">
        <v>195</v>
      </c>
      <c r="D38" s="259">
        <v>17</v>
      </c>
      <c r="E38" s="147">
        <v>0</v>
      </c>
      <c r="F38" s="260">
        <v>17</v>
      </c>
      <c r="G38" s="148">
        <v>23</v>
      </c>
      <c r="H38" s="147">
        <v>1</v>
      </c>
      <c r="I38" s="260">
        <v>24</v>
      </c>
      <c r="J38" s="148">
        <v>18</v>
      </c>
      <c r="K38" s="147">
        <v>12</v>
      </c>
      <c r="L38" s="260">
        <v>30</v>
      </c>
      <c r="M38" s="148">
        <v>13</v>
      </c>
      <c r="N38" s="147">
        <v>2</v>
      </c>
      <c r="O38" s="260">
        <v>15</v>
      </c>
      <c r="P38" s="148">
        <v>0</v>
      </c>
      <c r="Q38" s="147">
        <v>0</v>
      </c>
      <c r="R38" s="260">
        <v>0</v>
      </c>
      <c r="S38" s="148">
        <v>71</v>
      </c>
      <c r="T38" s="147">
        <v>15</v>
      </c>
      <c r="U38" s="260">
        <v>86</v>
      </c>
    </row>
    <row r="39" spans="1:22" ht="18.75" outlineLevel="1" x14ac:dyDescent="0.2">
      <c r="A39" s="177"/>
      <c r="B39" s="258" t="s">
        <v>196</v>
      </c>
      <c r="C39" s="125" t="s">
        <v>197</v>
      </c>
      <c r="D39" s="259">
        <v>19</v>
      </c>
      <c r="E39" s="147">
        <v>0</v>
      </c>
      <c r="F39" s="260">
        <v>19</v>
      </c>
      <c r="G39" s="148">
        <v>8</v>
      </c>
      <c r="H39" s="147">
        <v>3</v>
      </c>
      <c r="I39" s="260">
        <v>11</v>
      </c>
      <c r="J39" s="148">
        <v>17</v>
      </c>
      <c r="K39" s="147">
        <v>2</v>
      </c>
      <c r="L39" s="260">
        <v>19</v>
      </c>
      <c r="M39" s="148">
        <v>10</v>
      </c>
      <c r="N39" s="147">
        <v>0</v>
      </c>
      <c r="O39" s="260">
        <v>10</v>
      </c>
      <c r="P39" s="148">
        <v>0</v>
      </c>
      <c r="Q39" s="147">
        <v>0</v>
      </c>
      <c r="R39" s="260">
        <v>0</v>
      </c>
      <c r="S39" s="148">
        <v>54</v>
      </c>
      <c r="T39" s="147">
        <v>5</v>
      </c>
      <c r="U39" s="260">
        <v>59</v>
      </c>
    </row>
    <row r="40" spans="1:22" ht="18.75" outlineLevel="1" x14ac:dyDescent="0.2">
      <c r="A40" s="177"/>
      <c r="B40" s="258" t="s">
        <v>198</v>
      </c>
      <c r="C40" s="125" t="s">
        <v>199</v>
      </c>
      <c r="D40" s="259">
        <v>51</v>
      </c>
      <c r="E40" s="147">
        <v>0</v>
      </c>
      <c r="F40" s="260">
        <v>51</v>
      </c>
      <c r="G40" s="148">
        <v>41</v>
      </c>
      <c r="H40" s="147">
        <v>0</v>
      </c>
      <c r="I40" s="260">
        <v>41</v>
      </c>
      <c r="J40" s="148">
        <v>43</v>
      </c>
      <c r="K40" s="147">
        <v>0</v>
      </c>
      <c r="L40" s="260">
        <v>43</v>
      </c>
      <c r="M40" s="148">
        <v>5</v>
      </c>
      <c r="N40" s="147">
        <v>0</v>
      </c>
      <c r="O40" s="260">
        <v>5</v>
      </c>
      <c r="P40" s="148">
        <v>0</v>
      </c>
      <c r="Q40" s="147">
        <v>0</v>
      </c>
      <c r="R40" s="260">
        <v>0</v>
      </c>
      <c r="S40" s="148">
        <v>140</v>
      </c>
      <c r="T40" s="147">
        <v>0</v>
      </c>
      <c r="U40" s="260">
        <v>140</v>
      </c>
    </row>
    <row r="41" spans="1:22" ht="18.75" outlineLevel="1" x14ac:dyDescent="0.2">
      <c r="A41" s="177"/>
      <c r="B41" s="258" t="s">
        <v>200</v>
      </c>
      <c r="C41" s="125" t="s">
        <v>201</v>
      </c>
      <c r="D41" s="259">
        <v>15</v>
      </c>
      <c r="E41" s="147">
        <v>0</v>
      </c>
      <c r="F41" s="260">
        <v>15</v>
      </c>
      <c r="G41" s="148">
        <v>12</v>
      </c>
      <c r="H41" s="147">
        <v>0</v>
      </c>
      <c r="I41" s="260">
        <v>12</v>
      </c>
      <c r="J41" s="148">
        <v>15</v>
      </c>
      <c r="K41" s="147">
        <v>1</v>
      </c>
      <c r="L41" s="260">
        <v>16</v>
      </c>
      <c r="M41" s="148">
        <v>7</v>
      </c>
      <c r="N41" s="147">
        <v>0</v>
      </c>
      <c r="O41" s="260">
        <v>7</v>
      </c>
      <c r="P41" s="148">
        <v>0</v>
      </c>
      <c r="Q41" s="147">
        <v>0</v>
      </c>
      <c r="R41" s="260">
        <v>0</v>
      </c>
      <c r="S41" s="148">
        <v>49</v>
      </c>
      <c r="T41" s="147">
        <v>1</v>
      </c>
      <c r="U41" s="260">
        <v>50</v>
      </c>
    </row>
    <row r="42" spans="1:22" ht="37.5" outlineLevel="1" x14ac:dyDescent="0.2">
      <c r="A42" s="177"/>
      <c r="B42" s="258" t="s">
        <v>202</v>
      </c>
      <c r="C42" s="125" t="s">
        <v>203</v>
      </c>
      <c r="D42" s="259">
        <v>16</v>
      </c>
      <c r="E42" s="147">
        <v>0</v>
      </c>
      <c r="F42" s="260">
        <v>16</v>
      </c>
      <c r="G42" s="148">
        <v>12</v>
      </c>
      <c r="H42" s="147">
        <v>0</v>
      </c>
      <c r="I42" s="260">
        <v>12</v>
      </c>
      <c r="J42" s="148">
        <v>15</v>
      </c>
      <c r="K42" s="147">
        <v>0</v>
      </c>
      <c r="L42" s="260">
        <v>15</v>
      </c>
      <c r="M42" s="148">
        <v>25</v>
      </c>
      <c r="N42" s="147">
        <v>2</v>
      </c>
      <c r="O42" s="260">
        <v>27</v>
      </c>
      <c r="P42" s="148">
        <v>14</v>
      </c>
      <c r="Q42" s="147">
        <v>0</v>
      </c>
      <c r="R42" s="260">
        <v>14</v>
      </c>
      <c r="S42" s="148">
        <v>82</v>
      </c>
      <c r="T42" s="147">
        <v>2</v>
      </c>
      <c r="U42" s="260">
        <v>84</v>
      </c>
    </row>
    <row r="43" spans="1:22" ht="18.75" outlineLevel="1" x14ac:dyDescent="0.2">
      <c r="A43" s="177"/>
      <c r="B43" s="258" t="s">
        <v>204</v>
      </c>
      <c r="C43" s="125" t="s">
        <v>205</v>
      </c>
      <c r="D43" s="259">
        <v>49</v>
      </c>
      <c r="E43" s="147">
        <v>4</v>
      </c>
      <c r="F43" s="260">
        <v>53</v>
      </c>
      <c r="G43" s="148">
        <v>34</v>
      </c>
      <c r="H43" s="147">
        <v>3</v>
      </c>
      <c r="I43" s="260">
        <v>37</v>
      </c>
      <c r="J43" s="148">
        <v>37</v>
      </c>
      <c r="K43" s="147">
        <v>9</v>
      </c>
      <c r="L43" s="260">
        <v>46</v>
      </c>
      <c r="M43" s="148">
        <v>24</v>
      </c>
      <c r="N43" s="147">
        <v>4</v>
      </c>
      <c r="O43" s="260">
        <v>28</v>
      </c>
      <c r="P43" s="148">
        <v>0</v>
      </c>
      <c r="Q43" s="147">
        <v>0</v>
      </c>
      <c r="R43" s="260">
        <v>0</v>
      </c>
      <c r="S43" s="148">
        <v>144</v>
      </c>
      <c r="T43" s="147">
        <v>20</v>
      </c>
      <c r="U43" s="260">
        <v>164</v>
      </c>
    </row>
    <row r="44" spans="1:22" ht="18.75" outlineLevel="1" x14ac:dyDescent="0.2">
      <c r="A44" s="177"/>
      <c r="B44" s="258" t="s">
        <v>206</v>
      </c>
      <c r="C44" s="125" t="s">
        <v>207</v>
      </c>
      <c r="D44" s="259">
        <v>14</v>
      </c>
      <c r="E44" s="147">
        <v>0</v>
      </c>
      <c r="F44" s="260">
        <v>14</v>
      </c>
      <c r="G44" s="148">
        <v>9</v>
      </c>
      <c r="H44" s="147">
        <v>0</v>
      </c>
      <c r="I44" s="260">
        <v>9</v>
      </c>
      <c r="J44" s="148">
        <v>7</v>
      </c>
      <c r="K44" s="147">
        <v>1</v>
      </c>
      <c r="L44" s="260">
        <v>8</v>
      </c>
      <c r="M44" s="148">
        <v>9</v>
      </c>
      <c r="N44" s="147">
        <v>0</v>
      </c>
      <c r="O44" s="260">
        <v>9</v>
      </c>
      <c r="P44" s="148">
        <v>0</v>
      </c>
      <c r="Q44" s="147">
        <v>0</v>
      </c>
      <c r="R44" s="260">
        <v>0</v>
      </c>
      <c r="S44" s="148">
        <v>39</v>
      </c>
      <c r="T44" s="147">
        <v>1</v>
      </c>
      <c r="U44" s="260">
        <v>40</v>
      </c>
    </row>
    <row r="45" spans="1:22" ht="18.75" outlineLevel="1" x14ac:dyDescent="0.2">
      <c r="A45" s="177"/>
      <c r="B45" s="258" t="s">
        <v>208</v>
      </c>
      <c r="C45" s="125" t="s">
        <v>209</v>
      </c>
      <c r="D45" s="259">
        <v>10</v>
      </c>
      <c r="E45" s="147">
        <v>0</v>
      </c>
      <c r="F45" s="260">
        <v>10</v>
      </c>
      <c r="G45" s="148">
        <v>0</v>
      </c>
      <c r="H45" s="147">
        <v>0</v>
      </c>
      <c r="I45" s="260">
        <v>0</v>
      </c>
      <c r="J45" s="148">
        <v>6</v>
      </c>
      <c r="K45" s="147">
        <v>0</v>
      </c>
      <c r="L45" s="260">
        <v>6</v>
      </c>
      <c r="M45" s="148">
        <v>0</v>
      </c>
      <c r="N45" s="147">
        <v>0</v>
      </c>
      <c r="O45" s="260">
        <v>0</v>
      </c>
      <c r="P45" s="148">
        <v>0</v>
      </c>
      <c r="Q45" s="147">
        <v>0</v>
      </c>
      <c r="R45" s="260">
        <v>0</v>
      </c>
      <c r="S45" s="148">
        <v>16</v>
      </c>
      <c r="T45" s="147">
        <v>0</v>
      </c>
      <c r="U45" s="260">
        <v>16</v>
      </c>
    </row>
    <row r="46" spans="1:22" ht="56.25" outlineLevel="1" x14ac:dyDescent="0.2">
      <c r="A46" s="177"/>
      <c r="B46" s="258" t="s">
        <v>210</v>
      </c>
      <c r="C46" s="125" t="s">
        <v>211</v>
      </c>
      <c r="D46" s="259">
        <v>15</v>
      </c>
      <c r="E46" s="147">
        <v>1</v>
      </c>
      <c r="F46" s="260">
        <v>16</v>
      </c>
      <c r="G46" s="148">
        <v>16</v>
      </c>
      <c r="H46" s="147">
        <v>1</v>
      </c>
      <c r="I46" s="260">
        <v>17</v>
      </c>
      <c r="J46" s="148">
        <v>7</v>
      </c>
      <c r="K46" s="147">
        <v>0</v>
      </c>
      <c r="L46" s="260">
        <v>7</v>
      </c>
      <c r="M46" s="148">
        <v>11</v>
      </c>
      <c r="N46" s="147">
        <v>2</v>
      </c>
      <c r="O46" s="260">
        <v>13</v>
      </c>
      <c r="P46" s="148">
        <v>0</v>
      </c>
      <c r="Q46" s="147">
        <v>0</v>
      </c>
      <c r="R46" s="260">
        <v>0</v>
      </c>
      <c r="S46" s="148">
        <v>49</v>
      </c>
      <c r="T46" s="147">
        <v>4</v>
      </c>
      <c r="U46" s="260">
        <v>53</v>
      </c>
    </row>
    <row r="47" spans="1:22" ht="18.75" outlineLevel="1" x14ac:dyDescent="0.2">
      <c r="A47" s="177"/>
      <c r="B47" s="258" t="s">
        <v>212</v>
      </c>
      <c r="C47" s="125" t="s">
        <v>213</v>
      </c>
      <c r="D47" s="259">
        <v>14</v>
      </c>
      <c r="E47" s="147">
        <v>0</v>
      </c>
      <c r="F47" s="260">
        <v>14</v>
      </c>
      <c r="G47" s="148">
        <v>11</v>
      </c>
      <c r="H47" s="147">
        <v>0</v>
      </c>
      <c r="I47" s="260">
        <v>11</v>
      </c>
      <c r="J47" s="148">
        <v>7</v>
      </c>
      <c r="K47" s="147">
        <v>1</v>
      </c>
      <c r="L47" s="260">
        <v>8</v>
      </c>
      <c r="M47" s="148">
        <v>7</v>
      </c>
      <c r="N47" s="147">
        <v>0</v>
      </c>
      <c r="O47" s="260">
        <v>7</v>
      </c>
      <c r="P47" s="148">
        <v>0</v>
      </c>
      <c r="Q47" s="147">
        <v>0</v>
      </c>
      <c r="R47" s="260">
        <v>0</v>
      </c>
      <c r="S47" s="148">
        <v>39</v>
      </c>
      <c r="T47" s="147">
        <v>1</v>
      </c>
      <c r="U47" s="260">
        <v>40</v>
      </c>
    </row>
    <row r="48" spans="1:22" ht="18.75" outlineLevel="1" x14ac:dyDescent="0.2">
      <c r="A48" s="177"/>
      <c r="B48" s="258" t="s">
        <v>214</v>
      </c>
      <c r="C48" s="125" t="s">
        <v>215</v>
      </c>
      <c r="D48" s="259">
        <v>2</v>
      </c>
      <c r="E48" s="147">
        <v>0</v>
      </c>
      <c r="F48" s="260">
        <v>2</v>
      </c>
      <c r="G48" s="148">
        <v>2</v>
      </c>
      <c r="H48" s="147">
        <v>1</v>
      </c>
      <c r="I48" s="260">
        <v>3</v>
      </c>
      <c r="J48" s="148">
        <v>1</v>
      </c>
      <c r="K48" s="147">
        <v>1</v>
      </c>
      <c r="L48" s="260">
        <v>2</v>
      </c>
      <c r="M48" s="148">
        <v>1</v>
      </c>
      <c r="N48" s="147">
        <v>0</v>
      </c>
      <c r="O48" s="260">
        <v>1</v>
      </c>
      <c r="P48" s="148">
        <v>0</v>
      </c>
      <c r="Q48" s="147">
        <v>0</v>
      </c>
      <c r="R48" s="260">
        <v>0</v>
      </c>
      <c r="S48" s="148">
        <v>6</v>
      </c>
      <c r="T48" s="147">
        <v>2</v>
      </c>
      <c r="U48" s="260">
        <v>8</v>
      </c>
    </row>
    <row r="49" spans="1:21" ht="18.75" outlineLevel="1" x14ac:dyDescent="0.2">
      <c r="A49" s="177"/>
      <c r="B49" s="258" t="s">
        <v>216</v>
      </c>
      <c r="C49" s="125" t="s">
        <v>217</v>
      </c>
      <c r="D49" s="259">
        <v>3</v>
      </c>
      <c r="E49" s="147">
        <v>0</v>
      </c>
      <c r="F49" s="260">
        <v>3</v>
      </c>
      <c r="G49" s="148">
        <v>9</v>
      </c>
      <c r="H49" s="147">
        <v>0</v>
      </c>
      <c r="I49" s="260">
        <v>9</v>
      </c>
      <c r="J49" s="148">
        <v>6</v>
      </c>
      <c r="K49" s="147">
        <v>2</v>
      </c>
      <c r="L49" s="260">
        <v>8</v>
      </c>
      <c r="M49" s="148">
        <v>2</v>
      </c>
      <c r="N49" s="147">
        <v>0</v>
      </c>
      <c r="O49" s="260">
        <v>2</v>
      </c>
      <c r="P49" s="148">
        <v>0</v>
      </c>
      <c r="Q49" s="147">
        <v>0</v>
      </c>
      <c r="R49" s="260">
        <v>0</v>
      </c>
      <c r="S49" s="148">
        <v>20</v>
      </c>
      <c r="T49" s="147">
        <v>2</v>
      </c>
      <c r="U49" s="260">
        <v>22</v>
      </c>
    </row>
    <row r="50" spans="1:21" ht="18.75" outlineLevel="1" x14ac:dyDescent="0.2">
      <c r="A50" s="177"/>
      <c r="B50" s="258" t="s">
        <v>218</v>
      </c>
      <c r="C50" s="125" t="s">
        <v>219</v>
      </c>
      <c r="D50" s="259">
        <v>2</v>
      </c>
      <c r="E50" s="147">
        <v>0</v>
      </c>
      <c r="F50" s="260">
        <v>2</v>
      </c>
      <c r="G50" s="148">
        <v>0</v>
      </c>
      <c r="H50" s="147">
        <v>0</v>
      </c>
      <c r="I50" s="260">
        <v>0</v>
      </c>
      <c r="J50" s="148">
        <v>1</v>
      </c>
      <c r="K50" s="147">
        <v>0</v>
      </c>
      <c r="L50" s="260">
        <v>1</v>
      </c>
      <c r="M50" s="148">
        <v>2</v>
      </c>
      <c r="N50" s="147">
        <v>0</v>
      </c>
      <c r="O50" s="260">
        <v>2</v>
      </c>
      <c r="P50" s="148">
        <v>0</v>
      </c>
      <c r="Q50" s="147">
        <v>0</v>
      </c>
      <c r="R50" s="260">
        <v>0</v>
      </c>
      <c r="S50" s="148">
        <v>5</v>
      </c>
      <c r="T50" s="147">
        <v>0</v>
      </c>
      <c r="U50" s="260">
        <v>5</v>
      </c>
    </row>
    <row r="51" spans="1:21" ht="18.75" outlineLevel="1" x14ac:dyDescent="0.2">
      <c r="A51" s="177"/>
      <c r="B51" s="258" t="s">
        <v>220</v>
      </c>
      <c r="C51" s="125" t="s">
        <v>221</v>
      </c>
      <c r="D51" s="259">
        <v>2</v>
      </c>
      <c r="E51" s="147">
        <v>0</v>
      </c>
      <c r="F51" s="260">
        <v>2</v>
      </c>
      <c r="G51" s="148">
        <v>2</v>
      </c>
      <c r="H51" s="147">
        <v>0</v>
      </c>
      <c r="I51" s="260">
        <v>2</v>
      </c>
      <c r="J51" s="148">
        <v>1</v>
      </c>
      <c r="K51" s="147">
        <v>0</v>
      </c>
      <c r="L51" s="260">
        <v>1</v>
      </c>
      <c r="M51" s="148">
        <v>0</v>
      </c>
      <c r="N51" s="147">
        <v>0</v>
      </c>
      <c r="O51" s="260">
        <v>0</v>
      </c>
      <c r="P51" s="148">
        <v>0</v>
      </c>
      <c r="Q51" s="147">
        <v>0</v>
      </c>
      <c r="R51" s="260">
        <v>0</v>
      </c>
      <c r="S51" s="148">
        <v>5</v>
      </c>
      <c r="T51" s="147">
        <v>0</v>
      </c>
      <c r="U51" s="260">
        <v>5</v>
      </c>
    </row>
    <row r="52" spans="1:21" ht="18.75" outlineLevel="1" x14ac:dyDescent="0.2">
      <c r="A52" s="177"/>
      <c r="B52" s="258" t="s">
        <v>222</v>
      </c>
      <c r="C52" s="125" t="s">
        <v>223</v>
      </c>
      <c r="D52" s="259">
        <v>1</v>
      </c>
      <c r="E52" s="147">
        <v>0</v>
      </c>
      <c r="F52" s="260">
        <v>1</v>
      </c>
      <c r="G52" s="148">
        <v>2</v>
      </c>
      <c r="H52" s="147">
        <v>0</v>
      </c>
      <c r="I52" s="260">
        <v>2</v>
      </c>
      <c r="J52" s="148">
        <v>2</v>
      </c>
      <c r="K52" s="147">
        <v>0</v>
      </c>
      <c r="L52" s="260">
        <v>2</v>
      </c>
      <c r="M52" s="148">
        <v>0</v>
      </c>
      <c r="N52" s="147">
        <v>0</v>
      </c>
      <c r="O52" s="260">
        <v>0</v>
      </c>
      <c r="P52" s="148">
        <v>0</v>
      </c>
      <c r="Q52" s="147">
        <v>0</v>
      </c>
      <c r="R52" s="260">
        <v>0</v>
      </c>
      <c r="S52" s="148">
        <v>5</v>
      </c>
      <c r="T52" s="147">
        <v>0</v>
      </c>
      <c r="U52" s="260">
        <v>5</v>
      </c>
    </row>
    <row r="53" spans="1:21" ht="37.5" outlineLevel="1" x14ac:dyDescent="0.2">
      <c r="A53" s="177"/>
      <c r="B53" s="258" t="s">
        <v>224</v>
      </c>
      <c r="C53" s="125" t="s">
        <v>225</v>
      </c>
      <c r="D53" s="259">
        <v>3</v>
      </c>
      <c r="E53" s="147">
        <v>0</v>
      </c>
      <c r="F53" s="260">
        <v>3</v>
      </c>
      <c r="G53" s="148">
        <v>1</v>
      </c>
      <c r="H53" s="147">
        <v>0</v>
      </c>
      <c r="I53" s="260">
        <v>1</v>
      </c>
      <c r="J53" s="148">
        <v>6</v>
      </c>
      <c r="K53" s="147">
        <v>0</v>
      </c>
      <c r="L53" s="260">
        <v>6</v>
      </c>
      <c r="M53" s="148">
        <v>2</v>
      </c>
      <c r="N53" s="147">
        <v>0</v>
      </c>
      <c r="O53" s="260">
        <v>2</v>
      </c>
      <c r="P53" s="148">
        <v>0</v>
      </c>
      <c r="Q53" s="147">
        <v>0</v>
      </c>
      <c r="R53" s="260">
        <v>0</v>
      </c>
      <c r="S53" s="148">
        <v>12</v>
      </c>
      <c r="T53" s="147">
        <v>0</v>
      </c>
      <c r="U53" s="260">
        <v>12</v>
      </c>
    </row>
    <row r="54" spans="1:21" ht="18.75" outlineLevel="1" x14ac:dyDescent="0.2">
      <c r="A54" s="177"/>
      <c r="B54" s="258" t="s">
        <v>226</v>
      </c>
      <c r="C54" s="125" t="s">
        <v>227</v>
      </c>
      <c r="D54" s="259">
        <v>23</v>
      </c>
      <c r="E54" s="147">
        <v>1</v>
      </c>
      <c r="F54" s="260">
        <v>24</v>
      </c>
      <c r="G54" s="148">
        <v>21</v>
      </c>
      <c r="H54" s="147">
        <v>2</v>
      </c>
      <c r="I54" s="260">
        <v>23</v>
      </c>
      <c r="J54" s="148">
        <v>23</v>
      </c>
      <c r="K54" s="147">
        <v>13</v>
      </c>
      <c r="L54" s="260">
        <v>36</v>
      </c>
      <c r="M54" s="148">
        <v>12</v>
      </c>
      <c r="N54" s="147">
        <v>1</v>
      </c>
      <c r="O54" s="260">
        <v>13</v>
      </c>
      <c r="P54" s="148">
        <v>0</v>
      </c>
      <c r="Q54" s="147">
        <v>0</v>
      </c>
      <c r="R54" s="260">
        <v>0</v>
      </c>
      <c r="S54" s="148">
        <v>79</v>
      </c>
      <c r="T54" s="147">
        <v>17</v>
      </c>
      <c r="U54" s="260">
        <v>96</v>
      </c>
    </row>
    <row r="55" spans="1:21" ht="38.25" outlineLevel="1" thickBot="1" x14ac:dyDescent="0.25">
      <c r="A55" s="177"/>
      <c r="B55" s="261" t="s">
        <v>228</v>
      </c>
      <c r="C55" s="262" t="s">
        <v>272</v>
      </c>
      <c r="D55" s="263">
        <v>11</v>
      </c>
      <c r="E55" s="264">
        <v>0</v>
      </c>
      <c r="F55" s="265">
        <v>11</v>
      </c>
      <c r="G55" s="266">
        <v>4</v>
      </c>
      <c r="H55" s="264">
        <v>0</v>
      </c>
      <c r="I55" s="265">
        <v>4</v>
      </c>
      <c r="J55" s="266">
        <v>15</v>
      </c>
      <c r="K55" s="264">
        <v>0</v>
      </c>
      <c r="L55" s="265">
        <v>15</v>
      </c>
      <c r="M55" s="266">
        <v>5</v>
      </c>
      <c r="N55" s="264">
        <v>0</v>
      </c>
      <c r="O55" s="265">
        <v>5</v>
      </c>
      <c r="P55" s="266">
        <v>0</v>
      </c>
      <c r="Q55" s="264">
        <v>0</v>
      </c>
      <c r="R55" s="265">
        <v>0</v>
      </c>
      <c r="S55" s="266">
        <v>35</v>
      </c>
      <c r="T55" s="264">
        <v>0</v>
      </c>
      <c r="U55" s="265">
        <v>35</v>
      </c>
    </row>
    <row r="56" spans="1:21" ht="17.649999999999999" customHeight="1" thickBot="1" x14ac:dyDescent="0.25">
      <c r="B56" s="4351" t="s">
        <v>8</v>
      </c>
      <c r="C56" s="4351"/>
      <c r="D56" s="211">
        <f>SUM(D34:D55)</f>
        <v>314</v>
      </c>
      <c r="E56" s="211">
        <f t="shared" ref="E56:U56" si="2">SUM(E34:E55)</f>
        <v>10</v>
      </c>
      <c r="F56" s="268">
        <f t="shared" si="2"/>
        <v>324</v>
      </c>
      <c r="G56" s="208">
        <f t="shared" si="2"/>
        <v>272</v>
      </c>
      <c r="H56" s="211">
        <f t="shared" si="2"/>
        <v>12</v>
      </c>
      <c r="I56" s="267">
        <f t="shared" si="2"/>
        <v>284</v>
      </c>
      <c r="J56" s="208">
        <f t="shared" si="2"/>
        <v>273</v>
      </c>
      <c r="K56" s="211">
        <f t="shared" si="2"/>
        <v>47</v>
      </c>
      <c r="L56" s="268">
        <f t="shared" si="2"/>
        <v>320</v>
      </c>
      <c r="M56" s="208">
        <f t="shared" si="2"/>
        <v>189</v>
      </c>
      <c r="N56" s="211">
        <f t="shared" si="2"/>
        <v>16</v>
      </c>
      <c r="O56" s="268">
        <f t="shared" si="2"/>
        <v>205</v>
      </c>
      <c r="P56" s="273">
        <f t="shared" si="2"/>
        <v>14</v>
      </c>
      <c r="Q56" s="297">
        <f t="shared" si="2"/>
        <v>0</v>
      </c>
      <c r="R56" s="269">
        <f t="shared" si="2"/>
        <v>14</v>
      </c>
      <c r="S56" s="208">
        <f>SUM(S34:S55)</f>
        <v>1062</v>
      </c>
      <c r="T56" s="211">
        <f t="shared" si="2"/>
        <v>85</v>
      </c>
      <c r="U56" s="268">
        <f t="shared" si="2"/>
        <v>1147</v>
      </c>
    </row>
    <row r="57" spans="1:21" ht="16.350000000000001" customHeight="1" thickBot="1" x14ac:dyDescent="0.25">
      <c r="B57" s="4340" t="s">
        <v>25</v>
      </c>
      <c r="C57" s="4340"/>
      <c r="D57" s="274"/>
      <c r="E57" s="275"/>
      <c r="F57" s="276"/>
      <c r="G57" s="275"/>
      <c r="H57" s="275"/>
      <c r="I57" s="277"/>
      <c r="J57" s="275"/>
      <c r="K57" s="275"/>
      <c r="L57" s="276"/>
      <c r="M57" s="275"/>
      <c r="N57" s="275"/>
      <c r="O57" s="276"/>
      <c r="P57" s="278"/>
      <c r="Q57" s="278"/>
      <c r="R57" s="279"/>
      <c r="S57" s="275"/>
      <c r="T57" s="275"/>
      <c r="U57" s="276"/>
    </row>
    <row r="58" spans="1:21" ht="18.75" x14ac:dyDescent="0.2">
      <c r="B58" s="280" t="s">
        <v>188</v>
      </c>
      <c r="C58" s="253" t="s">
        <v>189</v>
      </c>
      <c r="D58" s="281">
        <v>2</v>
      </c>
      <c r="E58" s="282">
        <v>0</v>
      </c>
      <c r="F58" s="283">
        <v>2</v>
      </c>
      <c r="G58" s="284">
        <v>1</v>
      </c>
      <c r="H58" s="282">
        <v>0</v>
      </c>
      <c r="I58" s="283">
        <v>1</v>
      </c>
      <c r="J58" s="284">
        <v>0</v>
      </c>
      <c r="K58" s="282">
        <v>1</v>
      </c>
      <c r="L58" s="283">
        <v>1</v>
      </c>
      <c r="M58" s="284">
        <v>1</v>
      </c>
      <c r="N58" s="282">
        <v>0</v>
      </c>
      <c r="O58" s="283">
        <v>1</v>
      </c>
      <c r="P58" s="284">
        <v>0</v>
      </c>
      <c r="Q58" s="282">
        <v>0</v>
      </c>
      <c r="R58" s="283">
        <v>0</v>
      </c>
      <c r="S58" s="284">
        <v>4</v>
      </c>
      <c r="T58" s="282">
        <v>1</v>
      </c>
      <c r="U58" s="283">
        <v>5</v>
      </c>
    </row>
    <row r="59" spans="1:21" ht="18.75" outlineLevel="1" x14ac:dyDescent="0.2">
      <c r="B59" s="258" t="s">
        <v>190</v>
      </c>
      <c r="C59" s="125" t="s">
        <v>191</v>
      </c>
      <c r="D59" s="259">
        <v>0</v>
      </c>
      <c r="E59" s="147">
        <v>0</v>
      </c>
      <c r="F59" s="260">
        <v>0</v>
      </c>
      <c r="G59" s="148">
        <v>0</v>
      </c>
      <c r="H59" s="147">
        <v>0</v>
      </c>
      <c r="I59" s="260">
        <v>0</v>
      </c>
      <c r="J59" s="148">
        <v>0</v>
      </c>
      <c r="K59" s="147">
        <v>0</v>
      </c>
      <c r="L59" s="260">
        <v>0</v>
      </c>
      <c r="M59" s="148">
        <v>1</v>
      </c>
      <c r="N59" s="147">
        <v>0</v>
      </c>
      <c r="O59" s="260">
        <v>1</v>
      </c>
      <c r="P59" s="148">
        <v>0</v>
      </c>
      <c r="Q59" s="147">
        <v>0</v>
      </c>
      <c r="R59" s="260">
        <v>0</v>
      </c>
      <c r="S59" s="148">
        <v>1</v>
      </c>
      <c r="T59" s="147">
        <v>0</v>
      </c>
      <c r="U59" s="260">
        <v>1</v>
      </c>
    </row>
    <row r="60" spans="1:21" ht="18.75" outlineLevel="1" x14ac:dyDescent="0.2">
      <c r="B60" s="258" t="s">
        <v>192</v>
      </c>
      <c r="C60" s="125" t="s">
        <v>193</v>
      </c>
      <c r="D60" s="259">
        <v>0</v>
      </c>
      <c r="E60" s="147">
        <v>0</v>
      </c>
      <c r="F60" s="260">
        <v>0</v>
      </c>
      <c r="G60" s="148">
        <v>2</v>
      </c>
      <c r="H60" s="147">
        <v>0</v>
      </c>
      <c r="I60" s="260">
        <v>2</v>
      </c>
      <c r="J60" s="148">
        <v>2</v>
      </c>
      <c r="K60" s="147">
        <v>2</v>
      </c>
      <c r="L60" s="260">
        <v>4</v>
      </c>
      <c r="M60" s="148">
        <v>2</v>
      </c>
      <c r="N60" s="147">
        <v>0</v>
      </c>
      <c r="O60" s="260">
        <v>2</v>
      </c>
      <c r="P60" s="148">
        <v>0</v>
      </c>
      <c r="Q60" s="147">
        <v>0</v>
      </c>
      <c r="R60" s="260">
        <v>0</v>
      </c>
      <c r="S60" s="148">
        <v>6</v>
      </c>
      <c r="T60" s="147">
        <v>2</v>
      </c>
      <c r="U60" s="260">
        <v>8</v>
      </c>
    </row>
    <row r="61" spans="1:21" ht="18.75" outlineLevel="1" x14ac:dyDescent="0.2">
      <c r="B61" s="258" t="s">
        <v>194</v>
      </c>
      <c r="C61" s="125" t="s">
        <v>195</v>
      </c>
      <c r="D61" s="259">
        <v>1</v>
      </c>
      <c r="E61" s="147">
        <v>0</v>
      </c>
      <c r="F61" s="260">
        <v>1</v>
      </c>
      <c r="G61" s="148">
        <v>0</v>
      </c>
      <c r="H61" s="147">
        <v>0</v>
      </c>
      <c r="I61" s="260">
        <v>0</v>
      </c>
      <c r="J61" s="148">
        <v>2</v>
      </c>
      <c r="K61" s="147">
        <v>4</v>
      </c>
      <c r="L61" s="260">
        <v>6</v>
      </c>
      <c r="M61" s="148">
        <v>0</v>
      </c>
      <c r="N61" s="147">
        <v>0</v>
      </c>
      <c r="O61" s="260">
        <v>0</v>
      </c>
      <c r="P61" s="148">
        <v>0</v>
      </c>
      <c r="Q61" s="147">
        <v>0</v>
      </c>
      <c r="R61" s="260">
        <v>0</v>
      </c>
      <c r="S61" s="148">
        <v>3</v>
      </c>
      <c r="T61" s="147">
        <v>4</v>
      </c>
      <c r="U61" s="260">
        <v>7</v>
      </c>
    </row>
    <row r="62" spans="1:21" ht="18.75" outlineLevel="1" x14ac:dyDescent="0.2">
      <c r="B62" s="258" t="s">
        <v>196</v>
      </c>
      <c r="C62" s="125" t="s">
        <v>197</v>
      </c>
      <c r="D62" s="259">
        <v>0</v>
      </c>
      <c r="E62" s="147">
        <v>1</v>
      </c>
      <c r="F62" s="260">
        <v>1</v>
      </c>
      <c r="G62" s="148">
        <v>0</v>
      </c>
      <c r="H62" s="147">
        <v>0</v>
      </c>
      <c r="I62" s="260">
        <v>0</v>
      </c>
      <c r="J62" s="148">
        <v>0</v>
      </c>
      <c r="K62" s="147">
        <v>0</v>
      </c>
      <c r="L62" s="260">
        <v>0</v>
      </c>
      <c r="M62" s="148">
        <v>1</v>
      </c>
      <c r="N62" s="147">
        <v>0</v>
      </c>
      <c r="O62" s="260">
        <v>1</v>
      </c>
      <c r="P62" s="148">
        <v>0</v>
      </c>
      <c r="Q62" s="147">
        <v>0</v>
      </c>
      <c r="R62" s="260">
        <v>0</v>
      </c>
      <c r="S62" s="148">
        <v>1</v>
      </c>
      <c r="T62" s="147">
        <v>1</v>
      </c>
      <c r="U62" s="260">
        <v>2</v>
      </c>
    </row>
    <row r="63" spans="1:21" ht="18.75" outlineLevel="1" x14ac:dyDescent="0.2">
      <c r="B63" s="258" t="s">
        <v>198</v>
      </c>
      <c r="C63" s="125" t="s">
        <v>199</v>
      </c>
      <c r="D63" s="259">
        <v>1</v>
      </c>
      <c r="E63" s="147">
        <v>0</v>
      </c>
      <c r="F63" s="260">
        <v>1</v>
      </c>
      <c r="G63" s="148">
        <v>0</v>
      </c>
      <c r="H63" s="147">
        <v>0</v>
      </c>
      <c r="I63" s="260">
        <v>0</v>
      </c>
      <c r="J63" s="148">
        <v>2</v>
      </c>
      <c r="K63" s="147">
        <v>0</v>
      </c>
      <c r="L63" s="260">
        <v>2</v>
      </c>
      <c r="M63" s="148">
        <v>0</v>
      </c>
      <c r="N63" s="147">
        <v>0</v>
      </c>
      <c r="O63" s="260">
        <v>0</v>
      </c>
      <c r="P63" s="148">
        <v>0</v>
      </c>
      <c r="Q63" s="147">
        <v>0</v>
      </c>
      <c r="R63" s="260">
        <v>0</v>
      </c>
      <c r="S63" s="148">
        <v>3</v>
      </c>
      <c r="T63" s="147">
        <v>0</v>
      </c>
      <c r="U63" s="260">
        <v>3</v>
      </c>
    </row>
    <row r="64" spans="1:21" ht="37.5" outlineLevel="1" x14ac:dyDescent="0.2">
      <c r="B64" s="258" t="s">
        <v>202</v>
      </c>
      <c r="C64" s="125" t="s">
        <v>203</v>
      </c>
      <c r="D64" s="259">
        <v>0</v>
      </c>
      <c r="E64" s="147">
        <v>0</v>
      </c>
      <c r="F64" s="260">
        <v>0</v>
      </c>
      <c r="G64" s="148">
        <v>0</v>
      </c>
      <c r="H64" s="147">
        <v>0</v>
      </c>
      <c r="I64" s="260">
        <v>0</v>
      </c>
      <c r="J64" s="148">
        <v>0</v>
      </c>
      <c r="K64" s="147">
        <v>2</v>
      </c>
      <c r="L64" s="260">
        <v>2</v>
      </c>
      <c r="M64" s="148">
        <v>0</v>
      </c>
      <c r="N64" s="147">
        <v>0</v>
      </c>
      <c r="O64" s="260">
        <v>0</v>
      </c>
      <c r="P64" s="148">
        <v>0</v>
      </c>
      <c r="Q64" s="147">
        <v>0</v>
      </c>
      <c r="R64" s="260">
        <v>0</v>
      </c>
      <c r="S64" s="148">
        <v>0</v>
      </c>
      <c r="T64" s="147">
        <v>2</v>
      </c>
      <c r="U64" s="260">
        <v>2</v>
      </c>
    </row>
    <row r="65" spans="2:22" ht="18.75" outlineLevel="1" x14ac:dyDescent="0.2">
      <c r="B65" s="258" t="s">
        <v>204</v>
      </c>
      <c r="C65" s="125" t="s">
        <v>205</v>
      </c>
      <c r="D65" s="259">
        <v>1</v>
      </c>
      <c r="E65" s="147">
        <v>1</v>
      </c>
      <c r="F65" s="260">
        <v>2</v>
      </c>
      <c r="G65" s="148">
        <v>2</v>
      </c>
      <c r="H65" s="147">
        <v>1</v>
      </c>
      <c r="I65" s="260">
        <v>3</v>
      </c>
      <c r="J65" s="148">
        <v>3</v>
      </c>
      <c r="K65" s="147">
        <v>0</v>
      </c>
      <c r="L65" s="260">
        <v>3</v>
      </c>
      <c r="M65" s="148">
        <v>6</v>
      </c>
      <c r="N65" s="147">
        <v>0</v>
      </c>
      <c r="O65" s="260">
        <v>6</v>
      </c>
      <c r="P65" s="148">
        <v>0</v>
      </c>
      <c r="Q65" s="147">
        <v>0</v>
      </c>
      <c r="R65" s="260">
        <v>0</v>
      </c>
      <c r="S65" s="148">
        <v>12</v>
      </c>
      <c r="T65" s="147">
        <v>2</v>
      </c>
      <c r="U65" s="260">
        <v>14</v>
      </c>
    </row>
    <row r="66" spans="2:22" ht="18.75" outlineLevel="1" x14ac:dyDescent="0.2">
      <c r="B66" s="258" t="s">
        <v>206</v>
      </c>
      <c r="C66" s="125" t="s">
        <v>207</v>
      </c>
      <c r="D66" s="259">
        <v>0</v>
      </c>
      <c r="E66" s="147">
        <v>0</v>
      </c>
      <c r="F66" s="260">
        <v>0</v>
      </c>
      <c r="G66" s="148">
        <v>0</v>
      </c>
      <c r="H66" s="147">
        <v>0</v>
      </c>
      <c r="I66" s="260">
        <v>0</v>
      </c>
      <c r="J66" s="148">
        <v>1</v>
      </c>
      <c r="K66" s="147">
        <v>0</v>
      </c>
      <c r="L66" s="260">
        <v>1</v>
      </c>
      <c r="M66" s="148">
        <v>0</v>
      </c>
      <c r="N66" s="147">
        <v>0</v>
      </c>
      <c r="O66" s="260">
        <v>0</v>
      </c>
      <c r="P66" s="148">
        <v>0</v>
      </c>
      <c r="Q66" s="147">
        <v>0</v>
      </c>
      <c r="R66" s="260">
        <v>0</v>
      </c>
      <c r="S66" s="148">
        <v>1</v>
      </c>
      <c r="T66" s="147">
        <v>0</v>
      </c>
      <c r="U66" s="260">
        <v>1</v>
      </c>
    </row>
    <row r="67" spans="2:22" ht="56.25" outlineLevel="1" x14ac:dyDescent="0.2">
      <c r="B67" s="258" t="s">
        <v>210</v>
      </c>
      <c r="C67" s="125" t="s">
        <v>211</v>
      </c>
      <c r="D67" s="259">
        <v>0</v>
      </c>
      <c r="E67" s="147">
        <v>0</v>
      </c>
      <c r="F67" s="260">
        <v>0</v>
      </c>
      <c r="G67" s="148">
        <v>0</v>
      </c>
      <c r="H67" s="147">
        <v>0</v>
      </c>
      <c r="I67" s="260">
        <v>0</v>
      </c>
      <c r="J67" s="148">
        <v>0</v>
      </c>
      <c r="K67" s="147">
        <v>0</v>
      </c>
      <c r="L67" s="260">
        <v>0</v>
      </c>
      <c r="M67" s="148">
        <v>0</v>
      </c>
      <c r="N67" s="147">
        <v>2</v>
      </c>
      <c r="O67" s="260">
        <v>2</v>
      </c>
      <c r="P67" s="148">
        <v>0</v>
      </c>
      <c r="Q67" s="147">
        <v>0</v>
      </c>
      <c r="R67" s="260">
        <v>0</v>
      </c>
      <c r="S67" s="148">
        <v>0</v>
      </c>
      <c r="T67" s="147">
        <v>2</v>
      </c>
      <c r="U67" s="260">
        <v>2</v>
      </c>
    </row>
    <row r="68" spans="2:22" ht="18.75" outlineLevel="1" x14ac:dyDescent="0.2">
      <c r="B68" s="258" t="s">
        <v>212</v>
      </c>
      <c r="C68" s="125" t="s">
        <v>213</v>
      </c>
      <c r="D68" s="259">
        <v>0</v>
      </c>
      <c r="E68" s="147">
        <v>0</v>
      </c>
      <c r="F68" s="260">
        <v>0</v>
      </c>
      <c r="G68" s="148">
        <v>0</v>
      </c>
      <c r="H68" s="147">
        <v>0</v>
      </c>
      <c r="I68" s="260">
        <v>0</v>
      </c>
      <c r="J68" s="148">
        <v>2</v>
      </c>
      <c r="K68" s="147">
        <v>0</v>
      </c>
      <c r="L68" s="260">
        <v>2</v>
      </c>
      <c r="M68" s="148">
        <v>1</v>
      </c>
      <c r="N68" s="147">
        <v>0</v>
      </c>
      <c r="O68" s="260">
        <v>1</v>
      </c>
      <c r="P68" s="148">
        <v>0</v>
      </c>
      <c r="Q68" s="147">
        <v>0</v>
      </c>
      <c r="R68" s="260">
        <v>0</v>
      </c>
      <c r="S68" s="148">
        <v>3</v>
      </c>
      <c r="T68" s="147">
        <v>0</v>
      </c>
      <c r="U68" s="260">
        <v>3</v>
      </c>
    </row>
    <row r="69" spans="2:22" ht="18.75" outlineLevel="1" x14ac:dyDescent="0.2">
      <c r="B69" s="258" t="s">
        <v>214</v>
      </c>
      <c r="C69" s="125" t="s">
        <v>215</v>
      </c>
      <c r="D69" s="259">
        <v>0</v>
      </c>
      <c r="E69" s="147">
        <v>2</v>
      </c>
      <c r="F69" s="260">
        <v>2</v>
      </c>
      <c r="G69" s="148">
        <v>0</v>
      </c>
      <c r="H69" s="147">
        <v>0</v>
      </c>
      <c r="I69" s="260">
        <v>0</v>
      </c>
      <c r="J69" s="148">
        <v>0</v>
      </c>
      <c r="K69" s="147">
        <v>0</v>
      </c>
      <c r="L69" s="260">
        <v>0</v>
      </c>
      <c r="M69" s="148">
        <v>1</v>
      </c>
      <c r="N69" s="147">
        <v>0</v>
      </c>
      <c r="O69" s="260">
        <v>1</v>
      </c>
      <c r="P69" s="148">
        <v>0</v>
      </c>
      <c r="Q69" s="147">
        <v>0</v>
      </c>
      <c r="R69" s="260">
        <v>0</v>
      </c>
      <c r="S69" s="148">
        <v>1</v>
      </c>
      <c r="T69" s="147">
        <v>2</v>
      </c>
      <c r="U69" s="260">
        <v>3</v>
      </c>
    </row>
    <row r="70" spans="2:22" ht="18.75" outlineLevel="1" x14ac:dyDescent="0.2">
      <c r="B70" s="258" t="s">
        <v>216</v>
      </c>
      <c r="C70" s="125" t="s">
        <v>217</v>
      </c>
      <c r="D70" s="259">
        <v>0</v>
      </c>
      <c r="E70" s="147">
        <v>0</v>
      </c>
      <c r="F70" s="260">
        <v>0</v>
      </c>
      <c r="G70" s="148">
        <v>0</v>
      </c>
      <c r="H70" s="147">
        <v>0</v>
      </c>
      <c r="I70" s="260">
        <v>0</v>
      </c>
      <c r="J70" s="148">
        <v>0</v>
      </c>
      <c r="K70" s="147">
        <v>0</v>
      </c>
      <c r="L70" s="260">
        <v>0</v>
      </c>
      <c r="M70" s="148">
        <v>2</v>
      </c>
      <c r="N70" s="147">
        <v>3</v>
      </c>
      <c r="O70" s="260">
        <v>5</v>
      </c>
      <c r="P70" s="148">
        <v>0</v>
      </c>
      <c r="Q70" s="147">
        <v>0</v>
      </c>
      <c r="R70" s="260">
        <v>0</v>
      </c>
      <c r="S70" s="148">
        <v>2</v>
      </c>
      <c r="T70" s="147">
        <v>3</v>
      </c>
      <c r="U70" s="260">
        <v>5</v>
      </c>
    </row>
    <row r="71" spans="2:22" ht="18.75" outlineLevel="1" x14ac:dyDescent="0.2">
      <c r="B71" s="258" t="s">
        <v>218</v>
      </c>
      <c r="C71" s="125" t="s">
        <v>219</v>
      </c>
      <c r="D71" s="259">
        <v>0</v>
      </c>
      <c r="E71" s="147">
        <v>0</v>
      </c>
      <c r="F71" s="260">
        <v>0</v>
      </c>
      <c r="G71" s="148">
        <v>0</v>
      </c>
      <c r="H71" s="147">
        <v>0</v>
      </c>
      <c r="I71" s="260">
        <v>0</v>
      </c>
      <c r="J71" s="148">
        <v>0</v>
      </c>
      <c r="K71" s="147">
        <v>0</v>
      </c>
      <c r="L71" s="260">
        <v>0</v>
      </c>
      <c r="M71" s="148">
        <v>1</v>
      </c>
      <c r="N71" s="147">
        <v>0</v>
      </c>
      <c r="O71" s="260">
        <v>1</v>
      </c>
      <c r="P71" s="148">
        <v>0</v>
      </c>
      <c r="Q71" s="147">
        <v>0</v>
      </c>
      <c r="R71" s="260">
        <v>0</v>
      </c>
      <c r="S71" s="148">
        <v>1</v>
      </c>
      <c r="T71" s="147">
        <v>0</v>
      </c>
      <c r="U71" s="260">
        <v>1</v>
      </c>
    </row>
    <row r="72" spans="2:22" ht="18.75" outlineLevel="1" x14ac:dyDescent="0.2">
      <c r="B72" s="258" t="s">
        <v>222</v>
      </c>
      <c r="C72" s="125" t="s">
        <v>223</v>
      </c>
      <c r="D72" s="259">
        <v>0</v>
      </c>
      <c r="E72" s="147">
        <v>0</v>
      </c>
      <c r="F72" s="260">
        <v>0</v>
      </c>
      <c r="G72" s="148">
        <v>0</v>
      </c>
      <c r="H72" s="147">
        <v>0</v>
      </c>
      <c r="I72" s="260">
        <v>0</v>
      </c>
      <c r="J72" s="148">
        <v>0</v>
      </c>
      <c r="K72" s="147">
        <v>0</v>
      </c>
      <c r="L72" s="260">
        <v>0</v>
      </c>
      <c r="M72" s="148">
        <v>0</v>
      </c>
      <c r="N72" s="147">
        <v>2</v>
      </c>
      <c r="O72" s="260">
        <v>2</v>
      </c>
      <c r="P72" s="148">
        <v>0</v>
      </c>
      <c r="Q72" s="147">
        <v>0</v>
      </c>
      <c r="R72" s="260">
        <v>0</v>
      </c>
      <c r="S72" s="148">
        <v>0</v>
      </c>
      <c r="T72" s="147">
        <v>2</v>
      </c>
      <c r="U72" s="260">
        <v>2</v>
      </c>
    </row>
    <row r="73" spans="2:22" ht="19.5" outlineLevel="1" thickBot="1" x14ac:dyDescent="0.25">
      <c r="B73" s="261" t="s">
        <v>226</v>
      </c>
      <c r="C73" s="262" t="s">
        <v>227</v>
      </c>
      <c r="D73" s="263">
        <v>1</v>
      </c>
      <c r="E73" s="264">
        <v>0</v>
      </c>
      <c r="F73" s="265">
        <v>1</v>
      </c>
      <c r="G73" s="266">
        <v>1</v>
      </c>
      <c r="H73" s="264">
        <v>0</v>
      </c>
      <c r="I73" s="265">
        <v>1</v>
      </c>
      <c r="J73" s="266">
        <v>0</v>
      </c>
      <c r="K73" s="264">
        <v>0</v>
      </c>
      <c r="L73" s="265">
        <v>0</v>
      </c>
      <c r="M73" s="266">
        <v>1</v>
      </c>
      <c r="N73" s="264">
        <v>0</v>
      </c>
      <c r="O73" s="265">
        <v>1</v>
      </c>
      <c r="P73" s="266">
        <v>0</v>
      </c>
      <c r="Q73" s="264">
        <v>0</v>
      </c>
      <c r="R73" s="265">
        <v>0</v>
      </c>
      <c r="S73" s="266">
        <v>3</v>
      </c>
      <c r="T73" s="264">
        <v>0</v>
      </c>
      <c r="U73" s="265">
        <v>3</v>
      </c>
    </row>
    <row r="74" spans="2:22" ht="24.95" customHeight="1" thickBot="1" x14ac:dyDescent="0.25">
      <c r="B74" s="4352" t="s">
        <v>13</v>
      </c>
      <c r="C74" s="4353"/>
      <c r="D74" s="299">
        <f t="shared" ref="D74:O74" si="3">SUM(D58:D73)</f>
        <v>6</v>
      </c>
      <c r="E74" s="206">
        <f t="shared" si="3"/>
        <v>4</v>
      </c>
      <c r="F74" s="300">
        <f t="shared" si="3"/>
        <v>10</v>
      </c>
      <c r="G74" s="299">
        <f t="shared" si="3"/>
        <v>6</v>
      </c>
      <c r="H74" s="206">
        <f t="shared" si="3"/>
        <v>1</v>
      </c>
      <c r="I74" s="300">
        <f t="shared" si="3"/>
        <v>7</v>
      </c>
      <c r="J74" s="299">
        <f t="shared" si="3"/>
        <v>12</v>
      </c>
      <c r="K74" s="206">
        <f t="shared" si="3"/>
        <v>9</v>
      </c>
      <c r="L74" s="300">
        <f t="shared" si="3"/>
        <v>21</v>
      </c>
      <c r="M74" s="299">
        <f t="shared" si="3"/>
        <v>17</v>
      </c>
      <c r="N74" s="206">
        <f t="shared" si="3"/>
        <v>7</v>
      </c>
      <c r="O74" s="300">
        <f t="shared" si="3"/>
        <v>24</v>
      </c>
      <c r="P74" s="301">
        <v>0</v>
      </c>
      <c r="Q74" s="302">
        <f>SUM(Q34:Q55)</f>
        <v>0</v>
      </c>
      <c r="R74" s="303">
        <v>0</v>
      </c>
      <c r="S74" s="299">
        <f>SUM(S58:S73)</f>
        <v>41</v>
      </c>
      <c r="T74" s="206">
        <f>SUM(T58:T73)</f>
        <v>21</v>
      </c>
      <c r="U74" s="300">
        <f>SUM(S74:T74)</f>
        <v>62</v>
      </c>
    </row>
    <row r="75" spans="2:22" s="177" customFormat="1" ht="25.5" customHeight="1" thickBot="1" x14ac:dyDescent="0.25">
      <c r="B75" s="4342" t="s">
        <v>10</v>
      </c>
      <c r="C75" s="4342"/>
      <c r="D75" s="186">
        <f t="shared" ref="D75:U75" si="4">SUM(D34:D55)</f>
        <v>314</v>
      </c>
      <c r="E75" s="184">
        <f t="shared" si="4"/>
        <v>10</v>
      </c>
      <c r="F75" s="185">
        <f t="shared" si="4"/>
        <v>324</v>
      </c>
      <c r="G75" s="186">
        <f t="shared" si="4"/>
        <v>272</v>
      </c>
      <c r="H75" s="184">
        <f t="shared" si="4"/>
        <v>12</v>
      </c>
      <c r="I75" s="184">
        <f t="shared" si="4"/>
        <v>284</v>
      </c>
      <c r="J75" s="184">
        <f t="shared" si="4"/>
        <v>273</v>
      </c>
      <c r="K75" s="184">
        <f t="shared" si="4"/>
        <v>47</v>
      </c>
      <c r="L75" s="184">
        <f t="shared" si="4"/>
        <v>320</v>
      </c>
      <c r="M75" s="184">
        <f t="shared" si="4"/>
        <v>189</v>
      </c>
      <c r="N75" s="184">
        <f t="shared" si="4"/>
        <v>16</v>
      </c>
      <c r="O75" s="185">
        <f t="shared" si="4"/>
        <v>205</v>
      </c>
      <c r="P75" s="185">
        <f t="shared" si="4"/>
        <v>14</v>
      </c>
      <c r="Q75" s="185">
        <f t="shared" si="4"/>
        <v>0</v>
      </c>
      <c r="R75" s="185">
        <f t="shared" si="4"/>
        <v>14</v>
      </c>
      <c r="S75" s="184">
        <f t="shared" si="4"/>
        <v>1062</v>
      </c>
      <c r="T75" s="184">
        <f t="shared" si="4"/>
        <v>85</v>
      </c>
      <c r="U75" s="185">
        <f t="shared" si="4"/>
        <v>1147</v>
      </c>
    </row>
    <row r="76" spans="2:22" ht="38.450000000000003" customHeight="1" thickBot="1" x14ac:dyDescent="0.25">
      <c r="B76" s="4341" t="s">
        <v>17</v>
      </c>
      <c r="C76" s="4341"/>
      <c r="D76" s="246">
        <f>D74</f>
        <v>6</v>
      </c>
      <c r="E76" s="241">
        <f t="shared" ref="E76:U76" si="5">E74</f>
        <v>4</v>
      </c>
      <c r="F76" s="298">
        <f t="shared" si="5"/>
        <v>10</v>
      </c>
      <c r="G76" s="246">
        <f t="shared" si="5"/>
        <v>6</v>
      </c>
      <c r="H76" s="241">
        <f t="shared" si="5"/>
        <v>1</v>
      </c>
      <c r="I76" s="298">
        <f t="shared" si="5"/>
        <v>7</v>
      </c>
      <c r="J76" s="241">
        <f t="shared" si="5"/>
        <v>12</v>
      </c>
      <c r="K76" s="241">
        <f t="shared" si="5"/>
        <v>9</v>
      </c>
      <c r="L76" s="298">
        <f t="shared" si="5"/>
        <v>21</v>
      </c>
      <c r="M76" s="241">
        <f t="shared" si="5"/>
        <v>17</v>
      </c>
      <c r="N76" s="241">
        <f t="shared" si="5"/>
        <v>7</v>
      </c>
      <c r="O76" s="185">
        <f t="shared" si="5"/>
        <v>24</v>
      </c>
      <c r="P76" s="247">
        <v>0</v>
      </c>
      <c r="Q76" s="248">
        <f>Q74+Q75</f>
        <v>0</v>
      </c>
      <c r="R76" s="249">
        <v>0</v>
      </c>
      <c r="S76" s="298">
        <f t="shared" si="5"/>
        <v>41</v>
      </c>
      <c r="T76" s="298">
        <f t="shared" si="5"/>
        <v>21</v>
      </c>
      <c r="U76" s="298">
        <f t="shared" si="5"/>
        <v>62</v>
      </c>
    </row>
    <row r="77" spans="2:22" ht="20.45" customHeight="1" thickBot="1" x14ac:dyDescent="0.25">
      <c r="B77" s="4338" t="s">
        <v>18</v>
      </c>
      <c r="C77" s="4338"/>
      <c r="D77" s="246">
        <f>D75+D76</f>
        <v>320</v>
      </c>
      <c r="E77" s="241">
        <f t="shared" ref="E77:S77" si="6">E75+E76</f>
        <v>14</v>
      </c>
      <c r="F77" s="298">
        <f t="shared" si="6"/>
        <v>334</v>
      </c>
      <c r="G77" s="246">
        <f t="shared" si="6"/>
        <v>278</v>
      </c>
      <c r="H77" s="241">
        <f t="shared" si="6"/>
        <v>13</v>
      </c>
      <c r="I77" s="298">
        <f t="shared" si="6"/>
        <v>291</v>
      </c>
      <c r="J77" s="241">
        <f t="shared" si="6"/>
        <v>285</v>
      </c>
      <c r="K77" s="241">
        <f t="shared" si="6"/>
        <v>56</v>
      </c>
      <c r="L77" s="298">
        <f t="shared" si="6"/>
        <v>341</v>
      </c>
      <c r="M77" s="241">
        <f t="shared" si="6"/>
        <v>206</v>
      </c>
      <c r="N77" s="241">
        <f t="shared" si="6"/>
        <v>23</v>
      </c>
      <c r="O77" s="298">
        <f t="shared" si="6"/>
        <v>229</v>
      </c>
      <c r="P77" s="298">
        <f t="shared" si="6"/>
        <v>14</v>
      </c>
      <c r="Q77" s="298">
        <f t="shared" si="6"/>
        <v>0</v>
      </c>
      <c r="R77" s="298">
        <f t="shared" si="6"/>
        <v>14</v>
      </c>
      <c r="S77" s="298">
        <f t="shared" si="6"/>
        <v>1103</v>
      </c>
      <c r="T77" s="241">
        <f>SUM(T75:T76)</f>
        <v>106</v>
      </c>
      <c r="U77" s="298">
        <f>SUM(S77:T77)</f>
        <v>1209</v>
      </c>
    </row>
    <row r="78" spans="2:22" s="177" customFormat="1" ht="18.75" x14ac:dyDescent="0.2">
      <c r="F78" s="285"/>
      <c r="I78" s="285"/>
      <c r="L78" s="285"/>
      <c r="O78" s="285"/>
      <c r="P78" s="285"/>
      <c r="Q78" s="285"/>
      <c r="R78" s="285"/>
      <c r="U78" s="285"/>
    </row>
    <row r="79" spans="2:22" ht="23.45" customHeight="1" x14ac:dyDescent="0.2">
      <c r="B79" s="4337" t="str">
        <f>[1]СПО!B42</f>
        <v>Начальник УМО___________________И.И. Линник</v>
      </c>
      <c r="C79" s="4337"/>
      <c r="D79" s="4337"/>
      <c r="E79" s="4337"/>
      <c r="F79" s="4337"/>
      <c r="G79" s="4337"/>
      <c r="H79" s="4337"/>
      <c r="I79" s="4337"/>
      <c r="J79" s="4337"/>
      <c r="K79" s="4337"/>
      <c r="L79" s="4337"/>
      <c r="M79" s="4337"/>
      <c r="N79" s="4337"/>
      <c r="O79" s="4337"/>
      <c r="P79" s="4337"/>
      <c r="Q79" s="4337"/>
      <c r="R79" s="4337"/>
      <c r="S79" s="4337"/>
      <c r="T79" s="4337"/>
      <c r="U79" s="150"/>
      <c r="V79" s="149"/>
    </row>
    <row r="80" spans="2:22" ht="18.75" x14ac:dyDescent="0.2"/>
    <row r="81" ht="18.75" x14ac:dyDescent="0.2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4"/>
  <sheetViews>
    <sheetView view="pageBreakPreview" topLeftCell="A46" zoomScale="55" zoomScaleNormal="60" zoomScaleSheetLayoutView="55" workbookViewId="0">
      <selection activeCell="F11" sqref="F11"/>
    </sheetView>
  </sheetViews>
  <sheetFormatPr defaultRowHeight="18.75" outlineLevelRow="1" x14ac:dyDescent="0.2"/>
  <cols>
    <col min="1" max="1" width="4.42578125" style="177" customWidth="1"/>
    <col min="2" max="2" width="13.7109375" style="176" customWidth="1"/>
    <col min="3" max="3" width="53" style="176" customWidth="1"/>
    <col min="4" max="4" width="12.7109375" style="176" customWidth="1"/>
    <col min="5" max="5" width="11.85546875" style="176" customWidth="1"/>
    <col min="6" max="6" width="11.28515625" style="178" customWidth="1"/>
    <col min="7" max="7" width="13.140625" style="176" customWidth="1"/>
    <col min="8" max="8" width="11.85546875" style="176" customWidth="1"/>
    <col min="9" max="9" width="12.7109375" style="178" customWidth="1"/>
    <col min="10" max="10" width="13.85546875" style="176" customWidth="1"/>
    <col min="11" max="11" width="12.42578125" style="176" customWidth="1"/>
    <col min="12" max="12" width="10.85546875" style="178" customWidth="1"/>
    <col min="13" max="13" width="12.5703125" style="176" customWidth="1"/>
    <col min="14" max="14" width="13.140625" style="176" customWidth="1"/>
    <col min="15" max="15" width="13" style="178" customWidth="1"/>
    <col min="16" max="16" width="13" style="165" customWidth="1"/>
    <col min="17" max="17" width="12.85546875" style="165" customWidth="1"/>
    <col min="18" max="18" width="12.140625" style="165" customWidth="1"/>
    <col min="19" max="19" width="12.5703125" style="176" customWidth="1"/>
    <col min="20" max="20" width="13.28515625" style="176" customWidth="1"/>
    <col min="21" max="21" width="15.85546875" style="178" customWidth="1"/>
    <col min="22" max="22" width="15.42578125" style="176" customWidth="1"/>
    <col min="23" max="256" width="9.140625" style="176"/>
    <col min="257" max="257" width="4.42578125" style="176" customWidth="1"/>
    <col min="258" max="258" width="13.7109375" style="176" customWidth="1"/>
    <col min="259" max="259" width="53" style="176" customWidth="1"/>
    <col min="260" max="260" width="10.140625" style="176" customWidth="1"/>
    <col min="261" max="261" width="11.140625" style="176" customWidth="1"/>
    <col min="262" max="262" width="11.28515625" style="176" customWidth="1"/>
    <col min="263" max="263" width="9.42578125" style="176" customWidth="1"/>
    <col min="264" max="264" width="11.85546875" style="176" customWidth="1"/>
    <col min="265" max="265" width="10.5703125" style="176" customWidth="1"/>
    <col min="266" max="266" width="9.42578125" style="176" customWidth="1"/>
    <col min="267" max="268" width="10.85546875" style="176" customWidth="1"/>
    <col min="269" max="269" width="9.42578125" style="176" customWidth="1"/>
    <col min="270" max="270" width="13.140625" style="176" customWidth="1"/>
    <col min="271" max="271" width="11.140625" style="176" customWidth="1"/>
    <col min="272" max="272" width="9.42578125" style="176" customWidth="1"/>
    <col min="273" max="273" width="12.85546875" style="176" customWidth="1"/>
    <col min="274" max="274" width="12.140625" style="176" customWidth="1"/>
    <col min="275" max="275" width="9.42578125" style="176" customWidth="1"/>
    <col min="276" max="276" width="12" style="176" customWidth="1"/>
    <col min="277" max="277" width="12.28515625" style="176" customWidth="1"/>
    <col min="278" max="278" width="15.42578125" style="176" customWidth="1"/>
    <col min="279" max="512" width="9.140625" style="176"/>
    <col min="513" max="513" width="4.42578125" style="176" customWidth="1"/>
    <col min="514" max="514" width="13.7109375" style="176" customWidth="1"/>
    <col min="515" max="515" width="53" style="176" customWidth="1"/>
    <col min="516" max="516" width="10.140625" style="176" customWidth="1"/>
    <col min="517" max="517" width="11.140625" style="176" customWidth="1"/>
    <col min="518" max="518" width="11.28515625" style="176" customWidth="1"/>
    <col min="519" max="519" width="9.42578125" style="176" customWidth="1"/>
    <col min="520" max="520" width="11.85546875" style="176" customWidth="1"/>
    <col min="521" max="521" width="10.5703125" style="176" customWidth="1"/>
    <col min="522" max="522" width="9.42578125" style="176" customWidth="1"/>
    <col min="523" max="524" width="10.85546875" style="176" customWidth="1"/>
    <col min="525" max="525" width="9.42578125" style="176" customWidth="1"/>
    <col min="526" max="526" width="13.140625" style="176" customWidth="1"/>
    <col min="527" max="527" width="11.140625" style="176" customWidth="1"/>
    <col min="528" max="528" width="9.42578125" style="176" customWidth="1"/>
    <col min="529" max="529" width="12.85546875" style="176" customWidth="1"/>
    <col min="530" max="530" width="12.140625" style="176" customWidth="1"/>
    <col min="531" max="531" width="9.42578125" style="176" customWidth="1"/>
    <col min="532" max="532" width="12" style="176" customWidth="1"/>
    <col min="533" max="533" width="12.28515625" style="176" customWidth="1"/>
    <col min="534" max="534" width="15.42578125" style="176" customWidth="1"/>
    <col min="535" max="768" width="9.140625" style="176"/>
    <col min="769" max="769" width="4.42578125" style="176" customWidth="1"/>
    <col min="770" max="770" width="13.7109375" style="176" customWidth="1"/>
    <col min="771" max="771" width="53" style="176" customWidth="1"/>
    <col min="772" max="772" width="10.140625" style="176" customWidth="1"/>
    <col min="773" max="773" width="11.140625" style="176" customWidth="1"/>
    <col min="774" max="774" width="11.28515625" style="176" customWidth="1"/>
    <col min="775" max="775" width="9.42578125" style="176" customWidth="1"/>
    <col min="776" max="776" width="11.85546875" style="176" customWidth="1"/>
    <col min="777" max="777" width="10.5703125" style="176" customWidth="1"/>
    <col min="778" max="778" width="9.42578125" style="176" customWidth="1"/>
    <col min="779" max="780" width="10.85546875" style="176" customWidth="1"/>
    <col min="781" max="781" width="9.42578125" style="176" customWidth="1"/>
    <col min="782" max="782" width="13.140625" style="176" customWidth="1"/>
    <col min="783" max="783" width="11.140625" style="176" customWidth="1"/>
    <col min="784" max="784" width="9.42578125" style="176" customWidth="1"/>
    <col min="785" max="785" width="12.85546875" style="176" customWidth="1"/>
    <col min="786" max="786" width="12.140625" style="176" customWidth="1"/>
    <col min="787" max="787" width="9.42578125" style="176" customWidth="1"/>
    <col min="788" max="788" width="12" style="176" customWidth="1"/>
    <col min="789" max="789" width="12.28515625" style="176" customWidth="1"/>
    <col min="790" max="790" width="15.42578125" style="176" customWidth="1"/>
    <col min="791" max="1024" width="9.140625" style="176"/>
    <col min="1025" max="1025" width="4.42578125" style="176" customWidth="1"/>
    <col min="1026" max="1026" width="13.7109375" style="176" customWidth="1"/>
    <col min="1027" max="1027" width="53" style="176" customWidth="1"/>
    <col min="1028" max="1028" width="10.140625" style="176" customWidth="1"/>
    <col min="1029" max="1029" width="11.140625" style="176" customWidth="1"/>
    <col min="1030" max="1030" width="11.28515625" style="176" customWidth="1"/>
    <col min="1031" max="1031" width="9.42578125" style="176" customWidth="1"/>
    <col min="1032" max="1032" width="11.85546875" style="176" customWidth="1"/>
    <col min="1033" max="1033" width="10.5703125" style="176" customWidth="1"/>
    <col min="1034" max="1034" width="9.42578125" style="176" customWidth="1"/>
    <col min="1035" max="1036" width="10.85546875" style="176" customWidth="1"/>
    <col min="1037" max="1037" width="9.42578125" style="176" customWidth="1"/>
    <col min="1038" max="1038" width="13.140625" style="176" customWidth="1"/>
    <col min="1039" max="1039" width="11.140625" style="176" customWidth="1"/>
    <col min="1040" max="1040" width="9.42578125" style="176" customWidth="1"/>
    <col min="1041" max="1041" width="12.85546875" style="176" customWidth="1"/>
    <col min="1042" max="1042" width="12.140625" style="176" customWidth="1"/>
    <col min="1043" max="1043" width="9.42578125" style="176" customWidth="1"/>
    <col min="1044" max="1044" width="12" style="176" customWidth="1"/>
    <col min="1045" max="1045" width="12.28515625" style="176" customWidth="1"/>
    <col min="1046" max="1046" width="15.42578125" style="176" customWidth="1"/>
    <col min="1047" max="1280" width="9.140625" style="176"/>
    <col min="1281" max="1281" width="4.42578125" style="176" customWidth="1"/>
    <col min="1282" max="1282" width="13.7109375" style="176" customWidth="1"/>
    <col min="1283" max="1283" width="53" style="176" customWidth="1"/>
    <col min="1284" max="1284" width="10.140625" style="176" customWidth="1"/>
    <col min="1285" max="1285" width="11.140625" style="176" customWidth="1"/>
    <col min="1286" max="1286" width="11.28515625" style="176" customWidth="1"/>
    <col min="1287" max="1287" width="9.42578125" style="176" customWidth="1"/>
    <col min="1288" max="1288" width="11.85546875" style="176" customWidth="1"/>
    <col min="1289" max="1289" width="10.5703125" style="176" customWidth="1"/>
    <col min="1290" max="1290" width="9.42578125" style="176" customWidth="1"/>
    <col min="1291" max="1292" width="10.85546875" style="176" customWidth="1"/>
    <col min="1293" max="1293" width="9.42578125" style="176" customWidth="1"/>
    <col min="1294" max="1294" width="13.140625" style="176" customWidth="1"/>
    <col min="1295" max="1295" width="11.140625" style="176" customWidth="1"/>
    <col min="1296" max="1296" width="9.42578125" style="176" customWidth="1"/>
    <col min="1297" max="1297" width="12.85546875" style="176" customWidth="1"/>
    <col min="1298" max="1298" width="12.140625" style="176" customWidth="1"/>
    <col min="1299" max="1299" width="9.42578125" style="176" customWidth="1"/>
    <col min="1300" max="1300" width="12" style="176" customWidth="1"/>
    <col min="1301" max="1301" width="12.28515625" style="176" customWidth="1"/>
    <col min="1302" max="1302" width="15.42578125" style="176" customWidth="1"/>
    <col min="1303" max="1536" width="9.140625" style="176"/>
    <col min="1537" max="1537" width="4.42578125" style="176" customWidth="1"/>
    <col min="1538" max="1538" width="13.7109375" style="176" customWidth="1"/>
    <col min="1539" max="1539" width="53" style="176" customWidth="1"/>
    <col min="1540" max="1540" width="10.140625" style="176" customWidth="1"/>
    <col min="1541" max="1541" width="11.140625" style="176" customWidth="1"/>
    <col min="1542" max="1542" width="11.28515625" style="176" customWidth="1"/>
    <col min="1543" max="1543" width="9.42578125" style="176" customWidth="1"/>
    <col min="1544" max="1544" width="11.85546875" style="176" customWidth="1"/>
    <col min="1545" max="1545" width="10.5703125" style="176" customWidth="1"/>
    <col min="1546" max="1546" width="9.42578125" style="176" customWidth="1"/>
    <col min="1547" max="1548" width="10.85546875" style="176" customWidth="1"/>
    <col min="1549" max="1549" width="9.42578125" style="176" customWidth="1"/>
    <col min="1550" max="1550" width="13.140625" style="176" customWidth="1"/>
    <col min="1551" max="1551" width="11.140625" style="176" customWidth="1"/>
    <col min="1552" max="1552" width="9.42578125" style="176" customWidth="1"/>
    <col min="1553" max="1553" width="12.85546875" style="176" customWidth="1"/>
    <col min="1554" max="1554" width="12.140625" style="176" customWidth="1"/>
    <col min="1555" max="1555" width="9.42578125" style="176" customWidth="1"/>
    <col min="1556" max="1556" width="12" style="176" customWidth="1"/>
    <col min="1557" max="1557" width="12.28515625" style="176" customWidth="1"/>
    <col min="1558" max="1558" width="15.42578125" style="176" customWidth="1"/>
    <col min="1559" max="1792" width="9.140625" style="176"/>
    <col min="1793" max="1793" width="4.42578125" style="176" customWidth="1"/>
    <col min="1794" max="1794" width="13.7109375" style="176" customWidth="1"/>
    <col min="1795" max="1795" width="53" style="176" customWidth="1"/>
    <col min="1796" max="1796" width="10.140625" style="176" customWidth="1"/>
    <col min="1797" max="1797" width="11.140625" style="176" customWidth="1"/>
    <col min="1798" max="1798" width="11.28515625" style="176" customWidth="1"/>
    <col min="1799" max="1799" width="9.42578125" style="176" customWidth="1"/>
    <col min="1800" max="1800" width="11.85546875" style="176" customWidth="1"/>
    <col min="1801" max="1801" width="10.5703125" style="176" customWidth="1"/>
    <col min="1802" max="1802" width="9.42578125" style="176" customWidth="1"/>
    <col min="1803" max="1804" width="10.85546875" style="176" customWidth="1"/>
    <col min="1805" max="1805" width="9.42578125" style="176" customWidth="1"/>
    <col min="1806" max="1806" width="13.140625" style="176" customWidth="1"/>
    <col min="1807" max="1807" width="11.140625" style="176" customWidth="1"/>
    <col min="1808" max="1808" width="9.42578125" style="176" customWidth="1"/>
    <col min="1809" max="1809" width="12.85546875" style="176" customWidth="1"/>
    <col min="1810" max="1810" width="12.140625" style="176" customWidth="1"/>
    <col min="1811" max="1811" width="9.42578125" style="176" customWidth="1"/>
    <col min="1812" max="1812" width="12" style="176" customWidth="1"/>
    <col min="1813" max="1813" width="12.28515625" style="176" customWidth="1"/>
    <col min="1814" max="1814" width="15.42578125" style="176" customWidth="1"/>
    <col min="1815" max="2048" width="9.140625" style="176"/>
    <col min="2049" max="2049" width="4.42578125" style="176" customWidth="1"/>
    <col min="2050" max="2050" width="13.7109375" style="176" customWidth="1"/>
    <col min="2051" max="2051" width="53" style="176" customWidth="1"/>
    <col min="2052" max="2052" width="10.140625" style="176" customWidth="1"/>
    <col min="2053" max="2053" width="11.140625" style="176" customWidth="1"/>
    <col min="2054" max="2054" width="11.28515625" style="176" customWidth="1"/>
    <col min="2055" max="2055" width="9.42578125" style="176" customWidth="1"/>
    <col min="2056" max="2056" width="11.85546875" style="176" customWidth="1"/>
    <col min="2057" max="2057" width="10.5703125" style="176" customWidth="1"/>
    <col min="2058" max="2058" width="9.42578125" style="176" customWidth="1"/>
    <col min="2059" max="2060" width="10.85546875" style="176" customWidth="1"/>
    <col min="2061" max="2061" width="9.42578125" style="176" customWidth="1"/>
    <col min="2062" max="2062" width="13.140625" style="176" customWidth="1"/>
    <col min="2063" max="2063" width="11.140625" style="176" customWidth="1"/>
    <col min="2064" max="2064" width="9.42578125" style="176" customWidth="1"/>
    <col min="2065" max="2065" width="12.85546875" style="176" customWidth="1"/>
    <col min="2066" max="2066" width="12.140625" style="176" customWidth="1"/>
    <col min="2067" max="2067" width="9.42578125" style="176" customWidth="1"/>
    <col min="2068" max="2068" width="12" style="176" customWidth="1"/>
    <col min="2069" max="2069" width="12.28515625" style="176" customWidth="1"/>
    <col min="2070" max="2070" width="15.42578125" style="176" customWidth="1"/>
    <col min="2071" max="2304" width="9.140625" style="176"/>
    <col min="2305" max="2305" width="4.42578125" style="176" customWidth="1"/>
    <col min="2306" max="2306" width="13.7109375" style="176" customWidth="1"/>
    <col min="2307" max="2307" width="53" style="176" customWidth="1"/>
    <col min="2308" max="2308" width="10.140625" style="176" customWidth="1"/>
    <col min="2309" max="2309" width="11.140625" style="176" customWidth="1"/>
    <col min="2310" max="2310" width="11.28515625" style="176" customWidth="1"/>
    <col min="2311" max="2311" width="9.42578125" style="176" customWidth="1"/>
    <col min="2312" max="2312" width="11.85546875" style="176" customWidth="1"/>
    <col min="2313" max="2313" width="10.5703125" style="176" customWidth="1"/>
    <col min="2314" max="2314" width="9.42578125" style="176" customWidth="1"/>
    <col min="2315" max="2316" width="10.85546875" style="176" customWidth="1"/>
    <col min="2317" max="2317" width="9.42578125" style="176" customWidth="1"/>
    <col min="2318" max="2318" width="13.140625" style="176" customWidth="1"/>
    <col min="2319" max="2319" width="11.140625" style="176" customWidth="1"/>
    <col min="2320" max="2320" width="9.42578125" style="176" customWidth="1"/>
    <col min="2321" max="2321" width="12.85546875" style="176" customWidth="1"/>
    <col min="2322" max="2322" width="12.140625" style="176" customWidth="1"/>
    <col min="2323" max="2323" width="9.42578125" style="176" customWidth="1"/>
    <col min="2324" max="2324" width="12" style="176" customWidth="1"/>
    <col min="2325" max="2325" width="12.28515625" style="176" customWidth="1"/>
    <col min="2326" max="2326" width="15.42578125" style="176" customWidth="1"/>
    <col min="2327" max="2560" width="9.140625" style="176"/>
    <col min="2561" max="2561" width="4.42578125" style="176" customWidth="1"/>
    <col min="2562" max="2562" width="13.7109375" style="176" customWidth="1"/>
    <col min="2563" max="2563" width="53" style="176" customWidth="1"/>
    <col min="2564" max="2564" width="10.140625" style="176" customWidth="1"/>
    <col min="2565" max="2565" width="11.140625" style="176" customWidth="1"/>
    <col min="2566" max="2566" width="11.28515625" style="176" customWidth="1"/>
    <col min="2567" max="2567" width="9.42578125" style="176" customWidth="1"/>
    <col min="2568" max="2568" width="11.85546875" style="176" customWidth="1"/>
    <col min="2569" max="2569" width="10.5703125" style="176" customWidth="1"/>
    <col min="2570" max="2570" width="9.42578125" style="176" customWidth="1"/>
    <col min="2571" max="2572" width="10.85546875" style="176" customWidth="1"/>
    <col min="2573" max="2573" width="9.42578125" style="176" customWidth="1"/>
    <col min="2574" max="2574" width="13.140625" style="176" customWidth="1"/>
    <col min="2575" max="2575" width="11.140625" style="176" customWidth="1"/>
    <col min="2576" max="2576" width="9.42578125" style="176" customWidth="1"/>
    <col min="2577" max="2577" width="12.85546875" style="176" customWidth="1"/>
    <col min="2578" max="2578" width="12.140625" style="176" customWidth="1"/>
    <col min="2579" max="2579" width="9.42578125" style="176" customWidth="1"/>
    <col min="2580" max="2580" width="12" style="176" customWidth="1"/>
    <col min="2581" max="2581" width="12.28515625" style="176" customWidth="1"/>
    <col min="2582" max="2582" width="15.42578125" style="176" customWidth="1"/>
    <col min="2583" max="2816" width="9.140625" style="176"/>
    <col min="2817" max="2817" width="4.42578125" style="176" customWidth="1"/>
    <col min="2818" max="2818" width="13.7109375" style="176" customWidth="1"/>
    <col min="2819" max="2819" width="53" style="176" customWidth="1"/>
    <col min="2820" max="2820" width="10.140625" style="176" customWidth="1"/>
    <col min="2821" max="2821" width="11.140625" style="176" customWidth="1"/>
    <col min="2822" max="2822" width="11.28515625" style="176" customWidth="1"/>
    <col min="2823" max="2823" width="9.42578125" style="176" customWidth="1"/>
    <col min="2824" max="2824" width="11.85546875" style="176" customWidth="1"/>
    <col min="2825" max="2825" width="10.5703125" style="176" customWidth="1"/>
    <col min="2826" max="2826" width="9.42578125" style="176" customWidth="1"/>
    <col min="2827" max="2828" width="10.85546875" style="176" customWidth="1"/>
    <col min="2829" max="2829" width="9.42578125" style="176" customWidth="1"/>
    <col min="2830" max="2830" width="13.140625" style="176" customWidth="1"/>
    <col min="2831" max="2831" width="11.140625" style="176" customWidth="1"/>
    <col min="2832" max="2832" width="9.42578125" style="176" customWidth="1"/>
    <col min="2833" max="2833" width="12.85546875" style="176" customWidth="1"/>
    <col min="2834" max="2834" width="12.140625" style="176" customWidth="1"/>
    <col min="2835" max="2835" width="9.42578125" style="176" customWidth="1"/>
    <col min="2836" max="2836" width="12" style="176" customWidth="1"/>
    <col min="2837" max="2837" width="12.28515625" style="176" customWidth="1"/>
    <col min="2838" max="2838" width="15.42578125" style="176" customWidth="1"/>
    <col min="2839" max="3072" width="9.140625" style="176"/>
    <col min="3073" max="3073" width="4.42578125" style="176" customWidth="1"/>
    <col min="3074" max="3074" width="13.7109375" style="176" customWidth="1"/>
    <col min="3075" max="3075" width="53" style="176" customWidth="1"/>
    <col min="3076" max="3076" width="10.140625" style="176" customWidth="1"/>
    <col min="3077" max="3077" width="11.140625" style="176" customWidth="1"/>
    <col min="3078" max="3078" width="11.28515625" style="176" customWidth="1"/>
    <col min="3079" max="3079" width="9.42578125" style="176" customWidth="1"/>
    <col min="3080" max="3080" width="11.85546875" style="176" customWidth="1"/>
    <col min="3081" max="3081" width="10.5703125" style="176" customWidth="1"/>
    <col min="3082" max="3082" width="9.42578125" style="176" customWidth="1"/>
    <col min="3083" max="3084" width="10.85546875" style="176" customWidth="1"/>
    <col min="3085" max="3085" width="9.42578125" style="176" customWidth="1"/>
    <col min="3086" max="3086" width="13.140625" style="176" customWidth="1"/>
    <col min="3087" max="3087" width="11.140625" style="176" customWidth="1"/>
    <col min="3088" max="3088" width="9.42578125" style="176" customWidth="1"/>
    <col min="3089" max="3089" width="12.85546875" style="176" customWidth="1"/>
    <col min="3090" max="3090" width="12.140625" style="176" customWidth="1"/>
    <col min="3091" max="3091" width="9.42578125" style="176" customWidth="1"/>
    <col min="3092" max="3092" width="12" style="176" customWidth="1"/>
    <col min="3093" max="3093" width="12.28515625" style="176" customWidth="1"/>
    <col min="3094" max="3094" width="15.42578125" style="176" customWidth="1"/>
    <col min="3095" max="3328" width="9.140625" style="176"/>
    <col min="3329" max="3329" width="4.42578125" style="176" customWidth="1"/>
    <col min="3330" max="3330" width="13.7109375" style="176" customWidth="1"/>
    <col min="3331" max="3331" width="53" style="176" customWidth="1"/>
    <col min="3332" max="3332" width="10.140625" style="176" customWidth="1"/>
    <col min="3333" max="3333" width="11.140625" style="176" customWidth="1"/>
    <col min="3334" max="3334" width="11.28515625" style="176" customWidth="1"/>
    <col min="3335" max="3335" width="9.42578125" style="176" customWidth="1"/>
    <col min="3336" max="3336" width="11.85546875" style="176" customWidth="1"/>
    <col min="3337" max="3337" width="10.5703125" style="176" customWidth="1"/>
    <col min="3338" max="3338" width="9.42578125" style="176" customWidth="1"/>
    <col min="3339" max="3340" width="10.85546875" style="176" customWidth="1"/>
    <col min="3341" max="3341" width="9.42578125" style="176" customWidth="1"/>
    <col min="3342" max="3342" width="13.140625" style="176" customWidth="1"/>
    <col min="3343" max="3343" width="11.140625" style="176" customWidth="1"/>
    <col min="3344" max="3344" width="9.42578125" style="176" customWidth="1"/>
    <col min="3345" max="3345" width="12.85546875" style="176" customWidth="1"/>
    <col min="3346" max="3346" width="12.140625" style="176" customWidth="1"/>
    <col min="3347" max="3347" width="9.42578125" style="176" customWidth="1"/>
    <col min="3348" max="3348" width="12" style="176" customWidth="1"/>
    <col min="3349" max="3349" width="12.28515625" style="176" customWidth="1"/>
    <col min="3350" max="3350" width="15.42578125" style="176" customWidth="1"/>
    <col min="3351" max="3584" width="9.140625" style="176"/>
    <col min="3585" max="3585" width="4.42578125" style="176" customWidth="1"/>
    <col min="3586" max="3586" width="13.7109375" style="176" customWidth="1"/>
    <col min="3587" max="3587" width="53" style="176" customWidth="1"/>
    <col min="3588" max="3588" width="10.140625" style="176" customWidth="1"/>
    <col min="3589" max="3589" width="11.140625" style="176" customWidth="1"/>
    <col min="3590" max="3590" width="11.28515625" style="176" customWidth="1"/>
    <col min="3591" max="3591" width="9.42578125" style="176" customWidth="1"/>
    <col min="3592" max="3592" width="11.85546875" style="176" customWidth="1"/>
    <col min="3593" max="3593" width="10.5703125" style="176" customWidth="1"/>
    <col min="3594" max="3594" width="9.42578125" style="176" customWidth="1"/>
    <col min="3595" max="3596" width="10.85546875" style="176" customWidth="1"/>
    <col min="3597" max="3597" width="9.42578125" style="176" customWidth="1"/>
    <col min="3598" max="3598" width="13.140625" style="176" customWidth="1"/>
    <col min="3599" max="3599" width="11.140625" style="176" customWidth="1"/>
    <col min="3600" max="3600" width="9.42578125" style="176" customWidth="1"/>
    <col min="3601" max="3601" width="12.85546875" style="176" customWidth="1"/>
    <col min="3602" max="3602" width="12.140625" style="176" customWidth="1"/>
    <col min="3603" max="3603" width="9.42578125" style="176" customWidth="1"/>
    <col min="3604" max="3604" width="12" style="176" customWidth="1"/>
    <col min="3605" max="3605" width="12.28515625" style="176" customWidth="1"/>
    <col min="3606" max="3606" width="15.42578125" style="176" customWidth="1"/>
    <col min="3607" max="3840" width="9.140625" style="176"/>
    <col min="3841" max="3841" width="4.42578125" style="176" customWidth="1"/>
    <col min="3842" max="3842" width="13.7109375" style="176" customWidth="1"/>
    <col min="3843" max="3843" width="53" style="176" customWidth="1"/>
    <col min="3844" max="3844" width="10.140625" style="176" customWidth="1"/>
    <col min="3845" max="3845" width="11.140625" style="176" customWidth="1"/>
    <col min="3846" max="3846" width="11.28515625" style="176" customWidth="1"/>
    <col min="3847" max="3847" width="9.42578125" style="176" customWidth="1"/>
    <col min="3848" max="3848" width="11.85546875" style="176" customWidth="1"/>
    <col min="3849" max="3849" width="10.5703125" style="176" customWidth="1"/>
    <col min="3850" max="3850" width="9.42578125" style="176" customWidth="1"/>
    <col min="3851" max="3852" width="10.85546875" style="176" customWidth="1"/>
    <col min="3853" max="3853" width="9.42578125" style="176" customWidth="1"/>
    <col min="3854" max="3854" width="13.140625" style="176" customWidth="1"/>
    <col min="3855" max="3855" width="11.140625" style="176" customWidth="1"/>
    <col min="3856" max="3856" width="9.42578125" style="176" customWidth="1"/>
    <col min="3857" max="3857" width="12.85546875" style="176" customWidth="1"/>
    <col min="3858" max="3858" width="12.140625" style="176" customWidth="1"/>
    <col min="3859" max="3859" width="9.42578125" style="176" customWidth="1"/>
    <col min="3860" max="3860" width="12" style="176" customWidth="1"/>
    <col min="3861" max="3861" width="12.28515625" style="176" customWidth="1"/>
    <col min="3862" max="3862" width="15.42578125" style="176" customWidth="1"/>
    <col min="3863" max="4096" width="9.140625" style="176"/>
    <col min="4097" max="4097" width="4.42578125" style="176" customWidth="1"/>
    <col min="4098" max="4098" width="13.7109375" style="176" customWidth="1"/>
    <col min="4099" max="4099" width="53" style="176" customWidth="1"/>
    <col min="4100" max="4100" width="10.140625" style="176" customWidth="1"/>
    <col min="4101" max="4101" width="11.140625" style="176" customWidth="1"/>
    <col min="4102" max="4102" width="11.28515625" style="176" customWidth="1"/>
    <col min="4103" max="4103" width="9.42578125" style="176" customWidth="1"/>
    <col min="4104" max="4104" width="11.85546875" style="176" customWidth="1"/>
    <col min="4105" max="4105" width="10.5703125" style="176" customWidth="1"/>
    <col min="4106" max="4106" width="9.42578125" style="176" customWidth="1"/>
    <col min="4107" max="4108" width="10.85546875" style="176" customWidth="1"/>
    <col min="4109" max="4109" width="9.42578125" style="176" customWidth="1"/>
    <col min="4110" max="4110" width="13.140625" style="176" customWidth="1"/>
    <col min="4111" max="4111" width="11.140625" style="176" customWidth="1"/>
    <col min="4112" max="4112" width="9.42578125" style="176" customWidth="1"/>
    <col min="4113" max="4113" width="12.85546875" style="176" customWidth="1"/>
    <col min="4114" max="4114" width="12.140625" style="176" customWidth="1"/>
    <col min="4115" max="4115" width="9.42578125" style="176" customWidth="1"/>
    <col min="4116" max="4116" width="12" style="176" customWidth="1"/>
    <col min="4117" max="4117" width="12.28515625" style="176" customWidth="1"/>
    <col min="4118" max="4118" width="15.42578125" style="176" customWidth="1"/>
    <col min="4119" max="4352" width="9.140625" style="176"/>
    <col min="4353" max="4353" width="4.42578125" style="176" customWidth="1"/>
    <col min="4354" max="4354" width="13.7109375" style="176" customWidth="1"/>
    <col min="4355" max="4355" width="53" style="176" customWidth="1"/>
    <col min="4356" max="4356" width="10.140625" style="176" customWidth="1"/>
    <col min="4357" max="4357" width="11.140625" style="176" customWidth="1"/>
    <col min="4358" max="4358" width="11.28515625" style="176" customWidth="1"/>
    <col min="4359" max="4359" width="9.42578125" style="176" customWidth="1"/>
    <col min="4360" max="4360" width="11.85546875" style="176" customWidth="1"/>
    <col min="4361" max="4361" width="10.5703125" style="176" customWidth="1"/>
    <col min="4362" max="4362" width="9.42578125" style="176" customWidth="1"/>
    <col min="4363" max="4364" width="10.85546875" style="176" customWidth="1"/>
    <col min="4365" max="4365" width="9.42578125" style="176" customWidth="1"/>
    <col min="4366" max="4366" width="13.140625" style="176" customWidth="1"/>
    <col min="4367" max="4367" width="11.140625" style="176" customWidth="1"/>
    <col min="4368" max="4368" width="9.42578125" style="176" customWidth="1"/>
    <col min="4369" max="4369" width="12.85546875" style="176" customWidth="1"/>
    <col min="4370" max="4370" width="12.140625" style="176" customWidth="1"/>
    <col min="4371" max="4371" width="9.42578125" style="176" customWidth="1"/>
    <col min="4372" max="4372" width="12" style="176" customWidth="1"/>
    <col min="4373" max="4373" width="12.28515625" style="176" customWidth="1"/>
    <col min="4374" max="4374" width="15.42578125" style="176" customWidth="1"/>
    <col min="4375" max="4608" width="9.140625" style="176"/>
    <col min="4609" max="4609" width="4.42578125" style="176" customWidth="1"/>
    <col min="4610" max="4610" width="13.7109375" style="176" customWidth="1"/>
    <col min="4611" max="4611" width="53" style="176" customWidth="1"/>
    <col min="4612" max="4612" width="10.140625" style="176" customWidth="1"/>
    <col min="4613" max="4613" width="11.140625" style="176" customWidth="1"/>
    <col min="4614" max="4614" width="11.28515625" style="176" customWidth="1"/>
    <col min="4615" max="4615" width="9.42578125" style="176" customWidth="1"/>
    <col min="4616" max="4616" width="11.85546875" style="176" customWidth="1"/>
    <col min="4617" max="4617" width="10.5703125" style="176" customWidth="1"/>
    <col min="4618" max="4618" width="9.42578125" style="176" customWidth="1"/>
    <col min="4619" max="4620" width="10.85546875" style="176" customWidth="1"/>
    <col min="4621" max="4621" width="9.42578125" style="176" customWidth="1"/>
    <col min="4622" max="4622" width="13.140625" style="176" customWidth="1"/>
    <col min="4623" max="4623" width="11.140625" style="176" customWidth="1"/>
    <col min="4624" max="4624" width="9.42578125" style="176" customWidth="1"/>
    <col min="4625" max="4625" width="12.85546875" style="176" customWidth="1"/>
    <col min="4626" max="4626" width="12.140625" style="176" customWidth="1"/>
    <col min="4627" max="4627" width="9.42578125" style="176" customWidth="1"/>
    <col min="4628" max="4628" width="12" style="176" customWidth="1"/>
    <col min="4629" max="4629" width="12.28515625" style="176" customWidth="1"/>
    <col min="4630" max="4630" width="15.42578125" style="176" customWidth="1"/>
    <col min="4631" max="4864" width="9.140625" style="176"/>
    <col min="4865" max="4865" width="4.42578125" style="176" customWidth="1"/>
    <col min="4866" max="4866" width="13.7109375" style="176" customWidth="1"/>
    <col min="4867" max="4867" width="53" style="176" customWidth="1"/>
    <col min="4868" max="4868" width="10.140625" style="176" customWidth="1"/>
    <col min="4869" max="4869" width="11.140625" style="176" customWidth="1"/>
    <col min="4870" max="4870" width="11.28515625" style="176" customWidth="1"/>
    <col min="4871" max="4871" width="9.42578125" style="176" customWidth="1"/>
    <col min="4872" max="4872" width="11.85546875" style="176" customWidth="1"/>
    <col min="4873" max="4873" width="10.5703125" style="176" customWidth="1"/>
    <col min="4874" max="4874" width="9.42578125" style="176" customWidth="1"/>
    <col min="4875" max="4876" width="10.85546875" style="176" customWidth="1"/>
    <col min="4877" max="4877" width="9.42578125" style="176" customWidth="1"/>
    <col min="4878" max="4878" width="13.140625" style="176" customWidth="1"/>
    <col min="4879" max="4879" width="11.140625" style="176" customWidth="1"/>
    <col min="4880" max="4880" width="9.42578125" style="176" customWidth="1"/>
    <col min="4881" max="4881" width="12.85546875" style="176" customWidth="1"/>
    <col min="4882" max="4882" width="12.140625" style="176" customWidth="1"/>
    <col min="4883" max="4883" width="9.42578125" style="176" customWidth="1"/>
    <col min="4884" max="4884" width="12" style="176" customWidth="1"/>
    <col min="4885" max="4885" width="12.28515625" style="176" customWidth="1"/>
    <col min="4886" max="4886" width="15.42578125" style="176" customWidth="1"/>
    <col min="4887" max="5120" width="9.140625" style="176"/>
    <col min="5121" max="5121" width="4.42578125" style="176" customWidth="1"/>
    <col min="5122" max="5122" width="13.7109375" style="176" customWidth="1"/>
    <col min="5123" max="5123" width="53" style="176" customWidth="1"/>
    <col min="5124" max="5124" width="10.140625" style="176" customWidth="1"/>
    <col min="5125" max="5125" width="11.140625" style="176" customWidth="1"/>
    <col min="5126" max="5126" width="11.28515625" style="176" customWidth="1"/>
    <col min="5127" max="5127" width="9.42578125" style="176" customWidth="1"/>
    <col min="5128" max="5128" width="11.85546875" style="176" customWidth="1"/>
    <col min="5129" max="5129" width="10.5703125" style="176" customWidth="1"/>
    <col min="5130" max="5130" width="9.42578125" style="176" customWidth="1"/>
    <col min="5131" max="5132" width="10.85546875" style="176" customWidth="1"/>
    <col min="5133" max="5133" width="9.42578125" style="176" customWidth="1"/>
    <col min="5134" max="5134" width="13.140625" style="176" customWidth="1"/>
    <col min="5135" max="5135" width="11.140625" style="176" customWidth="1"/>
    <col min="5136" max="5136" width="9.42578125" style="176" customWidth="1"/>
    <col min="5137" max="5137" width="12.85546875" style="176" customWidth="1"/>
    <col min="5138" max="5138" width="12.140625" style="176" customWidth="1"/>
    <col min="5139" max="5139" width="9.42578125" style="176" customWidth="1"/>
    <col min="5140" max="5140" width="12" style="176" customWidth="1"/>
    <col min="5141" max="5141" width="12.28515625" style="176" customWidth="1"/>
    <col min="5142" max="5142" width="15.42578125" style="176" customWidth="1"/>
    <col min="5143" max="5376" width="9.140625" style="176"/>
    <col min="5377" max="5377" width="4.42578125" style="176" customWidth="1"/>
    <col min="5378" max="5378" width="13.7109375" style="176" customWidth="1"/>
    <col min="5379" max="5379" width="53" style="176" customWidth="1"/>
    <col min="5380" max="5380" width="10.140625" style="176" customWidth="1"/>
    <col min="5381" max="5381" width="11.140625" style="176" customWidth="1"/>
    <col min="5382" max="5382" width="11.28515625" style="176" customWidth="1"/>
    <col min="5383" max="5383" width="9.42578125" style="176" customWidth="1"/>
    <col min="5384" max="5384" width="11.85546875" style="176" customWidth="1"/>
    <col min="5385" max="5385" width="10.5703125" style="176" customWidth="1"/>
    <col min="5386" max="5386" width="9.42578125" style="176" customWidth="1"/>
    <col min="5387" max="5388" width="10.85546875" style="176" customWidth="1"/>
    <col min="5389" max="5389" width="9.42578125" style="176" customWidth="1"/>
    <col min="5390" max="5390" width="13.140625" style="176" customWidth="1"/>
    <col min="5391" max="5391" width="11.140625" style="176" customWidth="1"/>
    <col min="5392" max="5392" width="9.42578125" style="176" customWidth="1"/>
    <col min="5393" max="5393" width="12.85546875" style="176" customWidth="1"/>
    <col min="5394" max="5394" width="12.140625" style="176" customWidth="1"/>
    <col min="5395" max="5395" width="9.42578125" style="176" customWidth="1"/>
    <col min="5396" max="5396" width="12" style="176" customWidth="1"/>
    <col min="5397" max="5397" width="12.28515625" style="176" customWidth="1"/>
    <col min="5398" max="5398" width="15.42578125" style="176" customWidth="1"/>
    <col min="5399" max="5632" width="9.140625" style="176"/>
    <col min="5633" max="5633" width="4.42578125" style="176" customWidth="1"/>
    <col min="5634" max="5634" width="13.7109375" style="176" customWidth="1"/>
    <col min="5635" max="5635" width="53" style="176" customWidth="1"/>
    <col min="5636" max="5636" width="10.140625" style="176" customWidth="1"/>
    <col min="5637" max="5637" width="11.140625" style="176" customWidth="1"/>
    <col min="5638" max="5638" width="11.28515625" style="176" customWidth="1"/>
    <col min="5639" max="5639" width="9.42578125" style="176" customWidth="1"/>
    <col min="5640" max="5640" width="11.85546875" style="176" customWidth="1"/>
    <col min="5641" max="5641" width="10.5703125" style="176" customWidth="1"/>
    <col min="5642" max="5642" width="9.42578125" style="176" customWidth="1"/>
    <col min="5643" max="5644" width="10.85546875" style="176" customWidth="1"/>
    <col min="5645" max="5645" width="9.42578125" style="176" customWidth="1"/>
    <col min="5646" max="5646" width="13.140625" style="176" customWidth="1"/>
    <col min="5647" max="5647" width="11.140625" style="176" customWidth="1"/>
    <col min="5648" max="5648" width="9.42578125" style="176" customWidth="1"/>
    <col min="5649" max="5649" width="12.85546875" style="176" customWidth="1"/>
    <col min="5650" max="5650" width="12.140625" style="176" customWidth="1"/>
    <col min="5651" max="5651" width="9.42578125" style="176" customWidth="1"/>
    <col min="5652" max="5652" width="12" style="176" customWidth="1"/>
    <col min="5653" max="5653" width="12.28515625" style="176" customWidth="1"/>
    <col min="5654" max="5654" width="15.42578125" style="176" customWidth="1"/>
    <col min="5655" max="5888" width="9.140625" style="176"/>
    <col min="5889" max="5889" width="4.42578125" style="176" customWidth="1"/>
    <col min="5890" max="5890" width="13.7109375" style="176" customWidth="1"/>
    <col min="5891" max="5891" width="53" style="176" customWidth="1"/>
    <col min="5892" max="5892" width="10.140625" style="176" customWidth="1"/>
    <col min="5893" max="5893" width="11.140625" style="176" customWidth="1"/>
    <col min="5894" max="5894" width="11.28515625" style="176" customWidth="1"/>
    <col min="5895" max="5895" width="9.42578125" style="176" customWidth="1"/>
    <col min="5896" max="5896" width="11.85546875" style="176" customWidth="1"/>
    <col min="5897" max="5897" width="10.5703125" style="176" customWidth="1"/>
    <col min="5898" max="5898" width="9.42578125" style="176" customWidth="1"/>
    <col min="5899" max="5900" width="10.85546875" style="176" customWidth="1"/>
    <col min="5901" max="5901" width="9.42578125" style="176" customWidth="1"/>
    <col min="5902" max="5902" width="13.140625" style="176" customWidth="1"/>
    <col min="5903" max="5903" width="11.140625" style="176" customWidth="1"/>
    <col min="5904" max="5904" width="9.42578125" style="176" customWidth="1"/>
    <col min="5905" max="5905" width="12.85546875" style="176" customWidth="1"/>
    <col min="5906" max="5906" width="12.140625" style="176" customWidth="1"/>
    <col min="5907" max="5907" width="9.42578125" style="176" customWidth="1"/>
    <col min="5908" max="5908" width="12" style="176" customWidth="1"/>
    <col min="5909" max="5909" width="12.28515625" style="176" customWidth="1"/>
    <col min="5910" max="5910" width="15.42578125" style="176" customWidth="1"/>
    <col min="5911" max="6144" width="9.140625" style="176"/>
    <col min="6145" max="6145" width="4.42578125" style="176" customWidth="1"/>
    <col min="6146" max="6146" width="13.7109375" style="176" customWidth="1"/>
    <col min="6147" max="6147" width="53" style="176" customWidth="1"/>
    <col min="6148" max="6148" width="10.140625" style="176" customWidth="1"/>
    <col min="6149" max="6149" width="11.140625" style="176" customWidth="1"/>
    <col min="6150" max="6150" width="11.28515625" style="176" customWidth="1"/>
    <col min="6151" max="6151" width="9.42578125" style="176" customWidth="1"/>
    <col min="6152" max="6152" width="11.85546875" style="176" customWidth="1"/>
    <col min="6153" max="6153" width="10.5703125" style="176" customWidth="1"/>
    <col min="6154" max="6154" width="9.42578125" style="176" customWidth="1"/>
    <col min="6155" max="6156" width="10.85546875" style="176" customWidth="1"/>
    <col min="6157" max="6157" width="9.42578125" style="176" customWidth="1"/>
    <col min="6158" max="6158" width="13.140625" style="176" customWidth="1"/>
    <col min="6159" max="6159" width="11.140625" style="176" customWidth="1"/>
    <col min="6160" max="6160" width="9.42578125" style="176" customWidth="1"/>
    <col min="6161" max="6161" width="12.85546875" style="176" customWidth="1"/>
    <col min="6162" max="6162" width="12.140625" style="176" customWidth="1"/>
    <col min="6163" max="6163" width="9.42578125" style="176" customWidth="1"/>
    <col min="6164" max="6164" width="12" style="176" customWidth="1"/>
    <col min="6165" max="6165" width="12.28515625" style="176" customWidth="1"/>
    <col min="6166" max="6166" width="15.42578125" style="176" customWidth="1"/>
    <col min="6167" max="6400" width="9.140625" style="176"/>
    <col min="6401" max="6401" width="4.42578125" style="176" customWidth="1"/>
    <col min="6402" max="6402" width="13.7109375" style="176" customWidth="1"/>
    <col min="6403" max="6403" width="53" style="176" customWidth="1"/>
    <col min="6404" max="6404" width="10.140625" style="176" customWidth="1"/>
    <col min="6405" max="6405" width="11.140625" style="176" customWidth="1"/>
    <col min="6406" max="6406" width="11.28515625" style="176" customWidth="1"/>
    <col min="6407" max="6407" width="9.42578125" style="176" customWidth="1"/>
    <col min="6408" max="6408" width="11.85546875" style="176" customWidth="1"/>
    <col min="6409" max="6409" width="10.5703125" style="176" customWidth="1"/>
    <col min="6410" max="6410" width="9.42578125" style="176" customWidth="1"/>
    <col min="6411" max="6412" width="10.85546875" style="176" customWidth="1"/>
    <col min="6413" max="6413" width="9.42578125" style="176" customWidth="1"/>
    <col min="6414" max="6414" width="13.140625" style="176" customWidth="1"/>
    <col min="6415" max="6415" width="11.140625" style="176" customWidth="1"/>
    <col min="6416" max="6416" width="9.42578125" style="176" customWidth="1"/>
    <col min="6417" max="6417" width="12.85546875" style="176" customWidth="1"/>
    <col min="6418" max="6418" width="12.140625" style="176" customWidth="1"/>
    <col min="6419" max="6419" width="9.42578125" style="176" customWidth="1"/>
    <col min="6420" max="6420" width="12" style="176" customWidth="1"/>
    <col min="6421" max="6421" width="12.28515625" style="176" customWidth="1"/>
    <col min="6422" max="6422" width="15.42578125" style="176" customWidth="1"/>
    <col min="6423" max="6656" width="9.140625" style="176"/>
    <col min="6657" max="6657" width="4.42578125" style="176" customWidth="1"/>
    <col min="6658" max="6658" width="13.7109375" style="176" customWidth="1"/>
    <col min="6659" max="6659" width="53" style="176" customWidth="1"/>
    <col min="6660" max="6660" width="10.140625" style="176" customWidth="1"/>
    <col min="6661" max="6661" width="11.140625" style="176" customWidth="1"/>
    <col min="6662" max="6662" width="11.28515625" style="176" customWidth="1"/>
    <col min="6663" max="6663" width="9.42578125" style="176" customWidth="1"/>
    <col min="6664" max="6664" width="11.85546875" style="176" customWidth="1"/>
    <col min="6665" max="6665" width="10.5703125" style="176" customWidth="1"/>
    <col min="6666" max="6666" width="9.42578125" style="176" customWidth="1"/>
    <col min="6667" max="6668" width="10.85546875" style="176" customWidth="1"/>
    <col min="6669" max="6669" width="9.42578125" style="176" customWidth="1"/>
    <col min="6670" max="6670" width="13.140625" style="176" customWidth="1"/>
    <col min="6671" max="6671" width="11.140625" style="176" customWidth="1"/>
    <col min="6672" max="6672" width="9.42578125" style="176" customWidth="1"/>
    <col min="6673" max="6673" width="12.85546875" style="176" customWidth="1"/>
    <col min="6674" max="6674" width="12.140625" style="176" customWidth="1"/>
    <col min="6675" max="6675" width="9.42578125" style="176" customWidth="1"/>
    <col min="6676" max="6676" width="12" style="176" customWidth="1"/>
    <col min="6677" max="6677" width="12.28515625" style="176" customWidth="1"/>
    <col min="6678" max="6678" width="15.42578125" style="176" customWidth="1"/>
    <col min="6679" max="6912" width="9.140625" style="176"/>
    <col min="6913" max="6913" width="4.42578125" style="176" customWidth="1"/>
    <col min="6914" max="6914" width="13.7109375" style="176" customWidth="1"/>
    <col min="6915" max="6915" width="53" style="176" customWidth="1"/>
    <col min="6916" max="6916" width="10.140625" style="176" customWidth="1"/>
    <col min="6917" max="6917" width="11.140625" style="176" customWidth="1"/>
    <col min="6918" max="6918" width="11.28515625" style="176" customWidth="1"/>
    <col min="6919" max="6919" width="9.42578125" style="176" customWidth="1"/>
    <col min="6920" max="6920" width="11.85546875" style="176" customWidth="1"/>
    <col min="6921" max="6921" width="10.5703125" style="176" customWidth="1"/>
    <col min="6922" max="6922" width="9.42578125" style="176" customWidth="1"/>
    <col min="6923" max="6924" width="10.85546875" style="176" customWidth="1"/>
    <col min="6925" max="6925" width="9.42578125" style="176" customWidth="1"/>
    <col min="6926" max="6926" width="13.140625" style="176" customWidth="1"/>
    <col min="6927" max="6927" width="11.140625" style="176" customWidth="1"/>
    <col min="6928" max="6928" width="9.42578125" style="176" customWidth="1"/>
    <col min="6929" max="6929" width="12.85546875" style="176" customWidth="1"/>
    <col min="6930" max="6930" width="12.140625" style="176" customWidth="1"/>
    <col min="6931" max="6931" width="9.42578125" style="176" customWidth="1"/>
    <col min="6932" max="6932" width="12" style="176" customWidth="1"/>
    <col min="6933" max="6933" width="12.28515625" style="176" customWidth="1"/>
    <col min="6934" max="6934" width="15.42578125" style="176" customWidth="1"/>
    <col min="6935" max="7168" width="9.140625" style="176"/>
    <col min="7169" max="7169" width="4.42578125" style="176" customWidth="1"/>
    <col min="7170" max="7170" width="13.7109375" style="176" customWidth="1"/>
    <col min="7171" max="7171" width="53" style="176" customWidth="1"/>
    <col min="7172" max="7172" width="10.140625" style="176" customWidth="1"/>
    <col min="7173" max="7173" width="11.140625" style="176" customWidth="1"/>
    <col min="7174" max="7174" width="11.28515625" style="176" customWidth="1"/>
    <col min="7175" max="7175" width="9.42578125" style="176" customWidth="1"/>
    <col min="7176" max="7176" width="11.85546875" style="176" customWidth="1"/>
    <col min="7177" max="7177" width="10.5703125" style="176" customWidth="1"/>
    <col min="7178" max="7178" width="9.42578125" style="176" customWidth="1"/>
    <col min="7179" max="7180" width="10.85546875" style="176" customWidth="1"/>
    <col min="7181" max="7181" width="9.42578125" style="176" customWidth="1"/>
    <col min="7182" max="7182" width="13.140625" style="176" customWidth="1"/>
    <col min="7183" max="7183" width="11.140625" style="176" customWidth="1"/>
    <col min="7184" max="7184" width="9.42578125" style="176" customWidth="1"/>
    <col min="7185" max="7185" width="12.85546875" style="176" customWidth="1"/>
    <col min="7186" max="7186" width="12.140625" style="176" customWidth="1"/>
    <col min="7187" max="7187" width="9.42578125" style="176" customWidth="1"/>
    <col min="7188" max="7188" width="12" style="176" customWidth="1"/>
    <col min="7189" max="7189" width="12.28515625" style="176" customWidth="1"/>
    <col min="7190" max="7190" width="15.42578125" style="176" customWidth="1"/>
    <col min="7191" max="7424" width="9.140625" style="176"/>
    <col min="7425" max="7425" width="4.42578125" style="176" customWidth="1"/>
    <col min="7426" max="7426" width="13.7109375" style="176" customWidth="1"/>
    <col min="7427" max="7427" width="53" style="176" customWidth="1"/>
    <col min="7428" max="7428" width="10.140625" style="176" customWidth="1"/>
    <col min="7429" max="7429" width="11.140625" style="176" customWidth="1"/>
    <col min="7430" max="7430" width="11.28515625" style="176" customWidth="1"/>
    <col min="7431" max="7431" width="9.42578125" style="176" customWidth="1"/>
    <col min="7432" max="7432" width="11.85546875" style="176" customWidth="1"/>
    <col min="7433" max="7433" width="10.5703125" style="176" customWidth="1"/>
    <col min="7434" max="7434" width="9.42578125" style="176" customWidth="1"/>
    <col min="7435" max="7436" width="10.85546875" style="176" customWidth="1"/>
    <col min="7437" max="7437" width="9.42578125" style="176" customWidth="1"/>
    <col min="7438" max="7438" width="13.140625" style="176" customWidth="1"/>
    <col min="7439" max="7439" width="11.140625" style="176" customWidth="1"/>
    <col min="7440" max="7440" width="9.42578125" style="176" customWidth="1"/>
    <col min="7441" max="7441" width="12.85546875" style="176" customWidth="1"/>
    <col min="7442" max="7442" width="12.140625" style="176" customWidth="1"/>
    <col min="7443" max="7443" width="9.42578125" style="176" customWidth="1"/>
    <col min="7444" max="7444" width="12" style="176" customWidth="1"/>
    <col min="7445" max="7445" width="12.28515625" style="176" customWidth="1"/>
    <col min="7446" max="7446" width="15.42578125" style="176" customWidth="1"/>
    <col min="7447" max="7680" width="9.140625" style="176"/>
    <col min="7681" max="7681" width="4.42578125" style="176" customWidth="1"/>
    <col min="7682" max="7682" width="13.7109375" style="176" customWidth="1"/>
    <col min="7683" max="7683" width="53" style="176" customWidth="1"/>
    <col min="7684" max="7684" width="10.140625" style="176" customWidth="1"/>
    <col min="7685" max="7685" width="11.140625" style="176" customWidth="1"/>
    <col min="7686" max="7686" width="11.28515625" style="176" customWidth="1"/>
    <col min="7687" max="7687" width="9.42578125" style="176" customWidth="1"/>
    <col min="7688" max="7688" width="11.85546875" style="176" customWidth="1"/>
    <col min="7689" max="7689" width="10.5703125" style="176" customWidth="1"/>
    <col min="7690" max="7690" width="9.42578125" style="176" customWidth="1"/>
    <col min="7691" max="7692" width="10.85546875" style="176" customWidth="1"/>
    <col min="7693" max="7693" width="9.42578125" style="176" customWidth="1"/>
    <col min="7694" max="7694" width="13.140625" style="176" customWidth="1"/>
    <col min="7695" max="7695" width="11.140625" style="176" customWidth="1"/>
    <col min="7696" max="7696" width="9.42578125" style="176" customWidth="1"/>
    <col min="7697" max="7697" width="12.85546875" style="176" customWidth="1"/>
    <col min="7698" max="7698" width="12.140625" style="176" customWidth="1"/>
    <col min="7699" max="7699" width="9.42578125" style="176" customWidth="1"/>
    <col min="7700" max="7700" width="12" style="176" customWidth="1"/>
    <col min="7701" max="7701" width="12.28515625" style="176" customWidth="1"/>
    <col min="7702" max="7702" width="15.42578125" style="176" customWidth="1"/>
    <col min="7703" max="7936" width="9.140625" style="176"/>
    <col min="7937" max="7937" width="4.42578125" style="176" customWidth="1"/>
    <col min="7938" max="7938" width="13.7109375" style="176" customWidth="1"/>
    <col min="7939" max="7939" width="53" style="176" customWidth="1"/>
    <col min="7940" max="7940" width="10.140625" style="176" customWidth="1"/>
    <col min="7941" max="7941" width="11.140625" style="176" customWidth="1"/>
    <col min="7942" max="7942" width="11.28515625" style="176" customWidth="1"/>
    <col min="7943" max="7943" width="9.42578125" style="176" customWidth="1"/>
    <col min="7944" max="7944" width="11.85546875" style="176" customWidth="1"/>
    <col min="7945" max="7945" width="10.5703125" style="176" customWidth="1"/>
    <col min="7946" max="7946" width="9.42578125" style="176" customWidth="1"/>
    <col min="7947" max="7948" width="10.85546875" style="176" customWidth="1"/>
    <col min="7949" max="7949" width="9.42578125" style="176" customWidth="1"/>
    <col min="7950" max="7950" width="13.140625" style="176" customWidth="1"/>
    <col min="7951" max="7951" width="11.140625" style="176" customWidth="1"/>
    <col min="7952" max="7952" width="9.42578125" style="176" customWidth="1"/>
    <col min="7953" max="7953" width="12.85546875" style="176" customWidth="1"/>
    <col min="7954" max="7954" width="12.140625" style="176" customWidth="1"/>
    <col min="7955" max="7955" width="9.42578125" style="176" customWidth="1"/>
    <col min="7956" max="7956" width="12" style="176" customWidth="1"/>
    <col min="7957" max="7957" width="12.28515625" style="176" customWidth="1"/>
    <col min="7958" max="7958" width="15.42578125" style="176" customWidth="1"/>
    <col min="7959" max="8192" width="9.140625" style="176"/>
    <col min="8193" max="8193" width="4.42578125" style="176" customWidth="1"/>
    <col min="8194" max="8194" width="13.7109375" style="176" customWidth="1"/>
    <col min="8195" max="8195" width="53" style="176" customWidth="1"/>
    <col min="8196" max="8196" width="10.140625" style="176" customWidth="1"/>
    <col min="8197" max="8197" width="11.140625" style="176" customWidth="1"/>
    <col min="8198" max="8198" width="11.28515625" style="176" customWidth="1"/>
    <col min="8199" max="8199" width="9.42578125" style="176" customWidth="1"/>
    <col min="8200" max="8200" width="11.85546875" style="176" customWidth="1"/>
    <col min="8201" max="8201" width="10.5703125" style="176" customWidth="1"/>
    <col min="8202" max="8202" width="9.42578125" style="176" customWidth="1"/>
    <col min="8203" max="8204" width="10.85546875" style="176" customWidth="1"/>
    <col min="8205" max="8205" width="9.42578125" style="176" customWidth="1"/>
    <col min="8206" max="8206" width="13.140625" style="176" customWidth="1"/>
    <col min="8207" max="8207" width="11.140625" style="176" customWidth="1"/>
    <col min="8208" max="8208" width="9.42578125" style="176" customWidth="1"/>
    <col min="8209" max="8209" width="12.85546875" style="176" customWidth="1"/>
    <col min="8210" max="8210" width="12.140625" style="176" customWidth="1"/>
    <col min="8211" max="8211" width="9.42578125" style="176" customWidth="1"/>
    <col min="8212" max="8212" width="12" style="176" customWidth="1"/>
    <col min="8213" max="8213" width="12.28515625" style="176" customWidth="1"/>
    <col min="8214" max="8214" width="15.42578125" style="176" customWidth="1"/>
    <col min="8215" max="8448" width="9.140625" style="176"/>
    <col min="8449" max="8449" width="4.42578125" style="176" customWidth="1"/>
    <col min="8450" max="8450" width="13.7109375" style="176" customWidth="1"/>
    <col min="8451" max="8451" width="53" style="176" customWidth="1"/>
    <col min="8452" max="8452" width="10.140625" style="176" customWidth="1"/>
    <col min="8453" max="8453" width="11.140625" style="176" customWidth="1"/>
    <col min="8454" max="8454" width="11.28515625" style="176" customWidth="1"/>
    <col min="8455" max="8455" width="9.42578125" style="176" customWidth="1"/>
    <col min="8456" max="8456" width="11.85546875" style="176" customWidth="1"/>
    <col min="8457" max="8457" width="10.5703125" style="176" customWidth="1"/>
    <col min="8458" max="8458" width="9.42578125" style="176" customWidth="1"/>
    <col min="8459" max="8460" width="10.85546875" style="176" customWidth="1"/>
    <col min="8461" max="8461" width="9.42578125" style="176" customWidth="1"/>
    <col min="8462" max="8462" width="13.140625" style="176" customWidth="1"/>
    <col min="8463" max="8463" width="11.140625" style="176" customWidth="1"/>
    <col min="8464" max="8464" width="9.42578125" style="176" customWidth="1"/>
    <col min="8465" max="8465" width="12.85546875" style="176" customWidth="1"/>
    <col min="8466" max="8466" width="12.140625" style="176" customWidth="1"/>
    <col min="8467" max="8467" width="9.42578125" style="176" customWidth="1"/>
    <col min="8468" max="8468" width="12" style="176" customWidth="1"/>
    <col min="8469" max="8469" width="12.28515625" style="176" customWidth="1"/>
    <col min="8470" max="8470" width="15.42578125" style="176" customWidth="1"/>
    <col min="8471" max="8704" width="9.140625" style="176"/>
    <col min="8705" max="8705" width="4.42578125" style="176" customWidth="1"/>
    <col min="8706" max="8706" width="13.7109375" style="176" customWidth="1"/>
    <col min="8707" max="8707" width="53" style="176" customWidth="1"/>
    <col min="8708" max="8708" width="10.140625" style="176" customWidth="1"/>
    <col min="8709" max="8709" width="11.140625" style="176" customWidth="1"/>
    <col min="8710" max="8710" width="11.28515625" style="176" customWidth="1"/>
    <col min="8711" max="8711" width="9.42578125" style="176" customWidth="1"/>
    <col min="8712" max="8712" width="11.85546875" style="176" customWidth="1"/>
    <col min="8713" max="8713" width="10.5703125" style="176" customWidth="1"/>
    <col min="8714" max="8714" width="9.42578125" style="176" customWidth="1"/>
    <col min="8715" max="8716" width="10.85546875" style="176" customWidth="1"/>
    <col min="8717" max="8717" width="9.42578125" style="176" customWidth="1"/>
    <col min="8718" max="8718" width="13.140625" style="176" customWidth="1"/>
    <col min="8719" max="8719" width="11.140625" style="176" customWidth="1"/>
    <col min="8720" max="8720" width="9.42578125" style="176" customWidth="1"/>
    <col min="8721" max="8721" width="12.85546875" style="176" customWidth="1"/>
    <col min="8722" max="8722" width="12.140625" style="176" customWidth="1"/>
    <col min="8723" max="8723" width="9.42578125" style="176" customWidth="1"/>
    <col min="8724" max="8724" width="12" style="176" customWidth="1"/>
    <col min="8725" max="8725" width="12.28515625" style="176" customWidth="1"/>
    <col min="8726" max="8726" width="15.42578125" style="176" customWidth="1"/>
    <col min="8727" max="8960" width="9.140625" style="176"/>
    <col min="8961" max="8961" width="4.42578125" style="176" customWidth="1"/>
    <col min="8962" max="8962" width="13.7109375" style="176" customWidth="1"/>
    <col min="8963" max="8963" width="53" style="176" customWidth="1"/>
    <col min="8964" max="8964" width="10.140625" style="176" customWidth="1"/>
    <col min="8965" max="8965" width="11.140625" style="176" customWidth="1"/>
    <col min="8966" max="8966" width="11.28515625" style="176" customWidth="1"/>
    <col min="8967" max="8967" width="9.42578125" style="176" customWidth="1"/>
    <col min="8968" max="8968" width="11.85546875" style="176" customWidth="1"/>
    <col min="8969" max="8969" width="10.5703125" style="176" customWidth="1"/>
    <col min="8970" max="8970" width="9.42578125" style="176" customWidth="1"/>
    <col min="8971" max="8972" width="10.85546875" style="176" customWidth="1"/>
    <col min="8973" max="8973" width="9.42578125" style="176" customWidth="1"/>
    <col min="8974" max="8974" width="13.140625" style="176" customWidth="1"/>
    <col min="8975" max="8975" width="11.140625" style="176" customWidth="1"/>
    <col min="8976" max="8976" width="9.42578125" style="176" customWidth="1"/>
    <col min="8977" max="8977" width="12.85546875" style="176" customWidth="1"/>
    <col min="8978" max="8978" width="12.140625" style="176" customWidth="1"/>
    <col min="8979" max="8979" width="9.42578125" style="176" customWidth="1"/>
    <col min="8980" max="8980" width="12" style="176" customWidth="1"/>
    <col min="8981" max="8981" width="12.28515625" style="176" customWidth="1"/>
    <col min="8982" max="8982" width="15.42578125" style="176" customWidth="1"/>
    <col min="8983" max="9216" width="9.140625" style="176"/>
    <col min="9217" max="9217" width="4.42578125" style="176" customWidth="1"/>
    <col min="9218" max="9218" width="13.7109375" style="176" customWidth="1"/>
    <col min="9219" max="9219" width="53" style="176" customWidth="1"/>
    <col min="9220" max="9220" width="10.140625" style="176" customWidth="1"/>
    <col min="9221" max="9221" width="11.140625" style="176" customWidth="1"/>
    <col min="9222" max="9222" width="11.28515625" style="176" customWidth="1"/>
    <col min="9223" max="9223" width="9.42578125" style="176" customWidth="1"/>
    <col min="9224" max="9224" width="11.85546875" style="176" customWidth="1"/>
    <col min="9225" max="9225" width="10.5703125" style="176" customWidth="1"/>
    <col min="9226" max="9226" width="9.42578125" style="176" customWidth="1"/>
    <col min="9227" max="9228" width="10.85546875" style="176" customWidth="1"/>
    <col min="9229" max="9229" width="9.42578125" style="176" customWidth="1"/>
    <col min="9230" max="9230" width="13.140625" style="176" customWidth="1"/>
    <col min="9231" max="9231" width="11.140625" style="176" customWidth="1"/>
    <col min="9232" max="9232" width="9.42578125" style="176" customWidth="1"/>
    <col min="9233" max="9233" width="12.85546875" style="176" customWidth="1"/>
    <col min="9234" max="9234" width="12.140625" style="176" customWidth="1"/>
    <col min="9235" max="9235" width="9.42578125" style="176" customWidth="1"/>
    <col min="9236" max="9236" width="12" style="176" customWidth="1"/>
    <col min="9237" max="9237" width="12.28515625" style="176" customWidth="1"/>
    <col min="9238" max="9238" width="15.42578125" style="176" customWidth="1"/>
    <col min="9239" max="9472" width="9.140625" style="176"/>
    <col min="9473" max="9473" width="4.42578125" style="176" customWidth="1"/>
    <col min="9474" max="9474" width="13.7109375" style="176" customWidth="1"/>
    <col min="9475" max="9475" width="53" style="176" customWidth="1"/>
    <col min="9476" max="9476" width="10.140625" style="176" customWidth="1"/>
    <col min="9477" max="9477" width="11.140625" style="176" customWidth="1"/>
    <col min="9478" max="9478" width="11.28515625" style="176" customWidth="1"/>
    <col min="9479" max="9479" width="9.42578125" style="176" customWidth="1"/>
    <col min="9480" max="9480" width="11.85546875" style="176" customWidth="1"/>
    <col min="9481" max="9481" width="10.5703125" style="176" customWidth="1"/>
    <col min="9482" max="9482" width="9.42578125" style="176" customWidth="1"/>
    <col min="9483" max="9484" width="10.85546875" style="176" customWidth="1"/>
    <col min="9485" max="9485" width="9.42578125" style="176" customWidth="1"/>
    <col min="9486" max="9486" width="13.140625" style="176" customWidth="1"/>
    <col min="9487" max="9487" width="11.140625" style="176" customWidth="1"/>
    <col min="9488" max="9488" width="9.42578125" style="176" customWidth="1"/>
    <col min="9489" max="9489" width="12.85546875" style="176" customWidth="1"/>
    <col min="9490" max="9490" width="12.140625" style="176" customWidth="1"/>
    <col min="9491" max="9491" width="9.42578125" style="176" customWidth="1"/>
    <col min="9492" max="9492" width="12" style="176" customWidth="1"/>
    <col min="9493" max="9493" width="12.28515625" style="176" customWidth="1"/>
    <col min="9494" max="9494" width="15.42578125" style="176" customWidth="1"/>
    <col min="9495" max="9728" width="9.140625" style="176"/>
    <col min="9729" max="9729" width="4.42578125" style="176" customWidth="1"/>
    <col min="9730" max="9730" width="13.7109375" style="176" customWidth="1"/>
    <col min="9731" max="9731" width="53" style="176" customWidth="1"/>
    <col min="9732" max="9732" width="10.140625" style="176" customWidth="1"/>
    <col min="9733" max="9733" width="11.140625" style="176" customWidth="1"/>
    <col min="9734" max="9734" width="11.28515625" style="176" customWidth="1"/>
    <col min="9735" max="9735" width="9.42578125" style="176" customWidth="1"/>
    <col min="9736" max="9736" width="11.85546875" style="176" customWidth="1"/>
    <col min="9737" max="9737" width="10.5703125" style="176" customWidth="1"/>
    <col min="9738" max="9738" width="9.42578125" style="176" customWidth="1"/>
    <col min="9739" max="9740" width="10.85546875" style="176" customWidth="1"/>
    <col min="9741" max="9741" width="9.42578125" style="176" customWidth="1"/>
    <col min="9742" max="9742" width="13.140625" style="176" customWidth="1"/>
    <col min="9743" max="9743" width="11.140625" style="176" customWidth="1"/>
    <col min="9744" max="9744" width="9.42578125" style="176" customWidth="1"/>
    <col min="9745" max="9745" width="12.85546875" style="176" customWidth="1"/>
    <col min="9746" max="9746" width="12.140625" style="176" customWidth="1"/>
    <col min="9747" max="9747" width="9.42578125" style="176" customWidth="1"/>
    <col min="9748" max="9748" width="12" style="176" customWidth="1"/>
    <col min="9749" max="9749" width="12.28515625" style="176" customWidth="1"/>
    <col min="9750" max="9750" width="15.42578125" style="176" customWidth="1"/>
    <col min="9751" max="9984" width="9.140625" style="176"/>
    <col min="9985" max="9985" width="4.42578125" style="176" customWidth="1"/>
    <col min="9986" max="9986" width="13.7109375" style="176" customWidth="1"/>
    <col min="9987" max="9987" width="53" style="176" customWidth="1"/>
    <col min="9988" max="9988" width="10.140625" style="176" customWidth="1"/>
    <col min="9989" max="9989" width="11.140625" style="176" customWidth="1"/>
    <col min="9990" max="9990" width="11.28515625" style="176" customWidth="1"/>
    <col min="9991" max="9991" width="9.42578125" style="176" customWidth="1"/>
    <col min="9992" max="9992" width="11.85546875" style="176" customWidth="1"/>
    <col min="9993" max="9993" width="10.5703125" style="176" customWidth="1"/>
    <col min="9994" max="9994" width="9.42578125" style="176" customWidth="1"/>
    <col min="9995" max="9996" width="10.85546875" style="176" customWidth="1"/>
    <col min="9997" max="9997" width="9.42578125" style="176" customWidth="1"/>
    <col min="9998" max="9998" width="13.140625" style="176" customWidth="1"/>
    <col min="9999" max="9999" width="11.140625" style="176" customWidth="1"/>
    <col min="10000" max="10000" width="9.42578125" style="176" customWidth="1"/>
    <col min="10001" max="10001" width="12.85546875" style="176" customWidth="1"/>
    <col min="10002" max="10002" width="12.140625" style="176" customWidth="1"/>
    <col min="10003" max="10003" width="9.42578125" style="176" customWidth="1"/>
    <col min="10004" max="10004" width="12" style="176" customWidth="1"/>
    <col min="10005" max="10005" width="12.28515625" style="176" customWidth="1"/>
    <col min="10006" max="10006" width="15.42578125" style="176" customWidth="1"/>
    <col min="10007" max="10240" width="9.140625" style="176"/>
    <col min="10241" max="10241" width="4.42578125" style="176" customWidth="1"/>
    <col min="10242" max="10242" width="13.7109375" style="176" customWidth="1"/>
    <col min="10243" max="10243" width="53" style="176" customWidth="1"/>
    <col min="10244" max="10244" width="10.140625" style="176" customWidth="1"/>
    <col min="10245" max="10245" width="11.140625" style="176" customWidth="1"/>
    <col min="10246" max="10246" width="11.28515625" style="176" customWidth="1"/>
    <col min="10247" max="10247" width="9.42578125" style="176" customWidth="1"/>
    <col min="10248" max="10248" width="11.85546875" style="176" customWidth="1"/>
    <col min="10249" max="10249" width="10.5703125" style="176" customWidth="1"/>
    <col min="10250" max="10250" width="9.42578125" style="176" customWidth="1"/>
    <col min="10251" max="10252" width="10.85546875" style="176" customWidth="1"/>
    <col min="10253" max="10253" width="9.42578125" style="176" customWidth="1"/>
    <col min="10254" max="10254" width="13.140625" style="176" customWidth="1"/>
    <col min="10255" max="10255" width="11.140625" style="176" customWidth="1"/>
    <col min="10256" max="10256" width="9.42578125" style="176" customWidth="1"/>
    <col min="10257" max="10257" width="12.85546875" style="176" customWidth="1"/>
    <col min="10258" max="10258" width="12.140625" style="176" customWidth="1"/>
    <col min="10259" max="10259" width="9.42578125" style="176" customWidth="1"/>
    <col min="10260" max="10260" width="12" style="176" customWidth="1"/>
    <col min="10261" max="10261" width="12.28515625" style="176" customWidth="1"/>
    <col min="10262" max="10262" width="15.42578125" style="176" customWidth="1"/>
    <col min="10263" max="10496" width="9.140625" style="176"/>
    <col min="10497" max="10497" width="4.42578125" style="176" customWidth="1"/>
    <col min="10498" max="10498" width="13.7109375" style="176" customWidth="1"/>
    <col min="10499" max="10499" width="53" style="176" customWidth="1"/>
    <col min="10500" max="10500" width="10.140625" style="176" customWidth="1"/>
    <col min="10501" max="10501" width="11.140625" style="176" customWidth="1"/>
    <col min="10502" max="10502" width="11.28515625" style="176" customWidth="1"/>
    <col min="10503" max="10503" width="9.42578125" style="176" customWidth="1"/>
    <col min="10504" max="10504" width="11.85546875" style="176" customWidth="1"/>
    <col min="10505" max="10505" width="10.5703125" style="176" customWidth="1"/>
    <col min="10506" max="10506" width="9.42578125" style="176" customWidth="1"/>
    <col min="10507" max="10508" width="10.85546875" style="176" customWidth="1"/>
    <col min="10509" max="10509" width="9.42578125" style="176" customWidth="1"/>
    <col min="10510" max="10510" width="13.140625" style="176" customWidth="1"/>
    <col min="10511" max="10511" width="11.140625" style="176" customWidth="1"/>
    <col min="10512" max="10512" width="9.42578125" style="176" customWidth="1"/>
    <col min="10513" max="10513" width="12.85546875" style="176" customWidth="1"/>
    <col min="10514" max="10514" width="12.140625" style="176" customWidth="1"/>
    <col min="10515" max="10515" width="9.42578125" style="176" customWidth="1"/>
    <col min="10516" max="10516" width="12" style="176" customWidth="1"/>
    <col min="10517" max="10517" width="12.28515625" style="176" customWidth="1"/>
    <col min="10518" max="10518" width="15.42578125" style="176" customWidth="1"/>
    <col min="10519" max="10752" width="9.140625" style="176"/>
    <col min="10753" max="10753" width="4.42578125" style="176" customWidth="1"/>
    <col min="10754" max="10754" width="13.7109375" style="176" customWidth="1"/>
    <col min="10755" max="10755" width="53" style="176" customWidth="1"/>
    <col min="10756" max="10756" width="10.140625" style="176" customWidth="1"/>
    <col min="10757" max="10757" width="11.140625" style="176" customWidth="1"/>
    <col min="10758" max="10758" width="11.28515625" style="176" customWidth="1"/>
    <col min="10759" max="10759" width="9.42578125" style="176" customWidth="1"/>
    <col min="10760" max="10760" width="11.85546875" style="176" customWidth="1"/>
    <col min="10761" max="10761" width="10.5703125" style="176" customWidth="1"/>
    <col min="10762" max="10762" width="9.42578125" style="176" customWidth="1"/>
    <col min="10763" max="10764" width="10.85546875" style="176" customWidth="1"/>
    <col min="10765" max="10765" width="9.42578125" style="176" customWidth="1"/>
    <col min="10766" max="10766" width="13.140625" style="176" customWidth="1"/>
    <col min="10767" max="10767" width="11.140625" style="176" customWidth="1"/>
    <col min="10768" max="10768" width="9.42578125" style="176" customWidth="1"/>
    <col min="10769" max="10769" width="12.85546875" style="176" customWidth="1"/>
    <col min="10770" max="10770" width="12.140625" style="176" customWidth="1"/>
    <col min="10771" max="10771" width="9.42578125" style="176" customWidth="1"/>
    <col min="10772" max="10772" width="12" style="176" customWidth="1"/>
    <col min="10773" max="10773" width="12.28515625" style="176" customWidth="1"/>
    <col min="10774" max="10774" width="15.42578125" style="176" customWidth="1"/>
    <col min="10775" max="11008" width="9.140625" style="176"/>
    <col min="11009" max="11009" width="4.42578125" style="176" customWidth="1"/>
    <col min="11010" max="11010" width="13.7109375" style="176" customWidth="1"/>
    <col min="11011" max="11011" width="53" style="176" customWidth="1"/>
    <col min="11012" max="11012" width="10.140625" style="176" customWidth="1"/>
    <col min="11013" max="11013" width="11.140625" style="176" customWidth="1"/>
    <col min="11014" max="11014" width="11.28515625" style="176" customWidth="1"/>
    <col min="11015" max="11015" width="9.42578125" style="176" customWidth="1"/>
    <col min="11016" max="11016" width="11.85546875" style="176" customWidth="1"/>
    <col min="11017" max="11017" width="10.5703125" style="176" customWidth="1"/>
    <col min="11018" max="11018" width="9.42578125" style="176" customWidth="1"/>
    <col min="11019" max="11020" width="10.85546875" style="176" customWidth="1"/>
    <col min="11021" max="11021" width="9.42578125" style="176" customWidth="1"/>
    <col min="11022" max="11022" width="13.140625" style="176" customWidth="1"/>
    <col min="11023" max="11023" width="11.140625" style="176" customWidth="1"/>
    <col min="11024" max="11024" width="9.42578125" style="176" customWidth="1"/>
    <col min="11025" max="11025" width="12.85546875" style="176" customWidth="1"/>
    <col min="11026" max="11026" width="12.140625" style="176" customWidth="1"/>
    <col min="11027" max="11027" width="9.42578125" style="176" customWidth="1"/>
    <col min="11028" max="11028" width="12" style="176" customWidth="1"/>
    <col min="11029" max="11029" width="12.28515625" style="176" customWidth="1"/>
    <col min="11030" max="11030" width="15.42578125" style="176" customWidth="1"/>
    <col min="11031" max="11264" width="9.140625" style="176"/>
    <col min="11265" max="11265" width="4.42578125" style="176" customWidth="1"/>
    <col min="11266" max="11266" width="13.7109375" style="176" customWidth="1"/>
    <col min="11267" max="11267" width="53" style="176" customWidth="1"/>
    <col min="11268" max="11268" width="10.140625" style="176" customWidth="1"/>
    <col min="11269" max="11269" width="11.140625" style="176" customWidth="1"/>
    <col min="11270" max="11270" width="11.28515625" style="176" customWidth="1"/>
    <col min="11271" max="11271" width="9.42578125" style="176" customWidth="1"/>
    <col min="11272" max="11272" width="11.85546875" style="176" customWidth="1"/>
    <col min="11273" max="11273" width="10.5703125" style="176" customWidth="1"/>
    <col min="11274" max="11274" width="9.42578125" style="176" customWidth="1"/>
    <col min="11275" max="11276" width="10.85546875" style="176" customWidth="1"/>
    <col min="11277" max="11277" width="9.42578125" style="176" customWidth="1"/>
    <col min="11278" max="11278" width="13.140625" style="176" customWidth="1"/>
    <col min="11279" max="11279" width="11.140625" style="176" customWidth="1"/>
    <col min="11280" max="11280" width="9.42578125" style="176" customWidth="1"/>
    <col min="11281" max="11281" width="12.85546875" style="176" customWidth="1"/>
    <col min="11282" max="11282" width="12.140625" style="176" customWidth="1"/>
    <col min="11283" max="11283" width="9.42578125" style="176" customWidth="1"/>
    <col min="11284" max="11284" width="12" style="176" customWidth="1"/>
    <col min="11285" max="11285" width="12.28515625" style="176" customWidth="1"/>
    <col min="11286" max="11286" width="15.42578125" style="176" customWidth="1"/>
    <col min="11287" max="11520" width="9.140625" style="176"/>
    <col min="11521" max="11521" width="4.42578125" style="176" customWidth="1"/>
    <col min="11522" max="11522" width="13.7109375" style="176" customWidth="1"/>
    <col min="11523" max="11523" width="53" style="176" customWidth="1"/>
    <col min="11524" max="11524" width="10.140625" style="176" customWidth="1"/>
    <col min="11525" max="11525" width="11.140625" style="176" customWidth="1"/>
    <col min="11526" max="11526" width="11.28515625" style="176" customWidth="1"/>
    <col min="11527" max="11527" width="9.42578125" style="176" customWidth="1"/>
    <col min="11528" max="11528" width="11.85546875" style="176" customWidth="1"/>
    <col min="11529" max="11529" width="10.5703125" style="176" customWidth="1"/>
    <col min="11530" max="11530" width="9.42578125" style="176" customWidth="1"/>
    <col min="11531" max="11532" width="10.85546875" style="176" customWidth="1"/>
    <col min="11533" max="11533" width="9.42578125" style="176" customWidth="1"/>
    <col min="11534" max="11534" width="13.140625" style="176" customWidth="1"/>
    <col min="11535" max="11535" width="11.140625" style="176" customWidth="1"/>
    <col min="11536" max="11536" width="9.42578125" style="176" customWidth="1"/>
    <col min="11537" max="11537" width="12.85546875" style="176" customWidth="1"/>
    <col min="11538" max="11538" width="12.140625" style="176" customWidth="1"/>
    <col min="11539" max="11539" width="9.42578125" style="176" customWidth="1"/>
    <col min="11540" max="11540" width="12" style="176" customWidth="1"/>
    <col min="11541" max="11541" width="12.28515625" style="176" customWidth="1"/>
    <col min="11542" max="11542" width="15.42578125" style="176" customWidth="1"/>
    <col min="11543" max="11776" width="9.140625" style="176"/>
    <col min="11777" max="11777" width="4.42578125" style="176" customWidth="1"/>
    <col min="11778" max="11778" width="13.7109375" style="176" customWidth="1"/>
    <col min="11779" max="11779" width="53" style="176" customWidth="1"/>
    <col min="11780" max="11780" width="10.140625" style="176" customWidth="1"/>
    <col min="11781" max="11781" width="11.140625" style="176" customWidth="1"/>
    <col min="11782" max="11782" width="11.28515625" style="176" customWidth="1"/>
    <col min="11783" max="11783" width="9.42578125" style="176" customWidth="1"/>
    <col min="11784" max="11784" width="11.85546875" style="176" customWidth="1"/>
    <col min="11785" max="11785" width="10.5703125" style="176" customWidth="1"/>
    <col min="11786" max="11786" width="9.42578125" style="176" customWidth="1"/>
    <col min="11787" max="11788" width="10.85546875" style="176" customWidth="1"/>
    <col min="11789" max="11789" width="9.42578125" style="176" customWidth="1"/>
    <col min="11790" max="11790" width="13.140625" style="176" customWidth="1"/>
    <col min="11791" max="11791" width="11.140625" style="176" customWidth="1"/>
    <col min="11792" max="11792" width="9.42578125" style="176" customWidth="1"/>
    <col min="11793" max="11793" width="12.85546875" style="176" customWidth="1"/>
    <col min="11794" max="11794" width="12.140625" style="176" customWidth="1"/>
    <col min="11795" max="11795" width="9.42578125" style="176" customWidth="1"/>
    <col min="11796" max="11796" width="12" style="176" customWidth="1"/>
    <col min="11797" max="11797" width="12.28515625" style="176" customWidth="1"/>
    <col min="11798" max="11798" width="15.42578125" style="176" customWidth="1"/>
    <col min="11799" max="12032" width="9.140625" style="176"/>
    <col min="12033" max="12033" width="4.42578125" style="176" customWidth="1"/>
    <col min="12034" max="12034" width="13.7109375" style="176" customWidth="1"/>
    <col min="12035" max="12035" width="53" style="176" customWidth="1"/>
    <col min="12036" max="12036" width="10.140625" style="176" customWidth="1"/>
    <col min="12037" max="12037" width="11.140625" style="176" customWidth="1"/>
    <col min="12038" max="12038" width="11.28515625" style="176" customWidth="1"/>
    <col min="12039" max="12039" width="9.42578125" style="176" customWidth="1"/>
    <col min="12040" max="12040" width="11.85546875" style="176" customWidth="1"/>
    <col min="12041" max="12041" width="10.5703125" style="176" customWidth="1"/>
    <col min="12042" max="12042" width="9.42578125" style="176" customWidth="1"/>
    <col min="12043" max="12044" width="10.85546875" style="176" customWidth="1"/>
    <col min="12045" max="12045" width="9.42578125" style="176" customWidth="1"/>
    <col min="12046" max="12046" width="13.140625" style="176" customWidth="1"/>
    <col min="12047" max="12047" width="11.140625" style="176" customWidth="1"/>
    <col min="12048" max="12048" width="9.42578125" style="176" customWidth="1"/>
    <col min="12049" max="12049" width="12.85546875" style="176" customWidth="1"/>
    <col min="12050" max="12050" width="12.140625" style="176" customWidth="1"/>
    <col min="12051" max="12051" width="9.42578125" style="176" customWidth="1"/>
    <col min="12052" max="12052" width="12" style="176" customWidth="1"/>
    <col min="12053" max="12053" width="12.28515625" style="176" customWidth="1"/>
    <col min="12054" max="12054" width="15.42578125" style="176" customWidth="1"/>
    <col min="12055" max="12288" width="9.140625" style="176"/>
    <col min="12289" max="12289" width="4.42578125" style="176" customWidth="1"/>
    <col min="12290" max="12290" width="13.7109375" style="176" customWidth="1"/>
    <col min="12291" max="12291" width="53" style="176" customWidth="1"/>
    <col min="12292" max="12292" width="10.140625" style="176" customWidth="1"/>
    <col min="12293" max="12293" width="11.140625" style="176" customWidth="1"/>
    <col min="12294" max="12294" width="11.28515625" style="176" customWidth="1"/>
    <col min="12295" max="12295" width="9.42578125" style="176" customWidth="1"/>
    <col min="12296" max="12296" width="11.85546875" style="176" customWidth="1"/>
    <col min="12297" max="12297" width="10.5703125" style="176" customWidth="1"/>
    <col min="12298" max="12298" width="9.42578125" style="176" customWidth="1"/>
    <col min="12299" max="12300" width="10.85546875" style="176" customWidth="1"/>
    <col min="12301" max="12301" width="9.42578125" style="176" customWidth="1"/>
    <col min="12302" max="12302" width="13.140625" style="176" customWidth="1"/>
    <col min="12303" max="12303" width="11.140625" style="176" customWidth="1"/>
    <col min="12304" max="12304" width="9.42578125" style="176" customWidth="1"/>
    <col min="12305" max="12305" width="12.85546875" style="176" customWidth="1"/>
    <col min="12306" max="12306" width="12.140625" style="176" customWidth="1"/>
    <col min="12307" max="12307" width="9.42578125" style="176" customWidth="1"/>
    <col min="12308" max="12308" width="12" style="176" customWidth="1"/>
    <col min="12309" max="12309" width="12.28515625" style="176" customWidth="1"/>
    <col min="12310" max="12310" width="15.42578125" style="176" customWidth="1"/>
    <col min="12311" max="12544" width="9.140625" style="176"/>
    <col min="12545" max="12545" width="4.42578125" style="176" customWidth="1"/>
    <col min="12546" max="12546" width="13.7109375" style="176" customWidth="1"/>
    <col min="12547" max="12547" width="53" style="176" customWidth="1"/>
    <col min="12548" max="12548" width="10.140625" style="176" customWidth="1"/>
    <col min="12549" max="12549" width="11.140625" style="176" customWidth="1"/>
    <col min="12550" max="12550" width="11.28515625" style="176" customWidth="1"/>
    <col min="12551" max="12551" width="9.42578125" style="176" customWidth="1"/>
    <col min="12552" max="12552" width="11.85546875" style="176" customWidth="1"/>
    <col min="12553" max="12553" width="10.5703125" style="176" customWidth="1"/>
    <col min="12554" max="12554" width="9.42578125" style="176" customWidth="1"/>
    <col min="12555" max="12556" width="10.85546875" style="176" customWidth="1"/>
    <col min="12557" max="12557" width="9.42578125" style="176" customWidth="1"/>
    <col min="12558" max="12558" width="13.140625" style="176" customWidth="1"/>
    <col min="12559" max="12559" width="11.140625" style="176" customWidth="1"/>
    <col min="12560" max="12560" width="9.42578125" style="176" customWidth="1"/>
    <col min="12561" max="12561" width="12.85546875" style="176" customWidth="1"/>
    <col min="12562" max="12562" width="12.140625" style="176" customWidth="1"/>
    <col min="12563" max="12563" width="9.42578125" style="176" customWidth="1"/>
    <col min="12564" max="12564" width="12" style="176" customWidth="1"/>
    <col min="12565" max="12565" width="12.28515625" style="176" customWidth="1"/>
    <col min="12566" max="12566" width="15.42578125" style="176" customWidth="1"/>
    <col min="12567" max="12800" width="9.140625" style="176"/>
    <col min="12801" max="12801" width="4.42578125" style="176" customWidth="1"/>
    <col min="12802" max="12802" width="13.7109375" style="176" customWidth="1"/>
    <col min="12803" max="12803" width="53" style="176" customWidth="1"/>
    <col min="12804" max="12804" width="10.140625" style="176" customWidth="1"/>
    <col min="12805" max="12805" width="11.140625" style="176" customWidth="1"/>
    <col min="12806" max="12806" width="11.28515625" style="176" customWidth="1"/>
    <col min="12807" max="12807" width="9.42578125" style="176" customWidth="1"/>
    <col min="12808" max="12808" width="11.85546875" style="176" customWidth="1"/>
    <col min="12809" max="12809" width="10.5703125" style="176" customWidth="1"/>
    <col min="12810" max="12810" width="9.42578125" style="176" customWidth="1"/>
    <col min="12811" max="12812" width="10.85546875" style="176" customWidth="1"/>
    <col min="12813" max="12813" width="9.42578125" style="176" customWidth="1"/>
    <col min="12814" max="12814" width="13.140625" style="176" customWidth="1"/>
    <col min="12815" max="12815" width="11.140625" style="176" customWidth="1"/>
    <col min="12816" max="12816" width="9.42578125" style="176" customWidth="1"/>
    <col min="12817" max="12817" width="12.85546875" style="176" customWidth="1"/>
    <col min="12818" max="12818" width="12.140625" style="176" customWidth="1"/>
    <col min="12819" max="12819" width="9.42578125" style="176" customWidth="1"/>
    <col min="12820" max="12820" width="12" style="176" customWidth="1"/>
    <col min="12821" max="12821" width="12.28515625" style="176" customWidth="1"/>
    <col min="12822" max="12822" width="15.42578125" style="176" customWidth="1"/>
    <col min="12823" max="13056" width="9.140625" style="176"/>
    <col min="13057" max="13057" width="4.42578125" style="176" customWidth="1"/>
    <col min="13058" max="13058" width="13.7109375" style="176" customWidth="1"/>
    <col min="13059" max="13059" width="53" style="176" customWidth="1"/>
    <col min="13060" max="13060" width="10.140625" style="176" customWidth="1"/>
    <col min="13061" max="13061" width="11.140625" style="176" customWidth="1"/>
    <col min="13062" max="13062" width="11.28515625" style="176" customWidth="1"/>
    <col min="13063" max="13063" width="9.42578125" style="176" customWidth="1"/>
    <col min="13064" max="13064" width="11.85546875" style="176" customWidth="1"/>
    <col min="13065" max="13065" width="10.5703125" style="176" customWidth="1"/>
    <col min="13066" max="13066" width="9.42578125" style="176" customWidth="1"/>
    <col min="13067" max="13068" width="10.85546875" style="176" customWidth="1"/>
    <col min="13069" max="13069" width="9.42578125" style="176" customWidth="1"/>
    <col min="13070" max="13070" width="13.140625" style="176" customWidth="1"/>
    <col min="13071" max="13071" width="11.140625" style="176" customWidth="1"/>
    <col min="13072" max="13072" width="9.42578125" style="176" customWidth="1"/>
    <col min="13073" max="13073" width="12.85546875" style="176" customWidth="1"/>
    <col min="13074" max="13074" width="12.140625" style="176" customWidth="1"/>
    <col min="13075" max="13075" width="9.42578125" style="176" customWidth="1"/>
    <col min="13076" max="13076" width="12" style="176" customWidth="1"/>
    <col min="13077" max="13077" width="12.28515625" style="176" customWidth="1"/>
    <col min="13078" max="13078" width="15.42578125" style="176" customWidth="1"/>
    <col min="13079" max="13312" width="9.140625" style="176"/>
    <col min="13313" max="13313" width="4.42578125" style="176" customWidth="1"/>
    <col min="13314" max="13314" width="13.7109375" style="176" customWidth="1"/>
    <col min="13315" max="13315" width="53" style="176" customWidth="1"/>
    <col min="13316" max="13316" width="10.140625" style="176" customWidth="1"/>
    <col min="13317" max="13317" width="11.140625" style="176" customWidth="1"/>
    <col min="13318" max="13318" width="11.28515625" style="176" customWidth="1"/>
    <col min="13319" max="13319" width="9.42578125" style="176" customWidth="1"/>
    <col min="13320" max="13320" width="11.85546875" style="176" customWidth="1"/>
    <col min="13321" max="13321" width="10.5703125" style="176" customWidth="1"/>
    <col min="13322" max="13322" width="9.42578125" style="176" customWidth="1"/>
    <col min="13323" max="13324" width="10.85546875" style="176" customWidth="1"/>
    <col min="13325" max="13325" width="9.42578125" style="176" customWidth="1"/>
    <col min="13326" max="13326" width="13.140625" style="176" customWidth="1"/>
    <col min="13327" max="13327" width="11.140625" style="176" customWidth="1"/>
    <col min="13328" max="13328" width="9.42578125" style="176" customWidth="1"/>
    <col min="13329" max="13329" width="12.85546875" style="176" customWidth="1"/>
    <col min="13330" max="13330" width="12.140625" style="176" customWidth="1"/>
    <col min="13331" max="13331" width="9.42578125" style="176" customWidth="1"/>
    <col min="13332" max="13332" width="12" style="176" customWidth="1"/>
    <col min="13333" max="13333" width="12.28515625" style="176" customWidth="1"/>
    <col min="13334" max="13334" width="15.42578125" style="176" customWidth="1"/>
    <col min="13335" max="13568" width="9.140625" style="176"/>
    <col min="13569" max="13569" width="4.42578125" style="176" customWidth="1"/>
    <col min="13570" max="13570" width="13.7109375" style="176" customWidth="1"/>
    <col min="13571" max="13571" width="53" style="176" customWidth="1"/>
    <col min="13572" max="13572" width="10.140625" style="176" customWidth="1"/>
    <col min="13573" max="13573" width="11.140625" style="176" customWidth="1"/>
    <col min="13574" max="13574" width="11.28515625" style="176" customWidth="1"/>
    <col min="13575" max="13575" width="9.42578125" style="176" customWidth="1"/>
    <col min="13576" max="13576" width="11.85546875" style="176" customWidth="1"/>
    <col min="13577" max="13577" width="10.5703125" style="176" customWidth="1"/>
    <col min="13578" max="13578" width="9.42578125" style="176" customWidth="1"/>
    <col min="13579" max="13580" width="10.85546875" style="176" customWidth="1"/>
    <col min="13581" max="13581" width="9.42578125" style="176" customWidth="1"/>
    <col min="13582" max="13582" width="13.140625" style="176" customWidth="1"/>
    <col min="13583" max="13583" width="11.140625" style="176" customWidth="1"/>
    <col min="13584" max="13584" width="9.42578125" style="176" customWidth="1"/>
    <col min="13585" max="13585" width="12.85546875" style="176" customWidth="1"/>
    <col min="13586" max="13586" width="12.140625" style="176" customWidth="1"/>
    <col min="13587" max="13587" width="9.42578125" style="176" customWidth="1"/>
    <col min="13588" max="13588" width="12" style="176" customWidth="1"/>
    <col min="13589" max="13589" width="12.28515625" style="176" customWidth="1"/>
    <col min="13590" max="13590" width="15.42578125" style="176" customWidth="1"/>
    <col min="13591" max="13824" width="9.140625" style="176"/>
    <col min="13825" max="13825" width="4.42578125" style="176" customWidth="1"/>
    <col min="13826" max="13826" width="13.7109375" style="176" customWidth="1"/>
    <col min="13827" max="13827" width="53" style="176" customWidth="1"/>
    <col min="13828" max="13828" width="10.140625" style="176" customWidth="1"/>
    <col min="13829" max="13829" width="11.140625" style="176" customWidth="1"/>
    <col min="13830" max="13830" width="11.28515625" style="176" customWidth="1"/>
    <col min="13831" max="13831" width="9.42578125" style="176" customWidth="1"/>
    <col min="13832" max="13832" width="11.85546875" style="176" customWidth="1"/>
    <col min="13833" max="13833" width="10.5703125" style="176" customWidth="1"/>
    <col min="13834" max="13834" width="9.42578125" style="176" customWidth="1"/>
    <col min="13835" max="13836" width="10.85546875" style="176" customWidth="1"/>
    <col min="13837" max="13837" width="9.42578125" style="176" customWidth="1"/>
    <col min="13838" max="13838" width="13.140625" style="176" customWidth="1"/>
    <col min="13839" max="13839" width="11.140625" style="176" customWidth="1"/>
    <col min="13840" max="13840" width="9.42578125" style="176" customWidth="1"/>
    <col min="13841" max="13841" width="12.85546875" style="176" customWidth="1"/>
    <col min="13842" max="13842" width="12.140625" style="176" customWidth="1"/>
    <col min="13843" max="13843" width="9.42578125" style="176" customWidth="1"/>
    <col min="13844" max="13844" width="12" style="176" customWidth="1"/>
    <col min="13845" max="13845" width="12.28515625" style="176" customWidth="1"/>
    <col min="13846" max="13846" width="15.42578125" style="176" customWidth="1"/>
    <col min="13847" max="14080" width="9.140625" style="176"/>
    <col min="14081" max="14081" width="4.42578125" style="176" customWidth="1"/>
    <col min="14082" max="14082" width="13.7109375" style="176" customWidth="1"/>
    <col min="14083" max="14083" width="53" style="176" customWidth="1"/>
    <col min="14084" max="14084" width="10.140625" style="176" customWidth="1"/>
    <col min="14085" max="14085" width="11.140625" style="176" customWidth="1"/>
    <col min="14086" max="14086" width="11.28515625" style="176" customWidth="1"/>
    <col min="14087" max="14087" width="9.42578125" style="176" customWidth="1"/>
    <col min="14088" max="14088" width="11.85546875" style="176" customWidth="1"/>
    <col min="14089" max="14089" width="10.5703125" style="176" customWidth="1"/>
    <col min="14090" max="14090" width="9.42578125" style="176" customWidth="1"/>
    <col min="14091" max="14092" width="10.85546875" style="176" customWidth="1"/>
    <col min="14093" max="14093" width="9.42578125" style="176" customWidth="1"/>
    <col min="14094" max="14094" width="13.140625" style="176" customWidth="1"/>
    <col min="14095" max="14095" width="11.140625" style="176" customWidth="1"/>
    <col min="14096" max="14096" width="9.42578125" style="176" customWidth="1"/>
    <col min="14097" max="14097" width="12.85546875" style="176" customWidth="1"/>
    <col min="14098" max="14098" width="12.140625" style="176" customWidth="1"/>
    <col min="14099" max="14099" width="9.42578125" style="176" customWidth="1"/>
    <col min="14100" max="14100" width="12" style="176" customWidth="1"/>
    <col min="14101" max="14101" width="12.28515625" style="176" customWidth="1"/>
    <col min="14102" max="14102" width="15.42578125" style="176" customWidth="1"/>
    <col min="14103" max="14336" width="9.140625" style="176"/>
    <col min="14337" max="14337" width="4.42578125" style="176" customWidth="1"/>
    <col min="14338" max="14338" width="13.7109375" style="176" customWidth="1"/>
    <col min="14339" max="14339" width="53" style="176" customWidth="1"/>
    <col min="14340" max="14340" width="10.140625" style="176" customWidth="1"/>
    <col min="14341" max="14341" width="11.140625" style="176" customWidth="1"/>
    <col min="14342" max="14342" width="11.28515625" style="176" customWidth="1"/>
    <col min="14343" max="14343" width="9.42578125" style="176" customWidth="1"/>
    <col min="14344" max="14344" width="11.85546875" style="176" customWidth="1"/>
    <col min="14345" max="14345" width="10.5703125" style="176" customWidth="1"/>
    <col min="14346" max="14346" width="9.42578125" style="176" customWidth="1"/>
    <col min="14347" max="14348" width="10.85546875" style="176" customWidth="1"/>
    <col min="14349" max="14349" width="9.42578125" style="176" customWidth="1"/>
    <col min="14350" max="14350" width="13.140625" style="176" customWidth="1"/>
    <col min="14351" max="14351" width="11.140625" style="176" customWidth="1"/>
    <col min="14352" max="14352" width="9.42578125" style="176" customWidth="1"/>
    <col min="14353" max="14353" width="12.85546875" style="176" customWidth="1"/>
    <col min="14354" max="14354" width="12.140625" style="176" customWidth="1"/>
    <col min="14355" max="14355" width="9.42578125" style="176" customWidth="1"/>
    <col min="14356" max="14356" width="12" style="176" customWidth="1"/>
    <col min="14357" max="14357" width="12.28515625" style="176" customWidth="1"/>
    <col min="14358" max="14358" width="15.42578125" style="176" customWidth="1"/>
    <col min="14359" max="14592" width="9.140625" style="176"/>
    <col min="14593" max="14593" width="4.42578125" style="176" customWidth="1"/>
    <col min="14594" max="14594" width="13.7109375" style="176" customWidth="1"/>
    <col min="14595" max="14595" width="53" style="176" customWidth="1"/>
    <col min="14596" max="14596" width="10.140625" style="176" customWidth="1"/>
    <col min="14597" max="14597" width="11.140625" style="176" customWidth="1"/>
    <col min="14598" max="14598" width="11.28515625" style="176" customWidth="1"/>
    <col min="14599" max="14599" width="9.42578125" style="176" customWidth="1"/>
    <col min="14600" max="14600" width="11.85546875" style="176" customWidth="1"/>
    <col min="14601" max="14601" width="10.5703125" style="176" customWidth="1"/>
    <col min="14602" max="14602" width="9.42578125" style="176" customWidth="1"/>
    <col min="14603" max="14604" width="10.85546875" style="176" customWidth="1"/>
    <col min="14605" max="14605" width="9.42578125" style="176" customWidth="1"/>
    <col min="14606" max="14606" width="13.140625" style="176" customWidth="1"/>
    <col min="14607" max="14607" width="11.140625" style="176" customWidth="1"/>
    <col min="14608" max="14608" width="9.42578125" style="176" customWidth="1"/>
    <col min="14609" max="14609" width="12.85546875" style="176" customWidth="1"/>
    <col min="14610" max="14610" width="12.140625" style="176" customWidth="1"/>
    <col min="14611" max="14611" width="9.42578125" style="176" customWidth="1"/>
    <col min="14612" max="14612" width="12" style="176" customWidth="1"/>
    <col min="14613" max="14613" width="12.28515625" style="176" customWidth="1"/>
    <col min="14614" max="14614" width="15.42578125" style="176" customWidth="1"/>
    <col min="14615" max="14848" width="9.140625" style="176"/>
    <col min="14849" max="14849" width="4.42578125" style="176" customWidth="1"/>
    <col min="14850" max="14850" width="13.7109375" style="176" customWidth="1"/>
    <col min="14851" max="14851" width="53" style="176" customWidth="1"/>
    <col min="14852" max="14852" width="10.140625" style="176" customWidth="1"/>
    <col min="14853" max="14853" width="11.140625" style="176" customWidth="1"/>
    <col min="14854" max="14854" width="11.28515625" style="176" customWidth="1"/>
    <col min="14855" max="14855" width="9.42578125" style="176" customWidth="1"/>
    <col min="14856" max="14856" width="11.85546875" style="176" customWidth="1"/>
    <col min="14857" max="14857" width="10.5703125" style="176" customWidth="1"/>
    <col min="14858" max="14858" width="9.42578125" style="176" customWidth="1"/>
    <col min="14859" max="14860" width="10.85546875" style="176" customWidth="1"/>
    <col min="14861" max="14861" width="9.42578125" style="176" customWidth="1"/>
    <col min="14862" max="14862" width="13.140625" style="176" customWidth="1"/>
    <col min="14863" max="14863" width="11.140625" style="176" customWidth="1"/>
    <col min="14864" max="14864" width="9.42578125" style="176" customWidth="1"/>
    <col min="14865" max="14865" width="12.85546875" style="176" customWidth="1"/>
    <col min="14866" max="14866" width="12.140625" style="176" customWidth="1"/>
    <col min="14867" max="14867" width="9.42578125" style="176" customWidth="1"/>
    <col min="14868" max="14868" width="12" style="176" customWidth="1"/>
    <col min="14869" max="14869" width="12.28515625" style="176" customWidth="1"/>
    <col min="14870" max="14870" width="15.42578125" style="176" customWidth="1"/>
    <col min="14871" max="15104" width="9.140625" style="176"/>
    <col min="15105" max="15105" width="4.42578125" style="176" customWidth="1"/>
    <col min="15106" max="15106" width="13.7109375" style="176" customWidth="1"/>
    <col min="15107" max="15107" width="53" style="176" customWidth="1"/>
    <col min="15108" max="15108" width="10.140625" style="176" customWidth="1"/>
    <col min="15109" max="15109" width="11.140625" style="176" customWidth="1"/>
    <col min="15110" max="15110" width="11.28515625" style="176" customWidth="1"/>
    <col min="15111" max="15111" width="9.42578125" style="176" customWidth="1"/>
    <col min="15112" max="15112" width="11.85546875" style="176" customWidth="1"/>
    <col min="15113" max="15113" width="10.5703125" style="176" customWidth="1"/>
    <col min="15114" max="15114" width="9.42578125" style="176" customWidth="1"/>
    <col min="15115" max="15116" width="10.85546875" style="176" customWidth="1"/>
    <col min="15117" max="15117" width="9.42578125" style="176" customWidth="1"/>
    <col min="15118" max="15118" width="13.140625" style="176" customWidth="1"/>
    <col min="15119" max="15119" width="11.140625" style="176" customWidth="1"/>
    <col min="15120" max="15120" width="9.42578125" style="176" customWidth="1"/>
    <col min="15121" max="15121" width="12.85546875" style="176" customWidth="1"/>
    <col min="15122" max="15122" width="12.140625" style="176" customWidth="1"/>
    <col min="15123" max="15123" width="9.42578125" style="176" customWidth="1"/>
    <col min="15124" max="15124" width="12" style="176" customWidth="1"/>
    <col min="15125" max="15125" width="12.28515625" style="176" customWidth="1"/>
    <col min="15126" max="15126" width="15.42578125" style="176" customWidth="1"/>
    <col min="15127" max="15360" width="9.140625" style="176"/>
    <col min="15361" max="15361" width="4.42578125" style="176" customWidth="1"/>
    <col min="15362" max="15362" width="13.7109375" style="176" customWidth="1"/>
    <col min="15363" max="15363" width="53" style="176" customWidth="1"/>
    <col min="15364" max="15364" width="10.140625" style="176" customWidth="1"/>
    <col min="15365" max="15365" width="11.140625" style="176" customWidth="1"/>
    <col min="15366" max="15366" width="11.28515625" style="176" customWidth="1"/>
    <col min="15367" max="15367" width="9.42578125" style="176" customWidth="1"/>
    <col min="15368" max="15368" width="11.85546875" style="176" customWidth="1"/>
    <col min="15369" max="15369" width="10.5703125" style="176" customWidth="1"/>
    <col min="15370" max="15370" width="9.42578125" style="176" customWidth="1"/>
    <col min="15371" max="15372" width="10.85546875" style="176" customWidth="1"/>
    <col min="15373" max="15373" width="9.42578125" style="176" customWidth="1"/>
    <col min="15374" max="15374" width="13.140625" style="176" customWidth="1"/>
    <col min="15375" max="15375" width="11.140625" style="176" customWidth="1"/>
    <col min="15376" max="15376" width="9.42578125" style="176" customWidth="1"/>
    <col min="15377" max="15377" width="12.85546875" style="176" customWidth="1"/>
    <col min="15378" max="15378" width="12.140625" style="176" customWidth="1"/>
    <col min="15379" max="15379" width="9.42578125" style="176" customWidth="1"/>
    <col min="15380" max="15380" width="12" style="176" customWidth="1"/>
    <col min="15381" max="15381" width="12.28515625" style="176" customWidth="1"/>
    <col min="15382" max="15382" width="15.42578125" style="176" customWidth="1"/>
    <col min="15383" max="15616" width="9.140625" style="176"/>
    <col min="15617" max="15617" width="4.42578125" style="176" customWidth="1"/>
    <col min="15618" max="15618" width="13.7109375" style="176" customWidth="1"/>
    <col min="15619" max="15619" width="53" style="176" customWidth="1"/>
    <col min="15620" max="15620" width="10.140625" style="176" customWidth="1"/>
    <col min="15621" max="15621" width="11.140625" style="176" customWidth="1"/>
    <col min="15622" max="15622" width="11.28515625" style="176" customWidth="1"/>
    <col min="15623" max="15623" width="9.42578125" style="176" customWidth="1"/>
    <col min="15624" max="15624" width="11.85546875" style="176" customWidth="1"/>
    <col min="15625" max="15625" width="10.5703125" style="176" customWidth="1"/>
    <col min="15626" max="15626" width="9.42578125" style="176" customWidth="1"/>
    <col min="15627" max="15628" width="10.85546875" style="176" customWidth="1"/>
    <col min="15629" max="15629" width="9.42578125" style="176" customWidth="1"/>
    <col min="15630" max="15630" width="13.140625" style="176" customWidth="1"/>
    <col min="15631" max="15631" width="11.140625" style="176" customWidth="1"/>
    <col min="15632" max="15632" width="9.42578125" style="176" customWidth="1"/>
    <col min="15633" max="15633" width="12.85546875" style="176" customWidth="1"/>
    <col min="15634" max="15634" width="12.140625" style="176" customWidth="1"/>
    <col min="15635" max="15635" width="9.42578125" style="176" customWidth="1"/>
    <col min="15636" max="15636" width="12" style="176" customWidth="1"/>
    <col min="15637" max="15637" width="12.28515625" style="176" customWidth="1"/>
    <col min="15638" max="15638" width="15.42578125" style="176" customWidth="1"/>
    <col min="15639" max="15872" width="9.140625" style="176"/>
    <col min="15873" max="15873" width="4.42578125" style="176" customWidth="1"/>
    <col min="15874" max="15874" width="13.7109375" style="176" customWidth="1"/>
    <col min="15875" max="15875" width="53" style="176" customWidth="1"/>
    <col min="15876" max="15876" width="10.140625" style="176" customWidth="1"/>
    <col min="15877" max="15877" width="11.140625" style="176" customWidth="1"/>
    <col min="15878" max="15878" width="11.28515625" style="176" customWidth="1"/>
    <col min="15879" max="15879" width="9.42578125" style="176" customWidth="1"/>
    <col min="15880" max="15880" width="11.85546875" style="176" customWidth="1"/>
    <col min="15881" max="15881" width="10.5703125" style="176" customWidth="1"/>
    <col min="15882" max="15882" width="9.42578125" style="176" customWidth="1"/>
    <col min="15883" max="15884" width="10.85546875" style="176" customWidth="1"/>
    <col min="15885" max="15885" width="9.42578125" style="176" customWidth="1"/>
    <col min="15886" max="15886" width="13.140625" style="176" customWidth="1"/>
    <col min="15887" max="15887" width="11.140625" style="176" customWidth="1"/>
    <col min="15888" max="15888" width="9.42578125" style="176" customWidth="1"/>
    <col min="15889" max="15889" width="12.85546875" style="176" customWidth="1"/>
    <col min="15890" max="15890" width="12.140625" style="176" customWidth="1"/>
    <col min="15891" max="15891" width="9.42578125" style="176" customWidth="1"/>
    <col min="15892" max="15892" width="12" style="176" customWidth="1"/>
    <col min="15893" max="15893" width="12.28515625" style="176" customWidth="1"/>
    <col min="15894" max="15894" width="15.42578125" style="176" customWidth="1"/>
    <col min="15895" max="16128" width="9.140625" style="176"/>
    <col min="16129" max="16129" width="4.42578125" style="176" customWidth="1"/>
    <col min="16130" max="16130" width="13.7109375" style="176" customWidth="1"/>
    <col min="16131" max="16131" width="53" style="176" customWidth="1"/>
    <col min="16132" max="16132" width="10.140625" style="176" customWidth="1"/>
    <col min="16133" max="16133" width="11.140625" style="176" customWidth="1"/>
    <col min="16134" max="16134" width="11.28515625" style="176" customWidth="1"/>
    <col min="16135" max="16135" width="9.42578125" style="176" customWidth="1"/>
    <col min="16136" max="16136" width="11.85546875" style="176" customWidth="1"/>
    <col min="16137" max="16137" width="10.5703125" style="176" customWidth="1"/>
    <col min="16138" max="16138" width="9.42578125" style="176" customWidth="1"/>
    <col min="16139" max="16140" width="10.85546875" style="176" customWidth="1"/>
    <col min="16141" max="16141" width="9.42578125" style="176" customWidth="1"/>
    <col min="16142" max="16142" width="13.140625" style="176" customWidth="1"/>
    <col min="16143" max="16143" width="11.140625" style="176" customWidth="1"/>
    <col min="16144" max="16144" width="9.42578125" style="176" customWidth="1"/>
    <col min="16145" max="16145" width="12.85546875" style="176" customWidth="1"/>
    <col min="16146" max="16146" width="12.140625" style="176" customWidth="1"/>
    <col min="16147" max="16147" width="9.42578125" style="176" customWidth="1"/>
    <col min="16148" max="16148" width="12" style="176" customWidth="1"/>
    <col min="16149" max="16149" width="12.28515625" style="176" customWidth="1"/>
    <col min="16150" max="16150" width="15.42578125" style="176" customWidth="1"/>
    <col min="16151" max="16384" width="9.140625" style="176"/>
  </cols>
  <sheetData>
    <row r="1" spans="1:21" ht="18.75" customHeight="1" x14ac:dyDescent="0.2">
      <c r="B1" s="4366" t="str">
        <f>[2]СПО!B1</f>
        <v>Гуманитарно-педагогическая академия (филиал) ФГАОУ ВО «КФУ им. В. И. Вернадского» в г. Ялте</v>
      </c>
      <c r="C1" s="4366"/>
      <c r="D1" s="4366"/>
      <c r="E1" s="4366"/>
      <c r="F1" s="4366"/>
      <c r="G1" s="4366"/>
      <c r="H1" s="4366"/>
      <c r="I1" s="4366"/>
      <c r="J1" s="4366"/>
      <c r="K1" s="4366"/>
      <c r="L1" s="4366"/>
      <c r="M1" s="4366"/>
      <c r="N1" s="4366"/>
      <c r="O1" s="4366"/>
      <c r="P1" s="4366"/>
      <c r="Q1" s="4366"/>
      <c r="R1" s="4366"/>
      <c r="S1" s="4366"/>
      <c r="T1" s="4366"/>
      <c r="U1" s="4366"/>
    </row>
    <row r="2" spans="1:21" x14ac:dyDescent="0.2">
      <c r="B2" s="177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8.75" customHeight="1" x14ac:dyDescent="0.2">
      <c r="B3" s="4359" t="s">
        <v>246</v>
      </c>
      <c r="C3" s="4359"/>
      <c r="D3" s="4359"/>
      <c r="E3" s="4359"/>
      <c r="F3" s="4359"/>
      <c r="G3" s="4355" t="str">
        <f>[2]СПО!F3</f>
        <v>01.12.2018 г.</v>
      </c>
      <c r="H3" s="4355"/>
      <c r="I3" s="4356" t="s">
        <v>247</v>
      </c>
      <c r="J3" s="4356"/>
      <c r="K3" s="4356"/>
      <c r="L3" s="4356"/>
      <c r="M3" s="4356"/>
      <c r="N3" s="4356"/>
      <c r="O3" s="4356"/>
      <c r="P3" s="4356"/>
      <c r="Q3" s="4356"/>
      <c r="R3" s="4356"/>
      <c r="S3" s="4356"/>
      <c r="T3" s="4356"/>
      <c r="U3" s="4356"/>
    </row>
    <row r="4" spans="1:21" ht="19.5" thickBot="1" x14ac:dyDescent="0.25"/>
    <row r="5" spans="1:21" ht="12.75" customHeight="1" thickBot="1" x14ac:dyDescent="0.25">
      <c r="B5" s="4367" t="s">
        <v>9</v>
      </c>
      <c r="C5" s="4368"/>
      <c r="D5" s="4373" t="s">
        <v>0</v>
      </c>
      <c r="E5" s="4374"/>
      <c r="F5" s="4374"/>
      <c r="G5" s="4377" t="s">
        <v>1</v>
      </c>
      <c r="H5" s="4377"/>
      <c r="I5" s="4377"/>
      <c r="J5" s="4374" t="s">
        <v>2</v>
      </c>
      <c r="K5" s="4374"/>
      <c r="L5" s="4374"/>
      <c r="M5" s="4379" t="s">
        <v>3</v>
      </c>
      <c r="N5" s="4379"/>
      <c r="O5" s="4379"/>
      <c r="P5" s="4380">
        <v>5</v>
      </c>
      <c r="Q5" s="4380"/>
      <c r="R5" s="4381"/>
      <c r="S5" s="4384" t="s">
        <v>6</v>
      </c>
      <c r="T5" s="4385"/>
      <c r="U5" s="4386"/>
    </row>
    <row r="6" spans="1:21" ht="19.5" thickBot="1" x14ac:dyDescent="0.25">
      <c r="B6" s="4369"/>
      <c r="C6" s="4370"/>
      <c r="D6" s="4375"/>
      <c r="E6" s="4376"/>
      <c r="F6" s="4376"/>
      <c r="G6" s="4378"/>
      <c r="H6" s="4378"/>
      <c r="I6" s="4378"/>
      <c r="J6" s="4376"/>
      <c r="K6" s="4376"/>
      <c r="L6" s="4376"/>
      <c r="M6" s="4376"/>
      <c r="N6" s="4376"/>
      <c r="O6" s="4376"/>
      <c r="P6" s="4382"/>
      <c r="Q6" s="4382"/>
      <c r="R6" s="4383"/>
      <c r="S6" s="4387"/>
      <c r="T6" s="4388"/>
      <c r="U6" s="4389"/>
    </row>
    <row r="7" spans="1:21" ht="134.44999999999999" customHeight="1" thickBot="1" x14ac:dyDescent="0.25">
      <c r="B7" s="4371"/>
      <c r="C7" s="4372"/>
      <c r="D7" s="3722" t="s">
        <v>26</v>
      </c>
      <c r="E7" s="3723" t="s">
        <v>27</v>
      </c>
      <c r="F7" s="3724" t="s">
        <v>4</v>
      </c>
      <c r="G7" s="3725" t="s">
        <v>26</v>
      </c>
      <c r="H7" s="3726" t="s">
        <v>27</v>
      </c>
      <c r="I7" s="3724" t="s">
        <v>4</v>
      </c>
      <c r="J7" s="3725" t="s">
        <v>26</v>
      </c>
      <c r="K7" s="3726" t="s">
        <v>27</v>
      </c>
      <c r="L7" s="3724" t="s">
        <v>4</v>
      </c>
      <c r="M7" s="3725" t="s">
        <v>26</v>
      </c>
      <c r="N7" s="3726" t="s">
        <v>27</v>
      </c>
      <c r="O7" s="3724" t="s">
        <v>4</v>
      </c>
      <c r="P7" s="3725" t="s">
        <v>26</v>
      </c>
      <c r="Q7" s="3726" t="s">
        <v>27</v>
      </c>
      <c r="R7" s="3724" t="s">
        <v>4</v>
      </c>
      <c r="S7" s="3725" t="s">
        <v>26</v>
      </c>
      <c r="T7" s="3726" t="s">
        <v>27</v>
      </c>
      <c r="U7" s="3724" t="s">
        <v>4</v>
      </c>
    </row>
    <row r="8" spans="1:21" ht="20.25" customHeight="1" thickBot="1" x14ac:dyDescent="0.25">
      <c r="B8" s="4360" t="s">
        <v>22</v>
      </c>
      <c r="C8" s="4361"/>
      <c r="D8" s="3690">
        <f t="shared" ref="D8:U8" si="0">SUM(D9:D30)</f>
        <v>241</v>
      </c>
      <c r="E8" s="3691">
        <f t="shared" si="0"/>
        <v>8</v>
      </c>
      <c r="F8" s="3692">
        <f t="shared" si="0"/>
        <v>249</v>
      </c>
      <c r="G8" s="3693">
        <f t="shared" si="0"/>
        <v>225</v>
      </c>
      <c r="H8" s="3691">
        <f t="shared" si="0"/>
        <v>5</v>
      </c>
      <c r="I8" s="3692">
        <f t="shared" si="0"/>
        <v>230</v>
      </c>
      <c r="J8" s="3693">
        <f t="shared" si="0"/>
        <v>286</v>
      </c>
      <c r="K8" s="3691">
        <f t="shared" si="0"/>
        <v>9</v>
      </c>
      <c r="L8" s="3692">
        <f t="shared" si="0"/>
        <v>295</v>
      </c>
      <c r="M8" s="3693">
        <f t="shared" si="0"/>
        <v>241</v>
      </c>
      <c r="N8" s="3691">
        <f t="shared" si="0"/>
        <v>10</v>
      </c>
      <c r="O8" s="3692">
        <f t="shared" si="0"/>
        <v>251</v>
      </c>
      <c r="P8" s="3694">
        <f t="shared" si="0"/>
        <v>13</v>
      </c>
      <c r="Q8" s="3695">
        <f t="shared" si="0"/>
        <v>0</v>
      </c>
      <c r="R8" s="3696">
        <f t="shared" si="0"/>
        <v>13</v>
      </c>
      <c r="S8" s="3693">
        <f t="shared" si="0"/>
        <v>1006</v>
      </c>
      <c r="T8" s="3691">
        <f t="shared" si="0"/>
        <v>32</v>
      </c>
      <c r="U8" s="3692">
        <f t="shared" si="0"/>
        <v>1038</v>
      </c>
    </row>
    <row r="9" spans="1:21" s="149" customFormat="1" ht="22.5" customHeight="1" x14ac:dyDescent="0.2">
      <c r="A9" s="339"/>
      <c r="B9" s="3697" t="s">
        <v>346</v>
      </c>
      <c r="C9" s="3698" t="s">
        <v>274</v>
      </c>
      <c r="D9" s="3699">
        <v>0</v>
      </c>
      <c r="E9" s="3700">
        <v>0</v>
      </c>
      <c r="F9" s="3701">
        <v>0</v>
      </c>
      <c r="G9" s="3702">
        <v>0</v>
      </c>
      <c r="H9" s="3700">
        <v>0</v>
      </c>
      <c r="I9" s="3701">
        <v>0</v>
      </c>
      <c r="J9" s="3702">
        <v>0</v>
      </c>
      <c r="K9" s="3700">
        <v>0</v>
      </c>
      <c r="L9" s="3701">
        <v>0</v>
      </c>
      <c r="M9" s="3702">
        <v>0</v>
      </c>
      <c r="N9" s="3700">
        <v>0</v>
      </c>
      <c r="O9" s="3701">
        <v>0</v>
      </c>
      <c r="P9" s="3702">
        <v>0</v>
      </c>
      <c r="Q9" s="3700">
        <v>0</v>
      </c>
      <c r="R9" s="3701">
        <v>0</v>
      </c>
      <c r="S9" s="3702">
        <v>0</v>
      </c>
      <c r="T9" s="3700">
        <v>0</v>
      </c>
      <c r="U9" s="3701">
        <v>0</v>
      </c>
    </row>
    <row r="10" spans="1:21" s="149" customFormat="1" ht="22.5" customHeight="1" x14ac:dyDescent="0.2">
      <c r="A10" s="339">
        <v>1</v>
      </c>
      <c r="B10" s="1793" t="s">
        <v>188</v>
      </c>
      <c r="C10" s="1794" t="s">
        <v>189</v>
      </c>
      <c r="D10" s="1795">
        <v>20</v>
      </c>
      <c r="E10" s="1796">
        <v>0</v>
      </c>
      <c r="F10" s="1797">
        <v>20</v>
      </c>
      <c r="G10" s="1798">
        <v>21</v>
      </c>
      <c r="H10" s="1796">
        <v>0</v>
      </c>
      <c r="I10" s="1797">
        <v>21</v>
      </c>
      <c r="J10" s="1798">
        <v>18</v>
      </c>
      <c r="K10" s="1796">
        <v>0</v>
      </c>
      <c r="L10" s="1797">
        <v>18</v>
      </c>
      <c r="M10" s="1798">
        <v>19</v>
      </c>
      <c r="N10" s="1796">
        <v>0</v>
      </c>
      <c r="O10" s="1797">
        <v>19</v>
      </c>
      <c r="P10" s="1798">
        <v>0</v>
      </c>
      <c r="Q10" s="1796">
        <v>0</v>
      </c>
      <c r="R10" s="1797">
        <v>0</v>
      </c>
      <c r="S10" s="1798">
        <v>78</v>
      </c>
      <c r="T10" s="1796">
        <v>0</v>
      </c>
      <c r="U10" s="1797">
        <v>78</v>
      </c>
    </row>
    <row r="11" spans="1:21" s="126" customFormat="1" x14ac:dyDescent="0.2">
      <c r="A11" s="177">
        <v>2</v>
      </c>
      <c r="B11" s="1793" t="s">
        <v>190</v>
      </c>
      <c r="C11" s="1794" t="s">
        <v>191</v>
      </c>
      <c r="D11" s="1795">
        <v>9</v>
      </c>
      <c r="E11" s="1796">
        <v>0</v>
      </c>
      <c r="F11" s="1797">
        <v>9</v>
      </c>
      <c r="G11" s="1798">
        <v>10</v>
      </c>
      <c r="H11" s="1796">
        <v>0</v>
      </c>
      <c r="I11" s="1797">
        <v>10</v>
      </c>
      <c r="J11" s="1798">
        <v>13</v>
      </c>
      <c r="K11" s="1796">
        <v>1</v>
      </c>
      <c r="L11" s="1797">
        <v>14</v>
      </c>
      <c r="M11" s="1798">
        <v>9</v>
      </c>
      <c r="N11" s="1796">
        <v>0</v>
      </c>
      <c r="O11" s="1797">
        <v>9</v>
      </c>
      <c r="P11" s="1798">
        <v>0</v>
      </c>
      <c r="Q11" s="1796">
        <v>0</v>
      </c>
      <c r="R11" s="1797">
        <v>0</v>
      </c>
      <c r="S11" s="1798">
        <v>41</v>
      </c>
      <c r="T11" s="1796">
        <v>1</v>
      </c>
      <c r="U11" s="1797">
        <v>42</v>
      </c>
    </row>
    <row r="12" spans="1:21" s="126" customFormat="1" x14ac:dyDescent="0.2">
      <c r="A12" s="177">
        <v>3</v>
      </c>
      <c r="B12" s="1793" t="s">
        <v>192</v>
      </c>
      <c r="C12" s="1794" t="s">
        <v>193</v>
      </c>
      <c r="D12" s="1795">
        <v>16</v>
      </c>
      <c r="E12" s="1796">
        <v>2</v>
      </c>
      <c r="F12" s="1797">
        <v>18</v>
      </c>
      <c r="G12" s="1798">
        <v>17</v>
      </c>
      <c r="H12" s="1796">
        <v>2</v>
      </c>
      <c r="I12" s="1797">
        <v>19</v>
      </c>
      <c r="J12" s="1798">
        <v>17</v>
      </c>
      <c r="K12" s="1796">
        <v>3</v>
      </c>
      <c r="L12" s="1797">
        <v>20</v>
      </c>
      <c r="M12" s="1798">
        <v>34</v>
      </c>
      <c r="N12" s="1796">
        <v>1</v>
      </c>
      <c r="O12" s="1797">
        <v>35</v>
      </c>
      <c r="P12" s="1798">
        <v>0</v>
      </c>
      <c r="Q12" s="1796">
        <v>0</v>
      </c>
      <c r="R12" s="1797">
        <v>0</v>
      </c>
      <c r="S12" s="1798">
        <v>84</v>
      </c>
      <c r="T12" s="1796">
        <v>8</v>
      </c>
      <c r="U12" s="1797">
        <v>92</v>
      </c>
    </row>
    <row r="13" spans="1:21" s="126" customFormat="1" x14ac:dyDescent="0.2">
      <c r="A13" s="177">
        <v>4</v>
      </c>
      <c r="B13" s="1793" t="s">
        <v>194</v>
      </c>
      <c r="C13" s="1794" t="s">
        <v>195</v>
      </c>
      <c r="D13" s="1795">
        <v>16</v>
      </c>
      <c r="E13" s="1796">
        <v>1</v>
      </c>
      <c r="F13" s="1797">
        <v>17</v>
      </c>
      <c r="G13" s="1798">
        <v>14</v>
      </c>
      <c r="H13" s="1796">
        <v>2</v>
      </c>
      <c r="I13" s="1797">
        <v>16</v>
      </c>
      <c r="J13" s="1798">
        <v>20</v>
      </c>
      <c r="K13" s="1796">
        <v>0</v>
      </c>
      <c r="L13" s="1797">
        <v>20</v>
      </c>
      <c r="M13" s="1798">
        <v>22</v>
      </c>
      <c r="N13" s="1796">
        <v>0</v>
      </c>
      <c r="O13" s="1797">
        <v>22</v>
      </c>
      <c r="P13" s="1798">
        <v>0</v>
      </c>
      <c r="Q13" s="1796">
        <v>0</v>
      </c>
      <c r="R13" s="1797">
        <v>0</v>
      </c>
      <c r="S13" s="1798">
        <v>72</v>
      </c>
      <c r="T13" s="1796">
        <v>3</v>
      </c>
      <c r="U13" s="1797">
        <v>75</v>
      </c>
    </row>
    <row r="14" spans="1:21" s="126" customFormat="1" x14ac:dyDescent="0.2">
      <c r="A14" s="177">
        <v>5</v>
      </c>
      <c r="B14" s="1793" t="s">
        <v>196</v>
      </c>
      <c r="C14" s="1794" t="s">
        <v>197</v>
      </c>
      <c r="D14" s="1795">
        <v>15</v>
      </c>
      <c r="E14" s="1796">
        <v>0</v>
      </c>
      <c r="F14" s="1797">
        <v>15</v>
      </c>
      <c r="G14" s="1798">
        <v>13</v>
      </c>
      <c r="H14" s="1796">
        <v>0</v>
      </c>
      <c r="I14" s="1797">
        <v>13</v>
      </c>
      <c r="J14" s="1798">
        <v>16</v>
      </c>
      <c r="K14" s="1796">
        <v>0</v>
      </c>
      <c r="L14" s="1797">
        <v>16</v>
      </c>
      <c r="M14" s="1798">
        <v>8</v>
      </c>
      <c r="N14" s="1796">
        <v>2</v>
      </c>
      <c r="O14" s="1797">
        <v>10</v>
      </c>
      <c r="P14" s="1798">
        <v>0</v>
      </c>
      <c r="Q14" s="1796">
        <v>0</v>
      </c>
      <c r="R14" s="1797">
        <v>0</v>
      </c>
      <c r="S14" s="1798">
        <v>52</v>
      </c>
      <c r="T14" s="1796">
        <v>2</v>
      </c>
      <c r="U14" s="1797">
        <v>54</v>
      </c>
    </row>
    <row r="15" spans="1:21" s="126" customFormat="1" x14ac:dyDescent="0.2">
      <c r="A15" s="177">
        <v>6</v>
      </c>
      <c r="B15" s="1793" t="s">
        <v>198</v>
      </c>
      <c r="C15" s="1794" t="s">
        <v>199</v>
      </c>
      <c r="D15" s="1795">
        <v>30</v>
      </c>
      <c r="E15" s="1796">
        <v>1</v>
      </c>
      <c r="F15" s="1797">
        <v>31</v>
      </c>
      <c r="G15" s="1798">
        <v>36</v>
      </c>
      <c r="H15" s="1796">
        <v>0</v>
      </c>
      <c r="I15" s="1797">
        <v>36</v>
      </c>
      <c r="J15" s="1798">
        <v>47</v>
      </c>
      <c r="K15" s="1796">
        <v>0</v>
      </c>
      <c r="L15" s="1797">
        <v>47</v>
      </c>
      <c r="M15" s="1798">
        <v>34</v>
      </c>
      <c r="N15" s="1796">
        <v>2</v>
      </c>
      <c r="O15" s="1797">
        <v>36</v>
      </c>
      <c r="P15" s="1798">
        <v>0</v>
      </c>
      <c r="Q15" s="1796">
        <v>0</v>
      </c>
      <c r="R15" s="1797">
        <v>0</v>
      </c>
      <c r="S15" s="1798">
        <v>147</v>
      </c>
      <c r="T15" s="1796">
        <v>3</v>
      </c>
      <c r="U15" s="1797">
        <v>150</v>
      </c>
    </row>
    <row r="16" spans="1:21" s="126" customFormat="1" x14ac:dyDescent="0.2">
      <c r="A16" s="177">
        <v>7</v>
      </c>
      <c r="B16" s="1793" t="s">
        <v>200</v>
      </c>
      <c r="C16" s="1794" t="s">
        <v>201</v>
      </c>
      <c r="D16" s="1795">
        <v>16</v>
      </c>
      <c r="E16" s="1796">
        <v>0</v>
      </c>
      <c r="F16" s="1797">
        <v>16</v>
      </c>
      <c r="G16" s="1798">
        <v>13</v>
      </c>
      <c r="H16" s="1796">
        <v>0</v>
      </c>
      <c r="I16" s="1797">
        <v>13</v>
      </c>
      <c r="J16" s="1798">
        <v>15</v>
      </c>
      <c r="K16" s="1796">
        <v>0</v>
      </c>
      <c r="L16" s="1797">
        <v>15</v>
      </c>
      <c r="M16" s="1798">
        <v>9</v>
      </c>
      <c r="N16" s="1796">
        <v>0</v>
      </c>
      <c r="O16" s="1797">
        <v>9</v>
      </c>
      <c r="P16" s="1798">
        <v>0</v>
      </c>
      <c r="Q16" s="1796">
        <v>0</v>
      </c>
      <c r="R16" s="1797">
        <v>0</v>
      </c>
      <c r="S16" s="1798">
        <v>53</v>
      </c>
      <c r="T16" s="1796">
        <v>0</v>
      </c>
      <c r="U16" s="1797">
        <v>53</v>
      </c>
    </row>
    <row r="17" spans="1:22" s="126" customFormat="1" ht="37.5" x14ac:dyDescent="0.2">
      <c r="A17" s="177">
        <v>8</v>
      </c>
      <c r="B17" s="1793" t="s">
        <v>202</v>
      </c>
      <c r="C17" s="1794" t="s">
        <v>203</v>
      </c>
      <c r="D17" s="1795">
        <v>11</v>
      </c>
      <c r="E17" s="1796">
        <v>0</v>
      </c>
      <c r="F17" s="1797">
        <v>11</v>
      </c>
      <c r="G17" s="1798">
        <v>6</v>
      </c>
      <c r="H17" s="1796">
        <v>0</v>
      </c>
      <c r="I17" s="1797">
        <v>6</v>
      </c>
      <c r="J17" s="1798">
        <v>12</v>
      </c>
      <c r="K17" s="1796">
        <v>0</v>
      </c>
      <c r="L17" s="1797">
        <v>12</v>
      </c>
      <c r="M17" s="1798">
        <v>11</v>
      </c>
      <c r="N17" s="1796">
        <v>0</v>
      </c>
      <c r="O17" s="1797">
        <v>11</v>
      </c>
      <c r="P17" s="1798">
        <v>13</v>
      </c>
      <c r="Q17" s="1796">
        <v>0</v>
      </c>
      <c r="R17" s="1797">
        <v>13</v>
      </c>
      <c r="S17" s="1798">
        <v>53</v>
      </c>
      <c r="T17" s="1796">
        <v>0</v>
      </c>
      <c r="U17" s="1797">
        <v>53</v>
      </c>
    </row>
    <row r="18" spans="1:22" s="126" customFormat="1" x14ac:dyDescent="0.2">
      <c r="A18" s="177">
        <v>9</v>
      </c>
      <c r="B18" s="1793" t="s">
        <v>204</v>
      </c>
      <c r="C18" s="1794" t="s">
        <v>205</v>
      </c>
      <c r="D18" s="1795">
        <v>44</v>
      </c>
      <c r="E18" s="1796">
        <v>1</v>
      </c>
      <c r="F18" s="1797">
        <v>45</v>
      </c>
      <c r="G18" s="1798">
        <v>31</v>
      </c>
      <c r="H18" s="1796">
        <v>0</v>
      </c>
      <c r="I18" s="1797">
        <v>31</v>
      </c>
      <c r="J18" s="1798">
        <v>43</v>
      </c>
      <c r="K18" s="1796">
        <v>2</v>
      </c>
      <c r="L18" s="1797">
        <v>45</v>
      </c>
      <c r="M18" s="1798">
        <v>31</v>
      </c>
      <c r="N18" s="1796">
        <v>2</v>
      </c>
      <c r="O18" s="1797">
        <v>33</v>
      </c>
      <c r="P18" s="1798">
        <v>0</v>
      </c>
      <c r="Q18" s="1796">
        <v>0</v>
      </c>
      <c r="R18" s="1797">
        <v>0</v>
      </c>
      <c r="S18" s="1798">
        <v>149</v>
      </c>
      <c r="T18" s="1796">
        <v>5</v>
      </c>
      <c r="U18" s="1797">
        <v>154</v>
      </c>
    </row>
    <row r="19" spans="1:22" s="126" customFormat="1" x14ac:dyDescent="0.2">
      <c r="A19" s="177">
        <v>10</v>
      </c>
      <c r="B19" s="1793" t="s">
        <v>206</v>
      </c>
      <c r="C19" s="1794" t="s">
        <v>207</v>
      </c>
      <c r="D19" s="1795">
        <v>14</v>
      </c>
      <c r="E19" s="1796">
        <v>0</v>
      </c>
      <c r="F19" s="1797">
        <v>14</v>
      </c>
      <c r="G19" s="1798">
        <v>14</v>
      </c>
      <c r="H19" s="1796">
        <v>0</v>
      </c>
      <c r="I19" s="1797">
        <v>14</v>
      </c>
      <c r="J19" s="1798">
        <v>9</v>
      </c>
      <c r="K19" s="1796">
        <v>0</v>
      </c>
      <c r="L19" s="1797">
        <v>9</v>
      </c>
      <c r="M19" s="1798">
        <v>9</v>
      </c>
      <c r="N19" s="1796">
        <v>0</v>
      </c>
      <c r="O19" s="1797">
        <v>9</v>
      </c>
      <c r="P19" s="1798">
        <v>0</v>
      </c>
      <c r="Q19" s="1796">
        <v>0</v>
      </c>
      <c r="R19" s="1797">
        <v>0</v>
      </c>
      <c r="S19" s="1798">
        <v>46</v>
      </c>
      <c r="T19" s="1796">
        <v>0</v>
      </c>
      <c r="U19" s="1797">
        <v>46</v>
      </c>
    </row>
    <row r="20" spans="1:22" s="126" customFormat="1" x14ac:dyDescent="0.2">
      <c r="A20" s="177">
        <v>11</v>
      </c>
      <c r="B20" s="1793" t="s">
        <v>208</v>
      </c>
      <c r="C20" s="1794" t="s">
        <v>209</v>
      </c>
      <c r="D20" s="1795">
        <v>6</v>
      </c>
      <c r="E20" s="1796">
        <v>0</v>
      </c>
      <c r="F20" s="1797">
        <v>6</v>
      </c>
      <c r="G20" s="1798">
        <v>7</v>
      </c>
      <c r="H20" s="1796">
        <v>0</v>
      </c>
      <c r="I20" s="1797">
        <v>7</v>
      </c>
      <c r="J20" s="1798">
        <v>4</v>
      </c>
      <c r="K20" s="1796">
        <v>0</v>
      </c>
      <c r="L20" s="1797">
        <v>4</v>
      </c>
      <c r="M20" s="1798">
        <v>0</v>
      </c>
      <c r="N20" s="1796">
        <v>0</v>
      </c>
      <c r="O20" s="1797">
        <v>0</v>
      </c>
      <c r="P20" s="1798">
        <v>0</v>
      </c>
      <c r="Q20" s="1796">
        <v>0</v>
      </c>
      <c r="R20" s="1797">
        <v>0</v>
      </c>
      <c r="S20" s="1798">
        <v>17</v>
      </c>
      <c r="T20" s="1796">
        <v>0</v>
      </c>
      <c r="U20" s="1797">
        <v>17</v>
      </c>
    </row>
    <row r="21" spans="1:22" s="126" customFormat="1" ht="56.25" x14ac:dyDescent="0.2">
      <c r="A21" s="177">
        <v>12</v>
      </c>
      <c r="B21" s="1793" t="s">
        <v>210</v>
      </c>
      <c r="C21" s="1794" t="s">
        <v>211</v>
      </c>
      <c r="D21" s="1795">
        <v>0</v>
      </c>
      <c r="E21" s="1796">
        <v>0</v>
      </c>
      <c r="F21" s="1797">
        <v>0</v>
      </c>
      <c r="G21" s="1798">
        <v>0</v>
      </c>
      <c r="H21" s="1796">
        <v>0</v>
      </c>
      <c r="I21" s="1797">
        <v>0</v>
      </c>
      <c r="J21" s="1798">
        <v>15</v>
      </c>
      <c r="K21" s="1796">
        <v>2</v>
      </c>
      <c r="L21" s="1797">
        <v>17</v>
      </c>
      <c r="M21" s="1798">
        <v>14</v>
      </c>
      <c r="N21" s="1796">
        <v>0</v>
      </c>
      <c r="O21" s="1797">
        <v>14</v>
      </c>
      <c r="P21" s="1798">
        <v>0</v>
      </c>
      <c r="Q21" s="1796">
        <v>0</v>
      </c>
      <c r="R21" s="1797">
        <v>0</v>
      </c>
      <c r="S21" s="1798">
        <v>29</v>
      </c>
      <c r="T21" s="1796">
        <v>2</v>
      </c>
      <c r="U21" s="1797">
        <v>31</v>
      </c>
    </row>
    <row r="22" spans="1:22" s="126" customFormat="1" x14ac:dyDescent="0.2">
      <c r="A22" s="177">
        <v>13</v>
      </c>
      <c r="B22" s="1793" t="s">
        <v>212</v>
      </c>
      <c r="C22" s="1794" t="s">
        <v>213</v>
      </c>
      <c r="D22" s="1795">
        <v>12</v>
      </c>
      <c r="E22" s="1796">
        <v>0</v>
      </c>
      <c r="F22" s="1797">
        <v>12</v>
      </c>
      <c r="G22" s="1798">
        <v>9</v>
      </c>
      <c r="H22" s="1796">
        <v>0</v>
      </c>
      <c r="I22" s="1797">
        <v>9</v>
      </c>
      <c r="J22" s="1798">
        <v>9</v>
      </c>
      <c r="K22" s="1796">
        <v>0</v>
      </c>
      <c r="L22" s="1797">
        <v>9</v>
      </c>
      <c r="M22" s="1798">
        <v>7</v>
      </c>
      <c r="N22" s="1796">
        <v>0</v>
      </c>
      <c r="O22" s="1797">
        <v>7</v>
      </c>
      <c r="P22" s="1798">
        <v>0</v>
      </c>
      <c r="Q22" s="1796">
        <v>0</v>
      </c>
      <c r="R22" s="1797">
        <v>0</v>
      </c>
      <c r="S22" s="1798">
        <v>37</v>
      </c>
      <c r="T22" s="1796">
        <v>0</v>
      </c>
      <c r="U22" s="1797">
        <v>37</v>
      </c>
    </row>
    <row r="23" spans="1:22" s="126" customFormat="1" x14ac:dyDescent="0.2">
      <c r="A23" s="177">
        <v>14</v>
      </c>
      <c r="B23" s="1793" t="s">
        <v>214</v>
      </c>
      <c r="C23" s="1794" t="s">
        <v>215</v>
      </c>
      <c r="D23" s="1795">
        <v>0</v>
      </c>
      <c r="E23" s="1796">
        <v>0</v>
      </c>
      <c r="F23" s="1797">
        <v>0</v>
      </c>
      <c r="G23" s="1798">
        <v>2</v>
      </c>
      <c r="H23" s="1796">
        <v>1</v>
      </c>
      <c r="I23" s="1797">
        <v>3</v>
      </c>
      <c r="J23" s="1798">
        <v>2</v>
      </c>
      <c r="K23" s="1796">
        <v>0</v>
      </c>
      <c r="L23" s="1797">
        <v>2</v>
      </c>
      <c r="M23" s="1798">
        <v>2</v>
      </c>
      <c r="N23" s="1796">
        <v>1</v>
      </c>
      <c r="O23" s="1797">
        <v>3</v>
      </c>
      <c r="P23" s="1798">
        <v>0</v>
      </c>
      <c r="Q23" s="1796">
        <v>0</v>
      </c>
      <c r="R23" s="1797">
        <v>0</v>
      </c>
      <c r="S23" s="1798">
        <v>6</v>
      </c>
      <c r="T23" s="1796">
        <v>2</v>
      </c>
      <c r="U23" s="1797">
        <v>8</v>
      </c>
    </row>
    <row r="24" spans="1:22" s="126" customFormat="1" x14ac:dyDescent="0.2">
      <c r="A24" s="177">
        <v>15</v>
      </c>
      <c r="B24" s="1793" t="s">
        <v>216</v>
      </c>
      <c r="C24" s="1794" t="s">
        <v>217</v>
      </c>
      <c r="D24" s="1795">
        <v>0</v>
      </c>
      <c r="E24" s="1796">
        <v>0</v>
      </c>
      <c r="F24" s="1797">
        <v>0</v>
      </c>
      <c r="G24" s="1798">
        <v>4</v>
      </c>
      <c r="H24" s="1796">
        <v>0</v>
      </c>
      <c r="I24" s="1797">
        <v>4</v>
      </c>
      <c r="J24" s="1798">
        <v>3</v>
      </c>
      <c r="K24" s="1796">
        <v>0</v>
      </c>
      <c r="L24" s="1797">
        <v>3</v>
      </c>
      <c r="M24" s="1798">
        <v>5</v>
      </c>
      <c r="N24" s="1796">
        <v>0</v>
      </c>
      <c r="O24" s="1797">
        <v>5</v>
      </c>
      <c r="P24" s="1798">
        <v>0</v>
      </c>
      <c r="Q24" s="1796">
        <v>0</v>
      </c>
      <c r="R24" s="1797">
        <v>0</v>
      </c>
      <c r="S24" s="1798">
        <v>12</v>
      </c>
      <c r="T24" s="1796">
        <v>0</v>
      </c>
      <c r="U24" s="1797">
        <v>12</v>
      </c>
    </row>
    <row r="25" spans="1:22" s="126" customFormat="1" x14ac:dyDescent="0.2">
      <c r="A25" s="177">
        <v>16</v>
      </c>
      <c r="B25" s="1793" t="s">
        <v>218</v>
      </c>
      <c r="C25" s="1794" t="s">
        <v>219</v>
      </c>
      <c r="D25" s="1795">
        <v>0</v>
      </c>
      <c r="E25" s="1796">
        <v>0</v>
      </c>
      <c r="F25" s="1797">
        <v>0</v>
      </c>
      <c r="G25" s="1798">
        <v>1</v>
      </c>
      <c r="H25" s="1796">
        <v>0</v>
      </c>
      <c r="I25" s="1797">
        <v>1</v>
      </c>
      <c r="J25" s="1798">
        <v>1</v>
      </c>
      <c r="K25" s="1796">
        <v>0</v>
      </c>
      <c r="L25" s="1797">
        <v>1</v>
      </c>
      <c r="M25" s="1798">
        <v>0</v>
      </c>
      <c r="N25" s="1796">
        <v>0</v>
      </c>
      <c r="O25" s="1797">
        <v>0</v>
      </c>
      <c r="P25" s="1798">
        <v>0</v>
      </c>
      <c r="Q25" s="1796">
        <v>0</v>
      </c>
      <c r="R25" s="1797">
        <v>0</v>
      </c>
      <c r="S25" s="1798">
        <v>2</v>
      </c>
      <c r="T25" s="1796">
        <v>0</v>
      </c>
      <c r="U25" s="1797">
        <v>2</v>
      </c>
    </row>
    <row r="26" spans="1:22" s="126" customFormat="1" x14ac:dyDescent="0.2">
      <c r="A26" s="177">
        <v>17</v>
      </c>
      <c r="B26" s="1793" t="s">
        <v>220</v>
      </c>
      <c r="C26" s="1794" t="s">
        <v>221</v>
      </c>
      <c r="D26" s="1795">
        <v>0</v>
      </c>
      <c r="E26" s="1796">
        <v>0</v>
      </c>
      <c r="F26" s="1797">
        <v>0</v>
      </c>
      <c r="G26" s="1798">
        <v>2</v>
      </c>
      <c r="H26" s="1796">
        <v>0</v>
      </c>
      <c r="I26" s="1797">
        <v>2</v>
      </c>
      <c r="J26" s="1798">
        <v>2</v>
      </c>
      <c r="K26" s="1796">
        <v>0</v>
      </c>
      <c r="L26" s="1797">
        <v>2</v>
      </c>
      <c r="M26" s="1798">
        <v>2</v>
      </c>
      <c r="N26" s="1796">
        <v>0</v>
      </c>
      <c r="O26" s="1797">
        <v>2</v>
      </c>
      <c r="P26" s="1798">
        <v>0</v>
      </c>
      <c r="Q26" s="1796">
        <v>0</v>
      </c>
      <c r="R26" s="1797">
        <v>0</v>
      </c>
      <c r="S26" s="1798">
        <v>6</v>
      </c>
      <c r="T26" s="1796">
        <v>0</v>
      </c>
      <c r="U26" s="1797">
        <v>6</v>
      </c>
    </row>
    <row r="27" spans="1:22" s="126" customFormat="1" x14ac:dyDescent="0.2">
      <c r="A27" s="177">
        <v>18</v>
      </c>
      <c r="B27" s="1793" t="s">
        <v>222</v>
      </c>
      <c r="C27" s="1794" t="s">
        <v>223</v>
      </c>
      <c r="D27" s="1795">
        <v>0</v>
      </c>
      <c r="E27" s="1796">
        <v>0</v>
      </c>
      <c r="F27" s="1797">
        <v>0</v>
      </c>
      <c r="G27" s="1798">
        <v>0</v>
      </c>
      <c r="H27" s="1796">
        <v>0</v>
      </c>
      <c r="I27" s="1797">
        <v>0</v>
      </c>
      <c r="J27" s="1798">
        <v>0</v>
      </c>
      <c r="K27" s="1796">
        <v>0</v>
      </c>
      <c r="L27" s="1797">
        <v>0</v>
      </c>
      <c r="M27" s="1798">
        <v>1</v>
      </c>
      <c r="N27" s="1796">
        <v>0</v>
      </c>
      <c r="O27" s="1797">
        <v>1</v>
      </c>
      <c r="P27" s="1798">
        <v>0</v>
      </c>
      <c r="Q27" s="1796">
        <v>0</v>
      </c>
      <c r="R27" s="1797">
        <v>0</v>
      </c>
      <c r="S27" s="1798">
        <v>1</v>
      </c>
      <c r="T27" s="1796">
        <v>0</v>
      </c>
      <c r="U27" s="1797">
        <v>1</v>
      </c>
    </row>
    <row r="28" spans="1:22" s="126" customFormat="1" ht="37.5" x14ac:dyDescent="0.2">
      <c r="A28" s="177">
        <v>19</v>
      </c>
      <c r="B28" s="1793" t="s">
        <v>224</v>
      </c>
      <c r="C28" s="1794" t="s">
        <v>225</v>
      </c>
      <c r="D28" s="1795">
        <v>0</v>
      </c>
      <c r="E28" s="1796">
        <v>0</v>
      </c>
      <c r="F28" s="1797">
        <v>0</v>
      </c>
      <c r="G28" s="1798">
        <v>4</v>
      </c>
      <c r="H28" s="1796">
        <v>0</v>
      </c>
      <c r="I28" s="1797">
        <v>4</v>
      </c>
      <c r="J28" s="1798">
        <v>2</v>
      </c>
      <c r="K28" s="1796">
        <v>0</v>
      </c>
      <c r="L28" s="1797">
        <v>2</v>
      </c>
      <c r="M28" s="1798">
        <v>1</v>
      </c>
      <c r="N28" s="1796">
        <v>0</v>
      </c>
      <c r="O28" s="1797">
        <v>1</v>
      </c>
      <c r="P28" s="1798">
        <v>0</v>
      </c>
      <c r="Q28" s="1796">
        <v>0</v>
      </c>
      <c r="R28" s="1797">
        <v>0</v>
      </c>
      <c r="S28" s="1798">
        <v>7</v>
      </c>
      <c r="T28" s="1796">
        <v>0</v>
      </c>
      <c r="U28" s="1797">
        <v>7</v>
      </c>
    </row>
    <row r="29" spans="1:22" s="126" customFormat="1" x14ac:dyDescent="0.2">
      <c r="A29" s="177">
        <v>20</v>
      </c>
      <c r="B29" s="1793" t="s">
        <v>226</v>
      </c>
      <c r="C29" s="1794" t="s">
        <v>227</v>
      </c>
      <c r="D29" s="1795">
        <v>20</v>
      </c>
      <c r="E29" s="1796">
        <v>2</v>
      </c>
      <c r="F29" s="1797">
        <v>22</v>
      </c>
      <c r="G29" s="1798">
        <v>11</v>
      </c>
      <c r="H29" s="1796">
        <v>0</v>
      </c>
      <c r="I29" s="1797">
        <v>11</v>
      </c>
      <c r="J29" s="1798">
        <v>25</v>
      </c>
      <c r="K29" s="1796">
        <v>1</v>
      </c>
      <c r="L29" s="1797">
        <v>26</v>
      </c>
      <c r="M29" s="1798">
        <v>21</v>
      </c>
      <c r="N29" s="1796">
        <v>2</v>
      </c>
      <c r="O29" s="1797">
        <v>23</v>
      </c>
      <c r="P29" s="1798">
        <v>0</v>
      </c>
      <c r="Q29" s="1796">
        <v>0</v>
      </c>
      <c r="R29" s="1797">
        <v>0</v>
      </c>
      <c r="S29" s="1798">
        <v>77</v>
      </c>
      <c r="T29" s="1796">
        <v>5</v>
      </c>
      <c r="U29" s="1797">
        <v>82</v>
      </c>
    </row>
    <row r="30" spans="1:22" s="126" customFormat="1" ht="38.25" thickBot="1" x14ac:dyDescent="0.25">
      <c r="A30" s="177">
        <v>21</v>
      </c>
      <c r="B30" s="1799" t="s">
        <v>228</v>
      </c>
      <c r="C30" s="1800" t="s">
        <v>272</v>
      </c>
      <c r="D30" s="1801">
        <v>12</v>
      </c>
      <c r="E30" s="1802">
        <v>1</v>
      </c>
      <c r="F30" s="1803">
        <v>13</v>
      </c>
      <c r="G30" s="1804">
        <v>10</v>
      </c>
      <c r="H30" s="1802">
        <v>0</v>
      </c>
      <c r="I30" s="1803">
        <v>10</v>
      </c>
      <c r="J30" s="1804">
        <v>13</v>
      </c>
      <c r="K30" s="1802">
        <v>0</v>
      </c>
      <c r="L30" s="1803">
        <v>13</v>
      </c>
      <c r="M30" s="1804">
        <v>2</v>
      </c>
      <c r="N30" s="1802">
        <v>0</v>
      </c>
      <c r="O30" s="1803">
        <v>2</v>
      </c>
      <c r="P30" s="1804">
        <v>0</v>
      </c>
      <c r="Q30" s="1802">
        <v>0</v>
      </c>
      <c r="R30" s="1803">
        <v>0</v>
      </c>
      <c r="S30" s="1804">
        <v>37</v>
      </c>
      <c r="T30" s="1802">
        <v>1</v>
      </c>
      <c r="U30" s="1803">
        <v>38</v>
      </c>
    </row>
    <row r="31" spans="1:22" s="181" customFormat="1" ht="21.6" customHeight="1" thickBot="1" x14ac:dyDescent="0.25">
      <c r="A31" s="177"/>
      <c r="B31" s="4362" t="s">
        <v>16</v>
      </c>
      <c r="C31" s="4363"/>
      <c r="D31" s="3703">
        <f t="shared" ref="D31:U31" si="1">SUM(D9:D30)</f>
        <v>241</v>
      </c>
      <c r="E31" s="3704">
        <f t="shared" si="1"/>
        <v>8</v>
      </c>
      <c r="F31" s="325">
        <f t="shared" si="1"/>
        <v>249</v>
      </c>
      <c r="G31" s="3705">
        <f t="shared" si="1"/>
        <v>225</v>
      </c>
      <c r="H31" s="3704">
        <f t="shared" si="1"/>
        <v>5</v>
      </c>
      <c r="I31" s="325">
        <f t="shared" si="1"/>
        <v>230</v>
      </c>
      <c r="J31" s="3705">
        <f t="shared" si="1"/>
        <v>286</v>
      </c>
      <c r="K31" s="3704">
        <f t="shared" si="1"/>
        <v>9</v>
      </c>
      <c r="L31" s="325">
        <f t="shared" si="1"/>
        <v>295</v>
      </c>
      <c r="M31" s="3705">
        <f t="shared" si="1"/>
        <v>241</v>
      </c>
      <c r="N31" s="3704">
        <f t="shared" si="1"/>
        <v>10</v>
      </c>
      <c r="O31" s="325">
        <f t="shared" si="1"/>
        <v>251</v>
      </c>
      <c r="P31" s="3706">
        <f t="shared" si="1"/>
        <v>13</v>
      </c>
      <c r="Q31" s="3707">
        <f t="shared" si="1"/>
        <v>0</v>
      </c>
      <c r="R31" s="1805">
        <f t="shared" si="1"/>
        <v>13</v>
      </c>
      <c r="S31" s="3705">
        <f t="shared" si="1"/>
        <v>1006</v>
      </c>
      <c r="T31" s="3704">
        <f t="shared" si="1"/>
        <v>32</v>
      </c>
      <c r="U31" s="325">
        <f t="shared" si="1"/>
        <v>1038</v>
      </c>
    </row>
    <row r="32" spans="1:22" s="144" customFormat="1" ht="12.75" customHeight="1" x14ac:dyDescent="0.2">
      <c r="A32" s="177"/>
      <c r="B32" s="4364" t="s">
        <v>23</v>
      </c>
      <c r="C32" s="4365"/>
      <c r="D32" s="1806"/>
      <c r="E32" s="324"/>
      <c r="F32" s="270"/>
      <c r="G32" s="324"/>
      <c r="H32" s="324"/>
      <c r="I32" s="270"/>
      <c r="J32" s="324"/>
      <c r="K32" s="324"/>
      <c r="L32" s="270"/>
      <c r="M32" s="324"/>
      <c r="N32" s="324"/>
      <c r="O32" s="270"/>
      <c r="P32" s="324"/>
      <c r="Q32" s="324"/>
      <c r="R32" s="270"/>
      <c r="S32" s="324"/>
      <c r="T32" s="324"/>
      <c r="U32" s="270"/>
      <c r="V32" s="183"/>
    </row>
    <row r="33" spans="1:22" s="144" customFormat="1" ht="24.95" customHeight="1" thickBot="1" x14ac:dyDescent="0.25">
      <c r="A33" s="177"/>
      <c r="B33" s="4364" t="s">
        <v>11</v>
      </c>
      <c r="C33" s="4365"/>
      <c r="D33" s="1807"/>
      <c r="E33" s="213"/>
      <c r="F33" s="272"/>
      <c r="G33" s="213"/>
      <c r="H33" s="213"/>
      <c r="I33" s="272"/>
      <c r="J33" s="213"/>
      <c r="K33" s="213"/>
      <c r="L33" s="272"/>
      <c r="M33" s="213"/>
      <c r="N33" s="213"/>
      <c r="O33" s="272"/>
      <c r="P33" s="213"/>
      <c r="Q33" s="213"/>
      <c r="R33" s="272"/>
      <c r="S33" s="213"/>
      <c r="T33" s="213"/>
      <c r="U33" s="272"/>
      <c r="V33" s="120"/>
    </row>
    <row r="34" spans="1:22" s="149" customFormat="1" ht="22.5" customHeight="1" x14ac:dyDescent="0.2">
      <c r="A34" s="339"/>
      <c r="B34" s="3708" t="s">
        <v>188</v>
      </c>
      <c r="C34" s="3698" t="s">
        <v>189</v>
      </c>
      <c r="D34" s="3709">
        <v>18</v>
      </c>
      <c r="E34" s="3710">
        <v>0</v>
      </c>
      <c r="F34" s="3711">
        <v>18</v>
      </c>
      <c r="G34" s="3712">
        <v>20</v>
      </c>
      <c r="H34" s="3710">
        <v>0</v>
      </c>
      <c r="I34" s="3711">
        <v>20</v>
      </c>
      <c r="J34" s="3712">
        <v>16</v>
      </c>
      <c r="K34" s="3710">
        <v>0</v>
      </c>
      <c r="L34" s="3711">
        <v>16</v>
      </c>
      <c r="M34" s="3712">
        <v>18</v>
      </c>
      <c r="N34" s="3710">
        <v>0</v>
      </c>
      <c r="O34" s="3711">
        <v>18</v>
      </c>
      <c r="P34" s="3712">
        <v>0</v>
      </c>
      <c r="Q34" s="3710">
        <v>0</v>
      </c>
      <c r="R34" s="3711">
        <v>0</v>
      </c>
      <c r="S34" s="3712">
        <v>72</v>
      </c>
      <c r="T34" s="3710">
        <v>0</v>
      </c>
      <c r="U34" s="3711">
        <v>72</v>
      </c>
    </row>
    <row r="35" spans="1:22" outlineLevel="1" x14ac:dyDescent="0.2">
      <c r="B35" s="1793" t="s">
        <v>190</v>
      </c>
      <c r="C35" s="1794" t="s">
        <v>191</v>
      </c>
      <c r="D35" s="1795">
        <v>9</v>
      </c>
      <c r="E35" s="1796">
        <v>0</v>
      </c>
      <c r="F35" s="1797">
        <v>9</v>
      </c>
      <c r="G35" s="1798">
        <v>10</v>
      </c>
      <c r="H35" s="1796">
        <v>0</v>
      </c>
      <c r="I35" s="1797">
        <v>10</v>
      </c>
      <c r="J35" s="1798">
        <v>13</v>
      </c>
      <c r="K35" s="1796">
        <v>1</v>
      </c>
      <c r="L35" s="1797">
        <v>14</v>
      </c>
      <c r="M35" s="1798">
        <v>9</v>
      </c>
      <c r="N35" s="1796">
        <v>0</v>
      </c>
      <c r="O35" s="1797">
        <v>9</v>
      </c>
      <c r="P35" s="1798">
        <v>0</v>
      </c>
      <c r="Q35" s="1796">
        <v>0</v>
      </c>
      <c r="R35" s="1797">
        <v>0</v>
      </c>
      <c r="S35" s="1798">
        <v>41</v>
      </c>
      <c r="T35" s="1796">
        <v>1</v>
      </c>
      <c r="U35" s="1797">
        <v>42</v>
      </c>
    </row>
    <row r="36" spans="1:22" outlineLevel="1" x14ac:dyDescent="0.2">
      <c r="B36" s="1793" t="s">
        <v>192</v>
      </c>
      <c r="C36" s="1794" t="s">
        <v>193</v>
      </c>
      <c r="D36" s="1795">
        <v>16</v>
      </c>
      <c r="E36" s="1796">
        <v>2</v>
      </c>
      <c r="F36" s="1797">
        <v>18</v>
      </c>
      <c r="G36" s="1798">
        <v>17</v>
      </c>
      <c r="H36" s="1796">
        <v>2</v>
      </c>
      <c r="I36" s="1797">
        <v>19</v>
      </c>
      <c r="J36" s="1798">
        <v>17</v>
      </c>
      <c r="K36" s="1796">
        <v>3</v>
      </c>
      <c r="L36" s="1797">
        <v>20</v>
      </c>
      <c r="M36" s="1798">
        <v>32</v>
      </c>
      <c r="N36" s="1796">
        <v>1</v>
      </c>
      <c r="O36" s="1797">
        <v>33</v>
      </c>
      <c r="P36" s="1798">
        <v>0</v>
      </c>
      <c r="Q36" s="1796">
        <v>0</v>
      </c>
      <c r="R36" s="1797">
        <v>0</v>
      </c>
      <c r="S36" s="1798">
        <v>82</v>
      </c>
      <c r="T36" s="1796">
        <v>8</v>
      </c>
      <c r="U36" s="1797">
        <v>90</v>
      </c>
    </row>
    <row r="37" spans="1:22" outlineLevel="1" x14ac:dyDescent="0.2">
      <c r="B37" s="1793" t="s">
        <v>194</v>
      </c>
      <c r="C37" s="1794" t="s">
        <v>195</v>
      </c>
      <c r="D37" s="1795">
        <v>16</v>
      </c>
      <c r="E37" s="1796">
        <v>1</v>
      </c>
      <c r="F37" s="1797">
        <v>17</v>
      </c>
      <c r="G37" s="1798">
        <v>13</v>
      </c>
      <c r="H37" s="1796">
        <v>2</v>
      </c>
      <c r="I37" s="1797">
        <v>15</v>
      </c>
      <c r="J37" s="1798">
        <v>19</v>
      </c>
      <c r="K37" s="1796">
        <v>0</v>
      </c>
      <c r="L37" s="1797">
        <v>19</v>
      </c>
      <c r="M37" s="1798">
        <v>22</v>
      </c>
      <c r="N37" s="1796">
        <v>0</v>
      </c>
      <c r="O37" s="1797">
        <v>22</v>
      </c>
      <c r="P37" s="1798">
        <v>0</v>
      </c>
      <c r="Q37" s="1796">
        <v>0</v>
      </c>
      <c r="R37" s="1797">
        <v>0</v>
      </c>
      <c r="S37" s="1798">
        <v>70</v>
      </c>
      <c r="T37" s="1796">
        <v>3</v>
      </c>
      <c r="U37" s="1797">
        <v>73</v>
      </c>
    </row>
    <row r="38" spans="1:22" outlineLevel="1" x14ac:dyDescent="0.2">
      <c r="B38" s="1793" t="s">
        <v>196</v>
      </c>
      <c r="C38" s="1794" t="s">
        <v>197</v>
      </c>
      <c r="D38" s="1795">
        <v>14</v>
      </c>
      <c r="E38" s="1796">
        <v>0</v>
      </c>
      <c r="F38" s="1797">
        <v>14</v>
      </c>
      <c r="G38" s="1798">
        <v>12</v>
      </c>
      <c r="H38" s="1796">
        <v>0</v>
      </c>
      <c r="I38" s="1797">
        <v>12</v>
      </c>
      <c r="J38" s="1798">
        <v>16</v>
      </c>
      <c r="K38" s="1796">
        <v>0</v>
      </c>
      <c r="L38" s="1797">
        <v>16</v>
      </c>
      <c r="M38" s="1798">
        <v>8</v>
      </c>
      <c r="N38" s="1796">
        <v>2</v>
      </c>
      <c r="O38" s="1797">
        <v>10</v>
      </c>
      <c r="P38" s="1798">
        <v>0</v>
      </c>
      <c r="Q38" s="1796">
        <v>0</v>
      </c>
      <c r="R38" s="1797">
        <v>0</v>
      </c>
      <c r="S38" s="1798">
        <v>50</v>
      </c>
      <c r="T38" s="1796">
        <v>2</v>
      </c>
      <c r="U38" s="1797">
        <v>52</v>
      </c>
    </row>
    <row r="39" spans="1:22" outlineLevel="1" x14ac:dyDescent="0.2">
      <c r="B39" s="1793" t="s">
        <v>198</v>
      </c>
      <c r="C39" s="1794" t="s">
        <v>199</v>
      </c>
      <c r="D39" s="1795">
        <v>24</v>
      </c>
      <c r="E39" s="1796">
        <v>1</v>
      </c>
      <c r="F39" s="1797">
        <v>25</v>
      </c>
      <c r="G39" s="1798">
        <v>35</v>
      </c>
      <c r="H39" s="1796">
        <v>0</v>
      </c>
      <c r="I39" s="1797">
        <v>35</v>
      </c>
      <c r="J39" s="1798">
        <v>47</v>
      </c>
      <c r="K39" s="1796">
        <v>0</v>
      </c>
      <c r="L39" s="1797">
        <v>47</v>
      </c>
      <c r="M39" s="1798">
        <v>34</v>
      </c>
      <c r="N39" s="1796">
        <v>1</v>
      </c>
      <c r="O39" s="1797">
        <v>35</v>
      </c>
      <c r="P39" s="1798">
        <v>0</v>
      </c>
      <c r="Q39" s="1796">
        <v>0</v>
      </c>
      <c r="R39" s="1797">
        <v>0</v>
      </c>
      <c r="S39" s="1798">
        <v>140</v>
      </c>
      <c r="T39" s="1796">
        <v>2</v>
      </c>
      <c r="U39" s="1797">
        <v>142</v>
      </c>
    </row>
    <row r="40" spans="1:22" outlineLevel="1" x14ac:dyDescent="0.2">
      <c r="B40" s="1793" t="s">
        <v>200</v>
      </c>
      <c r="C40" s="1794" t="s">
        <v>201</v>
      </c>
      <c r="D40" s="1795">
        <v>15</v>
      </c>
      <c r="E40" s="1796">
        <v>0</v>
      </c>
      <c r="F40" s="1797">
        <v>15</v>
      </c>
      <c r="G40" s="1798">
        <v>12</v>
      </c>
      <c r="H40" s="1796">
        <v>0</v>
      </c>
      <c r="I40" s="1797">
        <v>12</v>
      </c>
      <c r="J40" s="1798">
        <v>15</v>
      </c>
      <c r="K40" s="1796">
        <v>0</v>
      </c>
      <c r="L40" s="1797">
        <v>15</v>
      </c>
      <c r="M40" s="1798">
        <v>9</v>
      </c>
      <c r="N40" s="1796">
        <v>0</v>
      </c>
      <c r="O40" s="1797">
        <v>9</v>
      </c>
      <c r="P40" s="1798">
        <v>0</v>
      </c>
      <c r="Q40" s="1796">
        <v>0</v>
      </c>
      <c r="R40" s="1797">
        <v>0</v>
      </c>
      <c r="S40" s="1798">
        <v>51</v>
      </c>
      <c r="T40" s="1796">
        <v>0</v>
      </c>
      <c r="U40" s="1797">
        <v>51</v>
      </c>
    </row>
    <row r="41" spans="1:22" ht="37.5" outlineLevel="1" x14ac:dyDescent="0.2">
      <c r="B41" s="1793" t="s">
        <v>202</v>
      </c>
      <c r="C41" s="1794" t="s">
        <v>203</v>
      </c>
      <c r="D41" s="1795">
        <v>10</v>
      </c>
      <c r="E41" s="1796">
        <v>0</v>
      </c>
      <c r="F41" s="1797">
        <v>10</v>
      </c>
      <c r="G41" s="1798">
        <v>5</v>
      </c>
      <c r="H41" s="1796">
        <v>0</v>
      </c>
      <c r="I41" s="1797">
        <v>5</v>
      </c>
      <c r="J41" s="1798">
        <v>11</v>
      </c>
      <c r="K41" s="1796">
        <v>0</v>
      </c>
      <c r="L41" s="1797">
        <v>11</v>
      </c>
      <c r="M41" s="1798">
        <v>11</v>
      </c>
      <c r="N41" s="1796">
        <v>0</v>
      </c>
      <c r="O41" s="1797">
        <v>11</v>
      </c>
      <c r="P41" s="1798">
        <v>12</v>
      </c>
      <c r="Q41" s="1796">
        <v>0</v>
      </c>
      <c r="R41" s="1797">
        <v>12</v>
      </c>
      <c r="S41" s="1798">
        <v>49</v>
      </c>
      <c r="T41" s="1796">
        <v>0</v>
      </c>
      <c r="U41" s="1797">
        <v>49</v>
      </c>
    </row>
    <row r="42" spans="1:22" outlineLevel="1" x14ac:dyDescent="0.2">
      <c r="B42" s="1793" t="s">
        <v>204</v>
      </c>
      <c r="C42" s="1794" t="s">
        <v>205</v>
      </c>
      <c r="D42" s="1795">
        <v>43</v>
      </c>
      <c r="E42" s="1796">
        <v>1</v>
      </c>
      <c r="F42" s="1797">
        <v>44</v>
      </c>
      <c r="G42" s="1798">
        <v>27</v>
      </c>
      <c r="H42" s="1796">
        <v>0</v>
      </c>
      <c r="I42" s="1797">
        <v>27</v>
      </c>
      <c r="J42" s="1798">
        <v>41</v>
      </c>
      <c r="K42" s="1796">
        <v>2</v>
      </c>
      <c r="L42" s="1797">
        <v>43</v>
      </c>
      <c r="M42" s="1798">
        <v>29</v>
      </c>
      <c r="N42" s="1796">
        <v>1</v>
      </c>
      <c r="O42" s="1797">
        <v>30</v>
      </c>
      <c r="P42" s="1798">
        <v>0</v>
      </c>
      <c r="Q42" s="1796">
        <v>0</v>
      </c>
      <c r="R42" s="1797">
        <v>0</v>
      </c>
      <c r="S42" s="1798">
        <v>140</v>
      </c>
      <c r="T42" s="1796">
        <v>4</v>
      </c>
      <c r="U42" s="1797">
        <v>144</v>
      </c>
    </row>
    <row r="43" spans="1:22" outlineLevel="1" x14ac:dyDescent="0.2">
      <c r="B43" s="1793" t="s">
        <v>206</v>
      </c>
      <c r="C43" s="1794" t="s">
        <v>207</v>
      </c>
      <c r="D43" s="1795">
        <v>14</v>
      </c>
      <c r="E43" s="1796">
        <v>0</v>
      </c>
      <c r="F43" s="1797">
        <v>14</v>
      </c>
      <c r="G43" s="1798">
        <v>14</v>
      </c>
      <c r="H43" s="1796">
        <v>0</v>
      </c>
      <c r="I43" s="1797">
        <v>14</v>
      </c>
      <c r="J43" s="1798">
        <v>9</v>
      </c>
      <c r="K43" s="1796">
        <v>0</v>
      </c>
      <c r="L43" s="1797">
        <v>9</v>
      </c>
      <c r="M43" s="1798">
        <v>9</v>
      </c>
      <c r="N43" s="1796">
        <v>0</v>
      </c>
      <c r="O43" s="1797">
        <v>9</v>
      </c>
      <c r="P43" s="1798">
        <v>0</v>
      </c>
      <c r="Q43" s="1796">
        <v>0</v>
      </c>
      <c r="R43" s="1797">
        <v>0</v>
      </c>
      <c r="S43" s="1798">
        <v>46</v>
      </c>
      <c r="T43" s="1796">
        <v>0</v>
      </c>
      <c r="U43" s="1797">
        <v>46</v>
      </c>
    </row>
    <row r="44" spans="1:22" outlineLevel="1" x14ac:dyDescent="0.2">
      <c r="B44" s="1793" t="s">
        <v>208</v>
      </c>
      <c r="C44" s="1794" t="s">
        <v>209</v>
      </c>
      <c r="D44" s="1795">
        <v>4</v>
      </c>
      <c r="E44" s="1796">
        <v>0</v>
      </c>
      <c r="F44" s="1797">
        <v>4</v>
      </c>
      <c r="G44" s="1798">
        <v>7</v>
      </c>
      <c r="H44" s="1796">
        <v>0</v>
      </c>
      <c r="I44" s="1797">
        <v>7</v>
      </c>
      <c r="J44" s="1798">
        <v>4</v>
      </c>
      <c r="K44" s="1796">
        <v>0</v>
      </c>
      <c r="L44" s="1797">
        <v>4</v>
      </c>
      <c r="M44" s="1798">
        <v>0</v>
      </c>
      <c r="N44" s="1796">
        <v>0</v>
      </c>
      <c r="O44" s="1797">
        <v>0</v>
      </c>
      <c r="P44" s="1798">
        <v>0</v>
      </c>
      <c r="Q44" s="1796">
        <v>0</v>
      </c>
      <c r="R44" s="1797">
        <v>0</v>
      </c>
      <c r="S44" s="1798">
        <v>15</v>
      </c>
      <c r="T44" s="1796">
        <v>0</v>
      </c>
      <c r="U44" s="1797">
        <v>15</v>
      </c>
    </row>
    <row r="45" spans="1:22" ht="56.25" outlineLevel="1" x14ac:dyDescent="0.2">
      <c r="B45" s="1793" t="s">
        <v>210</v>
      </c>
      <c r="C45" s="1794" t="s">
        <v>211</v>
      </c>
      <c r="D45" s="1795">
        <v>0</v>
      </c>
      <c r="E45" s="1796">
        <v>0</v>
      </c>
      <c r="F45" s="1797">
        <v>0</v>
      </c>
      <c r="G45" s="1798">
        <v>0</v>
      </c>
      <c r="H45" s="1796">
        <v>0</v>
      </c>
      <c r="I45" s="1797">
        <v>0</v>
      </c>
      <c r="J45" s="1798">
        <v>15</v>
      </c>
      <c r="K45" s="1796">
        <v>2</v>
      </c>
      <c r="L45" s="1797">
        <v>17</v>
      </c>
      <c r="M45" s="1798">
        <v>14</v>
      </c>
      <c r="N45" s="1796">
        <v>0</v>
      </c>
      <c r="O45" s="1797">
        <v>14</v>
      </c>
      <c r="P45" s="1798">
        <v>0</v>
      </c>
      <c r="Q45" s="1796">
        <v>0</v>
      </c>
      <c r="R45" s="1797">
        <v>0</v>
      </c>
      <c r="S45" s="1798">
        <v>29</v>
      </c>
      <c r="T45" s="1796">
        <v>2</v>
      </c>
      <c r="U45" s="1797">
        <v>31</v>
      </c>
    </row>
    <row r="46" spans="1:22" outlineLevel="1" x14ac:dyDescent="0.2">
      <c r="B46" s="1793" t="s">
        <v>212</v>
      </c>
      <c r="C46" s="1794" t="s">
        <v>213</v>
      </c>
      <c r="D46" s="1795">
        <v>12</v>
      </c>
      <c r="E46" s="1796">
        <v>0</v>
      </c>
      <c r="F46" s="1797">
        <v>12</v>
      </c>
      <c r="G46" s="1798">
        <v>9</v>
      </c>
      <c r="H46" s="1796">
        <v>0</v>
      </c>
      <c r="I46" s="1797">
        <v>9</v>
      </c>
      <c r="J46" s="1798">
        <v>9</v>
      </c>
      <c r="K46" s="1796">
        <v>0</v>
      </c>
      <c r="L46" s="1797">
        <v>9</v>
      </c>
      <c r="M46" s="1798">
        <v>7</v>
      </c>
      <c r="N46" s="1796">
        <v>0</v>
      </c>
      <c r="O46" s="1797">
        <v>7</v>
      </c>
      <c r="P46" s="1798">
        <v>0</v>
      </c>
      <c r="Q46" s="1796">
        <v>0</v>
      </c>
      <c r="R46" s="1797">
        <v>0</v>
      </c>
      <c r="S46" s="1798">
        <v>37</v>
      </c>
      <c r="T46" s="1796">
        <v>0</v>
      </c>
      <c r="U46" s="1797">
        <v>37</v>
      </c>
    </row>
    <row r="47" spans="1:22" outlineLevel="1" x14ac:dyDescent="0.2">
      <c r="B47" s="1793" t="s">
        <v>214</v>
      </c>
      <c r="C47" s="1794" t="s">
        <v>215</v>
      </c>
      <c r="D47" s="1795">
        <v>0</v>
      </c>
      <c r="E47" s="1796">
        <v>0</v>
      </c>
      <c r="F47" s="1797">
        <v>0</v>
      </c>
      <c r="G47" s="1798">
        <v>2</v>
      </c>
      <c r="H47" s="1796">
        <v>1</v>
      </c>
      <c r="I47" s="1797">
        <v>3</v>
      </c>
      <c r="J47" s="1798">
        <v>1</v>
      </c>
      <c r="K47" s="1796">
        <v>0</v>
      </c>
      <c r="L47" s="1797">
        <v>1</v>
      </c>
      <c r="M47" s="1798">
        <v>2</v>
      </c>
      <c r="N47" s="1796">
        <v>1</v>
      </c>
      <c r="O47" s="1797">
        <v>3</v>
      </c>
      <c r="P47" s="1798">
        <v>0</v>
      </c>
      <c r="Q47" s="1796">
        <v>0</v>
      </c>
      <c r="R47" s="1797">
        <v>0</v>
      </c>
      <c r="S47" s="1798">
        <v>5</v>
      </c>
      <c r="T47" s="1796">
        <v>2</v>
      </c>
      <c r="U47" s="1797">
        <v>7</v>
      </c>
    </row>
    <row r="48" spans="1:22" outlineLevel="1" x14ac:dyDescent="0.2">
      <c r="B48" s="1793" t="s">
        <v>216</v>
      </c>
      <c r="C48" s="1794" t="s">
        <v>217</v>
      </c>
      <c r="D48" s="1795">
        <v>0</v>
      </c>
      <c r="E48" s="1796">
        <v>0</v>
      </c>
      <c r="F48" s="1797">
        <v>0</v>
      </c>
      <c r="G48" s="1798">
        <v>4</v>
      </c>
      <c r="H48" s="1796">
        <v>0</v>
      </c>
      <c r="I48" s="1797">
        <v>4</v>
      </c>
      <c r="J48" s="1798">
        <v>3</v>
      </c>
      <c r="K48" s="1796">
        <v>0</v>
      </c>
      <c r="L48" s="1797">
        <v>3</v>
      </c>
      <c r="M48" s="1798">
        <v>5</v>
      </c>
      <c r="N48" s="1796">
        <v>0</v>
      </c>
      <c r="O48" s="1797">
        <v>5</v>
      </c>
      <c r="P48" s="1798">
        <v>0</v>
      </c>
      <c r="Q48" s="1796">
        <v>0</v>
      </c>
      <c r="R48" s="1797">
        <v>0</v>
      </c>
      <c r="S48" s="1798">
        <v>12</v>
      </c>
      <c r="T48" s="1796">
        <v>0</v>
      </c>
      <c r="U48" s="1797">
        <v>12</v>
      </c>
    </row>
    <row r="49" spans="2:21" outlineLevel="1" x14ac:dyDescent="0.2">
      <c r="B49" s="1793" t="s">
        <v>218</v>
      </c>
      <c r="C49" s="1794" t="s">
        <v>219</v>
      </c>
      <c r="D49" s="1795">
        <v>0</v>
      </c>
      <c r="E49" s="1796">
        <v>0</v>
      </c>
      <c r="F49" s="1797">
        <v>0</v>
      </c>
      <c r="G49" s="1798">
        <v>1</v>
      </c>
      <c r="H49" s="1796">
        <v>0</v>
      </c>
      <c r="I49" s="1797">
        <v>1</v>
      </c>
      <c r="J49" s="1798">
        <v>1</v>
      </c>
      <c r="K49" s="1796">
        <v>0</v>
      </c>
      <c r="L49" s="1797">
        <v>1</v>
      </c>
      <c r="M49" s="1798">
        <v>0</v>
      </c>
      <c r="N49" s="1796">
        <v>0</v>
      </c>
      <c r="O49" s="1797">
        <v>0</v>
      </c>
      <c r="P49" s="1798">
        <v>0</v>
      </c>
      <c r="Q49" s="1796">
        <v>0</v>
      </c>
      <c r="R49" s="1797">
        <v>0</v>
      </c>
      <c r="S49" s="1798">
        <v>2</v>
      </c>
      <c r="T49" s="1796">
        <v>0</v>
      </c>
      <c r="U49" s="1797">
        <v>2</v>
      </c>
    </row>
    <row r="50" spans="2:21" outlineLevel="1" x14ac:dyDescent="0.2">
      <c r="B50" s="1793" t="s">
        <v>220</v>
      </c>
      <c r="C50" s="1794" t="s">
        <v>221</v>
      </c>
      <c r="D50" s="1795">
        <v>0</v>
      </c>
      <c r="E50" s="1796">
        <v>0</v>
      </c>
      <c r="F50" s="1797">
        <v>0</v>
      </c>
      <c r="G50" s="1798">
        <v>2</v>
      </c>
      <c r="H50" s="1796">
        <v>0</v>
      </c>
      <c r="I50" s="1797">
        <v>2</v>
      </c>
      <c r="J50" s="1798">
        <v>2</v>
      </c>
      <c r="K50" s="1796">
        <v>0</v>
      </c>
      <c r="L50" s="1797">
        <v>2</v>
      </c>
      <c r="M50" s="1798">
        <v>2</v>
      </c>
      <c r="N50" s="1796">
        <v>0</v>
      </c>
      <c r="O50" s="1797">
        <v>2</v>
      </c>
      <c r="P50" s="1798">
        <v>0</v>
      </c>
      <c r="Q50" s="1796">
        <v>0</v>
      </c>
      <c r="R50" s="1797">
        <v>0</v>
      </c>
      <c r="S50" s="1798">
        <v>6</v>
      </c>
      <c r="T50" s="1796">
        <v>0</v>
      </c>
      <c r="U50" s="1797">
        <v>6</v>
      </c>
    </row>
    <row r="51" spans="2:21" outlineLevel="1" x14ac:dyDescent="0.2">
      <c r="B51" s="1793" t="s">
        <v>222</v>
      </c>
      <c r="C51" s="1794" t="s">
        <v>223</v>
      </c>
      <c r="D51" s="1795">
        <v>0</v>
      </c>
      <c r="E51" s="1796">
        <v>0</v>
      </c>
      <c r="F51" s="1797">
        <v>0</v>
      </c>
      <c r="G51" s="1798">
        <v>0</v>
      </c>
      <c r="H51" s="1796">
        <v>0</v>
      </c>
      <c r="I51" s="1797">
        <v>0</v>
      </c>
      <c r="J51" s="1798">
        <v>0</v>
      </c>
      <c r="K51" s="1796">
        <v>0</v>
      </c>
      <c r="L51" s="1797">
        <v>0</v>
      </c>
      <c r="M51" s="1798">
        <v>1</v>
      </c>
      <c r="N51" s="1796">
        <v>0</v>
      </c>
      <c r="O51" s="1797">
        <v>1</v>
      </c>
      <c r="P51" s="1798">
        <v>0</v>
      </c>
      <c r="Q51" s="1796">
        <v>0</v>
      </c>
      <c r="R51" s="1797">
        <v>0</v>
      </c>
      <c r="S51" s="1798">
        <v>1</v>
      </c>
      <c r="T51" s="1796">
        <v>0</v>
      </c>
      <c r="U51" s="1797">
        <v>1</v>
      </c>
    </row>
    <row r="52" spans="2:21" ht="37.5" outlineLevel="1" x14ac:dyDescent="0.2">
      <c r="B52" s="1793" t="s">
        <v>224</v>
      </c>
      <c r="C52" s="1794" t="s">
        <v>225</v>
      </c>
      <c r="D52" s="1795">
        <v>0</v>
      </c>
      <c r="E52" s="1796">
        <v>0</v>
      </c>
      <c r="F52" s="1797">
        <v>0</v>
      </c>
      <c r="G52" s="1798">
        <v>4</v>
      </c>
      <c r="H52" s="1796">
        <v>0</v>
      </c>
      <c r="I52" s="1797">
        <v>4</v>
      </c>
      <c r="J52" s="1798">
        <v>2</v>
      </c>
      <c r="K52" s="1796">
        <v>0</v>
      </c>
      <c r="L52" s="1797">
        <v>2</v>
      </c>
      <c r="M52" s="1798">
        <v>1</v>
      </c>
      <c r="N52" s="1796">
        <v>0</v>
      </c>
      <c r="O52" s="1797">
        <v>1</v>
      </c>
      <c r="P52" s="1798">
        <v>0</v>
      </c>
      <c r="Q52" s="1796">
        <v>0</v>
      </c>
      <c r="R52" s="1797">
        <v>0</v>
      </c>
      <c r="S52" s="1798">
        <v>7</v>
      </c>
      <c r="T52" s="1796">
        <v>0</v>
      </c>
      <c r="U52" s="1797">
        <v>7</v>
      </c>
    </row>
    <row r="53" spans="2:21" outlineLevel="1" x14ac:dyDescent="0.2">
      <c r="B53" s="1793" t="s">
        <v>226</v>
      </c>
      <c r="C53" s="1794" t="s">
        <v>227</v>
      </c>
      <c r="D53" s="1795">
        <v>20</v>
      </c>
      <c r="E53" s="1796">
        <v>2</v>
      </c>
      <c r="F53" s="1797">
        <v>22</v>
      </c>
      <c r="G53" s="1798">
        <v>10</v>
      </c>
      <c r="H53" s="1796">
        <v>0</v>
      </c>
      <c r="I53" s="1797">
        <v>10</v>
      </c>
      <c r="J53" s="1798">
        <v>24</v>
      </c>
      <c r="K53" s="1796">
        <v>1</v>
      </c>
      <c r="L53" s="1797">
        <v>25</v>
      </c>
      <c r="M53" s="1798">
        <v>20</v>
      </c>
      <c r="N53" s="1796">
        <v>2</v>
      </c>
      <c r="O53" s="1797">
        <v>22</v>
      </c>
      <c r="P53" s="1798">
        <v>0</v>
      </c>
      <c r="Q53" s="1796">
        <v>0</v>
      </c>
      <c r="R53" s="1797">
        <v>0</v>
      </c>
      <c r="S53" s="1798">
        <v>74</v>
      </c>
      <c r="T53" s="1796">
        <v>5</v>
      </c>
      <c r="U53" s="1797">
        <v>79</v>
      </c>
    </row>
    <row r="54" spans="2:21" ht="38.25" outlineLevel="1" thickBot="1" x14ac:dyDescent="0.25">
      <c r="B54" s="1799" t="s">
        <v>228</v>
      </c>
      <c r="C54" s="1800" t="s">
        <v>272</v>
      </c>
      <c r="D54" s="1801">
        <v>12</v>
      </c>
      <c r="E54" s="1802">
        <v>1</v>
      </c>
      <c r="F54" s="1803">
        <v>13</v>
      </c>
      <c r="G54" s="1804">
        <v>8</v>
      </c>
      <c r="H54" s="1802">
        <v>0</v>
      </c>
      <c r="I54" s="1803">
        <v>8</v>
      </c>
      <c r="J54" s="1804">
        <v>13</v>
      </c>
      <c r="K54" s="1802">
        <v>0</v>
      </c>
      <c r="L54" s="1803">
        <v>13</v>
      </c>
      <c r="M54" s="1804">
        <v>2</v>
      </c>
      <c r="N54" s="1802">
        <v>0</v>
      </c>
      <c r="O54" s="1803">
        <v>2</v>
      </c>
      <c r="P54" s="1804">
        <v>0</v>
      </c>
      <c r="Q54" s="1802">
        <v>0</v>
      </c>
      <c r="R54" s="1803">
        <v>0</v>
      </c>
      <c r="S54" s="1804">
        <v>35</v>
      </c>
      <c r="T54" s="1802">
        <v>1</v>
      </c>
      <c r="U54" s="1803">
        <v>36</v>
      </c>
    </row>
    <row r="55" spans="2:21" ht="23.1" customHeight="1" thickBot="1" x14ac:dyDescent="0.25">
      <c r="B55" s="4392" t="s">
        <v>8</v>
      </c>
      <c r="C55" s="4393"/>
      <c r="D55" s="3703">
        <f t="shared" ref="D55:U55" si="2">SUM(D34:D54)</f>
        <v>227</v>
      </c>
      <c r="E55" s="3704">
        <f t="shared" si="2"/>
        <v>8</v>
      </c>
      <c r="F55" s="325">
        <f t="shared" si="2"/>
        <v>235</v>
      </c>
      <c r="G55" s="3705">
        <f t="shared" si="2"/>
        <v>212</v>
      </c>
      <c r="H55" s="3704">
        <f t="shared" si="2"/>
        <v>5</v>
      </c>
      <c r="I55" s="325">
        <f t="shared" si="2"/>
        <v>217</v>
      </c>
      <c r="J55" s="3705">
        <f t="shared" si="2"/>
        <v>278</v>
      </c>
      <c r="K55" s="3704">
        <f t="shared" si="2"/>
        <v>9</v>
      </c>
      <c r="L55" s="325">
        <f t="shared" si="2"/>
        <v>287</v>
      </c>
      <c r="M55" s="3705">
        <f t="shared" si="2"/>
        <v>235</v>
      </c>
      <c r="N55" s="3704">
        <f t="shared" si="2"/>
        <v>8</v>
      </c>
      <c r="O55" s="325">
        <f t="shared" si="2"/>
        <v>243</v>
      </c>
      <c r="P55" s="3713">
        <f t="shared" si="2"/>
        <v>12</v>
      </c>
      <c r="Q55" s="3706">
        <f t="shared" si="2"/>
        <v>0</v>
      </c>
      <c r="R55" s="1805">
        <f t="shared" si="2"/>
        <v>12</v>
      </c>
      <c r="S55" s="3705">
        <f t="shared" si="2"/>
        <v>964</v>
      </c>
      <c r="T55" s="3704">
        <f t="shared" si="2"/>
        <v>30</v>
      </c>
      <c r="U55" s="325">
        <f t="shared" si="2"/>
        <v>994</v>
      </c>
    </row>
    <row r="56" spans="2:21" ht="23.1" customHeight="1" thickBot="1" x14ac:dyDescent="0.25">
      <c r="B56" s="4390" t="s">
        <v>25</v>
      </c>
      <c r="C56" s="4391"/>
      <c r="D56" s="3714"/>
      <c r="E56" s="3715"/>
      <c r="F56" s="3716"/>
      <c r="G56" s="3715"/>
      <c r="H56" s="3715"/>
      <c r="I56" s="3716"/>
      <c r="J56" s="3715"/>
      <c r="K56" s="3715"/>
      <c r="L56" s="3716"/>
      <c r="M56" s="3715"/>
      <c r="N56" s="3715"/>
      <c r="O56" s="3716"/>
      <c r="P56" s="3717"/>
      <c r="Q56" s="3717"/>
      <c r="R56" s="3718"/>
      <c r="S56" s="3715"/>
      <c r="T56" s="3715"/>
      <c r="U56" s="3716"/>
    </row>
    <row r="57" spans="2:21" x14ac:dyDescent="0.2">
      <c r="B57" s="3708" t="s">
        <v>188</v>
      </c>
      <c r="C57" s="3698" t="s">
        <v>189</v>
      </c>
      <c r="D57" s="3709">
        <v>2</v>
      </c>
      <c r="E57" s="3710">
        <v>0</v>
      </c>
      <c r="F57" s="3711">
        <v>2</v>
      </c>
      <c r="G57" s="3712">
        <v>1</v>
      </c>
      <c r="H57" s="3710">
        <v>0</v>
      </c>
      <c r="I57" s="3711">
        <v>1</v>
      </c>
      <c r="J57" s="3712">
        <v>2</v>
      </c>
      <c r="K57" s="3710">
        <v>0</v>
      </c>
      <c r="L57" s="3711">
        <v>2</v>
      </c>
      <c r="M57" s="3712">
        <v>1</v>
      </c>
      <c r="N57" s="3710">
        <v>0</v>
      </c>
      <c r="O57" s="3711">
        <v>1</v>
      </c>
      <c r="P57" s="3712">
        <v>0</v>
      </c>
      <c r="Q57" s="3710">
        <v>0</v>
      </c>
      <c r="R57" s="3711">
        <v>0</v>
      </c>
      <c r="S57" s="3712">
        <v>6</v>
      </c>
      <c r="T57" s="3710">
        <v>0</v>
      </c>
      <c r="U57" s="3711">
        <v>6</v>
      </c>
    </row>
    <row r="58" spans="2:21" outlineLevel="1" x14ac:dyDescent="0.2">
      <c r="B58" s="1793" t="s">
        <v>192</v>
      </c>
      <c r="C58" s="1794" t="s">
        <v>193</v>
      </c>
      <c r="D58" s="1795">
        <v>0</v>
      </c>
      <c r="E58" s="1796">
        <v>0</v>
      </c>
      <c r="F58" s="1797">
        <v>0</v>
      </c>
      <c r="G58" s="1798">
        <v>0</v>
      </c>
      <c r="H58" s="1796">
        <v>0</v>
      </c>
      <c r="I58" s="1797">
        <v>0</v>
      </c>
      <c r="J58" s="1798">
        <v>0</v>
      </c>
      <c r="K58" s="1796">
        <v>0</v>
      </c>
      <c r="L58" s="1797">
        <v>0</v>
      </c>
      <c r="M58" s="1798">
        <v>2</v>
      </c>
      <c r="N58" s="1796">
        <v>0</v>
      </c>
      <c r="O58" s="1797">
        <v>2</v>
      </c>
      <c r="P58" s="1798">
        <v>0</v>
      </c>
      <c r="Q58" s="1796">
        <v>0</v>
      </c>
      <c r="R58" s="1797">
        <v>0</v>
      </c>
      <c r="S58" s="1798">
        <v>2</v>
      </c>
      <c r="T58" s="1796">
        <v>0</v>
      </c>
      <c r="U58" s="1797">
        <v>2</v>
      </c>
    </row>
    <row r="59" spans="2:21" outlineLevel="1" x14ac:dyDescent="0.2">
      <c r="B59" s="1793" t="s">
        <v>194</v>
      </c>
      <c r="C59" s="1794" t="s">
        <v>195</v>
      </c>
      <c r="D59" s="1795">
        <v>0</v>
      </c>
      <c r="E59" s="1796">
        <v>0</v>
      </c>
      <c r="F59" s="1797">
        <v>0</v>
      </c>
      <c r="G59" s="1798">
        <v>1</v>
      </c>
      <c r="H59" s="1796">
        <v>0</v>
      </c>
      <c r="I59" s="1797">
        <v>1</v>
      </c>
      <c r="J59" s="1798">
        <v>1</v>
      </c>
      <c r="K59" s="1796">
        <v>0</v>
      </c>
      <c r="L59" s="1797">
        <v>1</v>
      </c>
      <c r="M59" s="1798">
        <v>0</v>
      </c>
      <c r="N59" s="1796">
        <v>0</v>
      </c>
      <c r="O59" s="1797">
        <v>0</v>
      </c>
      <c r="P59" s="1798">
        <v>0</v>
      </c>
      <c r="Q59" s="1796">
        <v>0</v>
      </c>
      <c r="R59" s="1797">
        <v>0</v>
      </c>
      <c r="S59" s="1798">
        <v>2</v>
      </c>
      <c r="T59" s="1796">
        <v>0</v>
      </c>
      <c r="U59" s="1797">
        <v>2</v>
      </c>
    </row>
    <row r="60" spans="2:21" outlineLevel="1" x14ac:dyDescent="0.2">
      <c r="B60" s="1793" t="s">
        <v>196</v>
      </c>
      <c r="C60" s="1794" t="s">
        <v>197</v>
      </c>
      <c r="D60" s="1795">
        <v>1</v>
      </c>
      <c r="E60" s="1796">
        <v>0</v>
      </c>
      <c r="F60" s="1797">
        <v>1</v>
      </c>
      <c r="G60" s="1798">
        <v>1</v>
      </c>
      <c r="H60" s="1796">
        <v>0</v>
      </c>
      <c r="I60" s="1797">
        <v>1</v>
      </c>
      <c r="J60" s="1798">
        <v>0</v>
      </c>
      <c r="K60" s="1796">
        <v>0</v>
      </c>
      <c r="L60" s="1797">
        <v>0</v>
      </c>
      <c r="M60" s="1798">
        <v>0</v>
      </c>
      <c r="N60" s="1796">
        <v>0</v>
      </c>
      <c r="O60" s="1797">
        <v>0</v>
      </c>
      <c r="P60" s="1798">
        <v>0</v>
      </c>
      <c r="Q60" s="1796">
        <v>0</v>
      </c>
      <c r="R60" s="1797">
        <v>0</v>
      </c>
      <c r="S60" s="1798">
        <v>2</v>
      </c>
      <c r="T60" s="1796">
        <v>0</v>
      </c>
      <c r="U60" s="1797">
        <v>2</v>
      </c>
    </row>
    <row r="61" spans="2:21" outlineLevel="1" x14ac:dyDescent="0.2">
      <c r="B61" s="1793" t="s">
        <v>198</v>
      </c>
      <c r="C61" s="1794" t="s">
        <v>199</v>
      </c>
      <c r="D61" s="1795">
        <v>6</v>
      </c>
      <c r="E61" s="1796">
        <v>0</v>
      </c>
      <c r="F61" s="1797">
        <v>6</v>
      </c>
      <c r="G61" s="1798">
        <v>1</v>
      </c>
      <c r="H61" s="1796">
        <v>0</v>
      </c>
      <c r="I61" s="1797">
        <v>1</v>
      </c>
      <c r="J61" s="1798">
        <v>0</v>
      </c>
      <c r="K61" s="1796">
        <v>0</v>
      </c>
      <c r="L61" s="1797">
        <v>0</v>
      </c>
      <c r="M61" s="1798">
        <v>0</v>
      </c>
      <c r="N61" s="1796">
        <v>1</v>
      </c>
      <c r="O61" s="1797">
        <v>1</v>
      </c>
      <c r="P61" s="1798">
        <v>0</v>
      </c>
      <c r="Q61" s="1796">
        <v>0</v>
      </c>
      <c r="R61" s="1797">
        <v>0</v>
      </c>
      <c r="S61" s="1798">
        <v>7</v>
      </c>
      <c r="T61" s="1796">
        <v>1</v>
      </c>
      <c r="U61" s="1797">
        <v>8</v>
      </c>
    </row>
    <row r="62" spans="2:21" outlineLevel="1" x14ac:dyDescent="0.2">
      <c r="B62" s="1793" t="s">
        <v>200</v>
      </c>
      <c r="C62" s="1794" t="s">
        <v>201</v>
      </c>
      <c r="D62" s="1795">
        <v>1</v>
      </c>
      <c r="E62" s="1796">
        <v>0</v>
      </c>
      <c r="F62" s="1797">
        <v>1</v>
      </c>
      <c r="G62" s="1798">
        <v>1</v>
      </c>
      <c r="H62" s="1796">
        <v>0</v>
      </c>
      <c r="I62" s="1797">
        <v>1</v>
      </c>
      <c r="J62" s="1798">
        <v>0</v>
      </c>
      <c r="K62" s="1796">
        <v>0</v>
      </c>
      <c r="L62" s="1797">
        <v>0</v>
      </c>
      <c r="M62" s="1798">
        <v>0</v>
      </c>
      <c r="N62" s="1796">
        <v>0</v>
      </c>
      <c r="O62" s="1797">
        <v>0</v>
      </c>
      <c r="P62" s="1798">
        <v>0</v>
      </c>
      <c r="Q62" s="1796">
        <v>0</v>
      </c>
      <c r="R62" s="1797">
        <v>0</v>
      </c>
      <c r="S62" s="1798">
        <v>2</v>
      </c>
      <c r="T62" s="1796">
        <v>0</v>
      </c>
      <c r="U62" s="1797">
        <v>2</v>
      </c>
    </row>
    <row r="63" spans="2:21" ht="37.5" outlineLevel="1" x14ac:dyDescent="0.2">
      <c r="B63" s="1793" t="s">
        <v>202</v>
      </c>
      <c r="C63" s="1794" t="s">
        <v>203</v>
      </c>
      <c r="D63" s="1795">
        <v>1</v>
      </c>
      <c r="E63" s="1796">
        <v>0</v>
      </c>
      <c r="F63" s="1797">
        <v>1</v>
      </c>
      <c r="G63" s="1798">
        <v>1</v>
      </c>
      <c r="H63" s="1796">
        <v>0</v>
      </c>
      <c r="I63" s="1797">
        <v>1</v>
      </c>
      <c r="J63" s="1798">
        <v>1</v>
      </c>
      <c r="K63" s="1796">
        <v>0</v>
      </c>
      <c r="L63" s="1797">
        <v>1</v>
      </c>
      <c r="M63" s="1798">
        <v>0</v>
      </c>
      <c r="N63" s="1796">
        <v>0</v>
      </c>
      <c r="O63" s="1797">
        <v>0</v>
      </c>
      <c r="P63" s="1798">
        <v>1</v>
      </c>
      <c r="Q63" s="1796">
        <v>0</v>
      </c>
      <c r="R63" s="1797">
        <v>1</v>
      </c>
      <c r="S63" s="1798">
        <v>4</v>
      </c>
      <c r="T63" s="1796">
        <v>0</v>
      </c>
      <c r="U63" s="1797">
        <v>4</v>
      </c>
    </row>
    <row r="64" spans="2:21" outlineLevel="1" x14ac:dyDescent="0.2">
      <c r="B64" s="1793" t="s">
        <v>204</v>
      </c>
      <c r="C64" s="1794" t="s">
        <v>205</v>
      </c>
      <c r="D64" s="1795">
        <v>1</v>
      </c>
      <c r="E64" s="1796">
        <v>0</v>
      </c>
      <c r="F64" s="1797">
        <v>1</v>
      </c>
      <c r="G64" s="1798">
        <v>4</v>
      </c>
      <c r="H64" s="1796">
        <v>0</v>
      </c>
      <c r="I64" s="1797">
        <v>4</v>
      </c>
      <c r="J64" s="1798">
        <v>2</v>
      </c>
      <c r="K64" s="1796">
        <v>0</v>
      </c>
      <c r="L64" s="1797">
        <v>2</v>
      </c>
      <c r="M64" s="1798">
        <v>2</v>
      </c>
      <c r="N64" s="1796">
        <v>1</v>
      </c>
      <c r="O64" s="1797">
        <v>3</v>
      </c>
      <c r="P64" s="1798">
        <v>0</v>
      </c>
      <c r="Q64" s="1796">
        <v>0</v>
      </c>
      <c r="R64" s="1797">
        <v>0</v>
      </c>
      <c r="S64" s="1798">
        <v>9</v>
      </c>
      <c r="T64" s="1796">
        <v>1</v>
      </c>
      <c r="U64" s="1797">
        <v>10</v>
      </c>
    </row>
    <row r="65" spans="2:22" outlineLevel="1" x14ac:dyDescent="0.2">
      <c r="B65" s="1793" t="s">
        <v>208</v>
      </c>
      <c r="C65" s="1794" t="s">
        <v>209</v>
      </c>
      <c r="D65" s="1795">
        <v>2</v>
      </c>
      <c r="E65" s="1796">
        <v>0</v>
      </c>
      <c r="F65" s="1797">
        <v>2</v>
      </c>
      <c r="G65" s="1798">
        <v>0</v>
      </c>
      <c r="H65" s="1796">
        <v>0</v>
      </c>
      <c r="I65" s="1797">
        <v>0</v>
      </c>
      <c r="J65" s="1798">
        <v>0</v>
      </c>
      <c r="K65" s="1796">
        <v>0</v>
      </c>
      <c r="L65" s="1797">
        <v>0</v>
      </c>
      <c r="M65" s="1798">
        <v>0</v>
      </c>
      <c r="N65" s="1796">
        <v>0</v>
      </c>
      <c r="O65" s="1797">
        <v>0</v>
      </c>
      <c r="P65" s="1798">
        <v>0</v>
      </c>
      <c r="Q65" s="1796">
        <v>0</v>
      </c>
      <c r="R65" s="1797">
        <v>0</v>
      </c>
      <c r="S65" s="1798">
        <v>2</v>
      </c>
      <c r="T65" s="1796">
        <v>0</v>
      </c>
      <c r="U65" s="1797">
        <v>2</v>
      </c>
    </row>
    <row r="66" spans="2:22" outlineLevel="1" x14ac:dyDescent="0.2">
      <c r="B66" s="1793" t="s">
        <v>214</v>
      </c>
      <c r="C66" s="1794" t="s">
        <v>215</v>
      </c>
      <c r="D66" s="1795">
        <v>0</v>
      </c>
      <c r="E66" s="1796">
        <v>0</v>
      </c>
      <c r="F66" s="1797">
        <v>0</v>
      </c>
      <c r="G66" s="1798">
        <v>0</v>
      </c>
      <c r="H66" s="1796">
        <v>0</v>
      </c>
      <c r="I66" s="1797">
        <v>0</v>
      </c>
      <c r="J66" s="1798">
        <v>1</v>
      </c>
      <c r="K66" s="1796">
        <v>0</v>
      </c>
      <c r="L66" s="1797">
        <v>1</v>
      </c>
      <c r="M66" s="1798">
        <v>0</v>
      </c>
      <c r="N66" s="1796">
        <v>0</v>
      </c>
      <c r="O66" s="1797">
        <v>0</v>
      </c>
      <c r="P66" s="1798">
        <v>0</v>
      </c>
      <c r="Q66" s="1796">
        <v>0</v>
      </c>
      <c r="R66" s="1797">
        <v>0</v>
      </c>
      <c r="S66" s="1798">
        <v>1</v>
      </c>
      <c r="T66" s="1796">
        <v>0</v>
      </c>
      <c r="U66" s="1797">
        <v>1</v>
      </c>
    </row>
    <row r="67" spans="2:22" outlineLevel="1" x14ac:dyDescent="0.2">
      <c r="B67" s="1793" t="s">
        <v>226</v>
      </c>
      <c r="C67" s="1794" t="s">
        <v>227</v>
      </c>
      <c r="D67" s="1795">
        <v>0</v>
      </c>
      <c r="E67" s="1796">
        <v>0</v>
      </c>
      <c r="F67" s="1797">
        <v>0</v>
      </c>
      <c r="G67" s="1798">
        <v>1</v>
      </c>
      <c r="H67" s="1796">
        <v>0</v>
      </c>
      <c r="I67" s="1797">
        <v>1</v>
      </c>
      <c r="J67" s="1798">
        <v>1</v>
      </c>
      <c r="K67" s="1796">
        <v>0</v>
      </c>
      <c r="L67" s="1797">
        <v>1</v>
      </c>
      <c r="M67" s="1798">
        <v>1</v>
      </c>
      <c r="N67" s="1796">
        <v>0</v>
      </c>
      <c r="O67" s="1797">
        <v>1</v>
      </c>
      <c r="P67" s="1798">
        <v>0</v>
      </c>
      <c r="Q67" s="1796">
        <v>0</v>
      </c>
      <c r="R67" s="1797">
        <v>0</v>
      </c>
      <c r="S67" s="1798">
        <v>3</v>
      </c>
      <c r="T67" s="1796">
        <v>0</v>
      </c>
      <c r="U67" s="1797">
        <v>3</v>
      </c>
    </row>
    <row r="68" spans="2:22" ht="38.25" outlineLevel="1" thickBot="1" x14ac:dyDescent="0.25">
      <c r="B68" s="1799" t="s">
        <v>228</v>
      </c>
      <c r="C68" s="1800" t="s">
        <v>272</v>
      </c>
      <c r="D68" s="1801">
        <v>0</v>
      </c>
      <c r="E68" s="1802">
        <v>0</v>
      </c>
      <c r="F68" s="1803">
        <v>0</v>
      </c>
      <c r="G68" s="1804">
        <v>2</v>
      </c>
      <c r="H68" s="1802">
        <v>0</v>
      </c>
      <c r="I68" s="1803">
        <v>2</v>
      </c>
      <c r="J68" s="1804">
        <v>0</v>
      </c>
      <c r="K68" s="1802">
        <v>0</v>
      </c>
      <c r="L68" s="1803">
        <v>0</v>
      </c>
      <c r="M68" s="1804">
        <v>0</v>
      </c>
      <c r="N68" s="1802">
        <v>0</v>
      </c>
      <c r="O68" s="1803">
        <v>0</v>
      </c>
      <c r="P68" s="1804">
        <v>0</v>
      </c>
      <c r="Q68" s="1802">
        <v>0</v>
      </c>
      <c r="R68" s="1803">
        <v>0</v>
      </c>
      <c r="S68" s="1804">
        <v>2</v>
      </c>
      <c r="T68" s="1802">
        <v>0</v>
      </c>
      <c r="U68" s="1803">
        <v>2</v>
      </c>
    </row>
    <row r="69" spans="2:22" s="126" customFormat="1" ht="22.5" customHeight="1" thickBot="1" x14ac:dyDescent="0.25">
      <c r="B69" s="4397" t="s">
        <v>16</v>
      </c>
      <c r="C69" s="4393"/>
      <c r="D69" s="497">
        <f t="shared" ref="D69:U69" si="3">SUM(D57:D68)</f>
        <v>14</v>
      </c>
      <c r="E69" s="497">
        <f t="shared" si="3"/>
        <v>0</v>
      </c>
      <c r="F69" s="497">
        <f t="shared" si="3"/>
        <v>14</v>
      </c>
      <c r="G69" s="497">
        <f t="shared" si="3"/>
        <v>13</v>
      </c>
      <c r="H69" s="497">
        <f t="shared" si="3"/>
        <v>0</v>
      </c>
      <c r="I69" s="497">
        <f t="shared" si="3"/>
        <v>13</v>
      </c>
      <c r="J69" s="497">
        <f t="shared" si="3"/>
        <v>8</v>
      </c>
      <c r="K69" s="497">
        <f t="shared" si="3"/>
        <v>0</v>
      </c>
      <c r="L69" s="497">
        <f t="shared" si="3"/>
        <v>8</v>
      </c>
      <c r="M69" s="497">
        <f t="shared" si="3"/>
        <v>6</v>
      </c>
      <c r="N69" s="497">
        <f t="shared" si="3"/>
        <v>2</v>
      </c>
      <c r="O69" s="497">
        <f t="shared" si="3"/>
        <v>8</v>
      </c>
      <c r="P69" s="497">
        <f t="shared" si="3"/>
        <v>1</v>
      </c>
      <c r="Q69" s="497">
        <f t="shared" si="3"/>
        <v>0</v>
      </c>
      <c r="R69" s="497">
        <f t="shared" si="3"/>
        <v>1</v>
      </c>
      <c r="S69" s="497">
        <f t="shared" si="3"/>
        <v>42</v>
      </c>
      <c r="T69" s="497">
        <f t="shared" si="3"/>
        <v>2</v>
      </c>
      <c r="U69" s="497">
        <f t="shared" si="3"/>
        <v>44</v>
      </c>
    </row>
    <row r="70" spans="2:22" s="177" customFormat="1" ht="25.5" customHeight="1" thickBot="1" x14ac:dyDescent="0.25">
      <c r="B70" s="4396" t="s">
        <v>10</v>
      </c>
      <c r="C70" s="4356"/>
      <c r="D70" s="1808">
        <f t="shared" ref="D70:U70" si="4">SUM(D34:D54)</f>
        <v>227</v>
      </c>
      <c r="E70" s="1808">
        <f t="shared" si="4"/>
        <v>8</v>
      </c>
      <c r="F70" s="1808">
        <f t="shared" si="4"/>
        <v>235</v>
      </c>
      <c r="G70" s="1808">
        <f t="shared" si="4"/>
        <v>212</v>
      </c>
      <c r="H70" s="1808">
        <f t="shared" si="4"/>
        <v>5</v>
      </c>
      <c r="I70" s="1808">
        <f t="shared" si="4"/>
        <v>217</v>
      </c>
      <c r="J70" s="1808">
        <f t="shared" si="4"/>
        <v>278</v>
      </c>
      <c r="K70" s="1808">
        <f t="shared" si="4"/>
        <v>9</v>
      </c>
      <c r="L70" s="1808">
        <f t="shared" si="4"/>
        <v>287</v>
      </c>
      <c r="M70" s="1808">
        <f t="shared" si="4"/>
        <v>235</v>
      </c>
      <c r="N70" s="1808">
        <f t="shared" si="4"/>
        <v>8</v>
      </c>
      <c r="O70" s="1808">
        <f t="shared" si="4"/>
        <v>243</v>
      </c>
      <c r="P70" s="1808">
        <f t="shared" si="4"/>
        <v>12</v>
      </c>
      <c r="Q70" s="1808">
        <f t="shared" si="4"/>
        <v>0</v>
      </c>
      <c r="R70" s="1808">
        <f t="shared" si="4"/>
        <v>12</v>
      </c>
      <c r="S70" s="1808">
        <f t="shared" si="4"/>
        <v>964</v>
      </c>
      <c r="T70" s="1808">
        <f t="shared" si="4"/>
        <v>30</v>
      </c>
      <c r="U70" s="1808">
        <f t="shared" si="4"/>
        <v>994</v>
      </c>
    </row>
    <row r="71" spans="2:22" ht="38.450000000000003" customHeight="1" thickBot="1" x14ac:dyDescent="0.25">
      <c r="B71" s="4394" t="s">
        <v>17</v>
      </c>
      <c r="C71" s="4395"/>
      <c r="D71" s="342">
        <f>D69</f>
        <v>14</v>
      </c>
      <c r="E71" s="342">
        <f t="shared" ref="E71:U71" si="5">E69</f>
        <v>0</v>
      </c>
      <c r="F71" s="342">
        <f t="shared" si="5"/>
        <v>14</v>
      </c>
      <c r="G71" s="342">
        <f t="shared" si="5"/>
        <v>13</v>
      </c>
      <c r="H71" s="342">
        <f t="shared" si="5"/>
        <v>0</v>
      </c>
      <c r="I71" s="342">
        <f t="shared" si="5"/>
        <v>13</v>
      </c>
      <c r="J71" s="342">
        <f t="shared" si="5"/>
        <v>8</v>
      </c>
      <c r="K71" s="342">
        <f t="shared" si="5"/>
        <v>0</v>
      </c>
      <c r="L71" s="342">
        <f t="shared" si="5"/>
        <v>8</v>
      </c>
      <c r="M71" s="342">
        <f t="shared" si="5"/>
        <v>6</v>
      </c>
      <c r="N71" s="342">
        <f t="shared" si="5"/>
        <v>2</v>
      </c>
      <c r="O71" s="342">
        <f t="shared" si="5"/>
        <v>8</v>
      </c>
      <c r="P71" s="342">
        <f t="shared" si="5"/>
        <v>1</v>
      </c>
      <c r="Q71" s="342">
        <f t="shared" si="5"/>
        <v>0</v>
      </c>
      <c r="R71" s="342">
        <f t="shared" si="5"/>
        <v>1</v>
      </c>
      <c r="S71" s="342">
        <f t="shared" si="5"/>
        <v>42</v>
      </c>
      <c r="T71" s="342">
        <f t="shared" si="5"/>
        <v>2</v>
      </c>
      <c r="U71" s="342">
        <f t="shared" si="5"/>
        <v>44</v>
      </c>
    </row>
    <row r="72" spans="2:22" ht="32.25" customHeight="1" thickBot="1" x14ac:dyDescent="0.25">
      <c r="B72" s="4398" t="s">
        <v>18</v>
      </c>
      <c r="C72" s="4399"/>
      <c r="D72" s="3727">
        <f>D70+D71</f>
        <v>241</v>
      </c>
      <c r="E72" s="3727">
        <f t="shared" ref="E72:U72" si="6">E70+E71</f>
        <v>8</v>
      </c>
      <c r="F72" s="3727">
        <f t="shared" si="6"/>
        <v>249</v>
      </c>
      <c r="G72" s="3727">
        <f t="shared" si="6"/>
        <v>225</v>
      </c>
      <c r="H72" s="3727">
        <f t="shared" si="6"/>
        <v>5</v>
      </c>
      <c r="I72" s="3727">
        <f t="shared" si="6"/>
        <v>230</v>
      </c>
      <c r="J72" s="3727">
        <f t="shared" si="6"/>
        <v>286</v>
      </c>
      <c r="K72" s="3727">
        <f t="shared" si="6"/>
        <v>9</v>
      </c>
      <c r="L72" s="3727">
        <f t="shared" si="6"/>
        <v>295</v>
      </c>
      <c r="M72" s="3727">
        <f t="shared" si="6"/>
        <v>241</v>
      </c>
      <c r="N72" s="3727">
        <f t="shared" si="6"/>
        <v>10</v>
      </c>
      <c r="O72" s="3727">
        <f t="shared" si="6"/>
        <v>251</v>
      </c>
      <c r="P72" s="3727">
        <f t="shared" si="6"/>
        <v>13</v>
      </c>
      <c r="Q72" s="3727">
        <f t="shared" si="6"/>
        <v>0</v>
      </c>
      <c r="R72" s="3727">
        <f t="shared" si="6"/>
        <v>13</v>
      </c>
      <c r="S72" s="3727">
        <f t="shared" si="6"/>
        <v>1006</v>
      </c>
      <c r="T72" s="3727">
        <f t="shared" si="6"/>
        <v>32</v>
      </c>
      <c r="U72" s="3727">
        <f t="shared" si="6"/>
        <v>1038</v>
      </c>
    </row>
    <row r="73" spans="2:22" s="177" customFormat="1" x14ac:dyDescent="0.2">
      <c r="F73" s="285"/>
      <c r="I73" s="285"/>
      <c r="L73" s="285"/>
      <c r="O73" s="285"/>
      <c r="P73" s="285"/>
      <c r="Q73" s="285"/>
      <c r="R73" s="285"/>
      <c r="U73" s="285"/>
    </row>
    <row r="74" spans="2:22" ht="23.45" customHeight="1" x14ac:dyDescent="0.2">
      <c r="B74" s="4337"/>
      <c r="C74" s="4337"/>
      <c r="D74" s="4337"/>
      <c r="E74" s="4337"/>
      <c r="F74" s="4337"/>
      <c r="G74" s="4337"/>
      <c r="H74" s="4337"/>
      <c r="I74" s="4337"/>
      <c r="J74" s="4337"/>
      <c r="K74" s="4337"/>
      <c r="L74" s="4337"/>
      <c r="M74" s="4337"/>
      <c r="N74" s="4337"/>
      <c r="O74" s="4337"/>
      <c r="P74" s="4337"/>
      <c r="Q74" s="4337"/>
      <c r="R74" s="4337"/>
      <c r="S74" s="4337"/>
      <c r="T74" s="4337"/>
      <c r="U74" s="150"/>
      <c r="V74" s="149"/>
    </row>
  </sheetData>
  <mergeCells count="22">
    <mergeCell ref="B74:T74"/>
    <mergeCell ref="B33:C33"/>
    <mergeCell ref="B56:C56"/>
    <mergeCell ref="B55:C55"/>
    <mergeCell ref="B71:C71"/>
    <mergeCell ref="B70:C70"/>
    <mergeCell ref="B69:C69"/>
    <mergeCell ref="B72:C72"/>
    <mergeCell ref="B8:C8"/>
    <mergeCell ref="B31:C31"/>
    <mergeCell ref="B32:C32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7"/>
  <sheetViews>
    <sheetView topLeftCell="C1" zoomScale="60" zoomScaleNormal="60" workbookViewId="0">
      <selection activeCell="I36" sqref="I36"/>
    </sheetView>
  </sheetViews>
  <sheetFormatPr defaultRowHeight="18.75" x14ac:dyDescent="0.2"/>
  <cols>
    <col min="1" max="1" width="9.140625" style="126"/>
    <col min="2" max="2" width="14.7109375" style="126" customWidth="1"/>
    <col min="3" max="3" width="47.85546875" style="126" customWidth="1"/>
    <col min="4" max="4" width="13.42578125" style="126" customWidth="1"/>
    <col min="5" max="5" width="13.5703125" style="126" customWidth="1"/>
    <col min="6" max="6" width="10.42578125" style="181" customWidth="1"/>
    <col min="7" max="7" width="13.5703125" style="126" customWidth="1"/>
    <col min="8" max="8" width="12.5703125" style="126" customWidth="1"/>
    <col min="9" max="9" width="10.140625" style="181" customWidth="1"/>
    <col min="10" max="10" width="13.7109375" style="126" customWidth="1"/>
    <col min="11" max="11" width="13.42578125" style="126" customWidth="1"/>
    <col min="12" max="12" width="11.42578125" style="181" customWidth="1"/>
    <col min="13" max="13" width="13.28515625" style="126" customWidth="1"/>
    <col min="14" max="14" width="12.7109375" style="126" customWidth="1"/>
    <col min="15" max="15" width="11" style="181" customWidth="1"/>
    <col min="16" max="16" width="13.28515625" style="126" customWidth="1"/>
    <col min="17" max="17" width="12.5703125" style="126" customWidth="1"/>
    <col min="18" max="18" width="11.140625" style="181" customWidth="1"/>
    <col min="19" max="19" width="14.85546875" style="126" customWidth="1"/>
    <col min="20" max="20" width="13.42578125" style="126" customWidth="1"/>
    <col min="21" max="21" width="12.28515625" style="181" customWidth="1"/>
    <col min="22" max="257" width="9.140625" style="126"/>
    <col min="258" max="258" width="14.7109375" style="126" customWidth="1"/>
    <col min="259" max="259" width="47.85546875" style="126" customWidth="1"/>
    <col min="260" max="260" width="11.7109375" style="126" customWidth="1"/>
    <col min="261" max="261" width="13.5703125" style="126" customWidth="1"/>
    <col min="262" max="262" width="10.42578125" style="126" customWidth="1"/>
    <col min="263" max="263" width="11" style="126" customWidth="1"/>
    <col min="264" max="264" width="12.5703125" style="126" customWidth="1"/>
    <col min="265" max="265" width="10.140625" style="126" customWidth="1"/>
    <col min="266" max="266" width="11.28515625" style="126" customWidth="1"/>
    <col min="267" max="267" width="13.42578125" style="126" customWidth="1"/>
    <col min="268" max="268" width="11.42578125" style="126" customWidth="1"/>
    <col min="269" max="269" width="10.140625" style="126" customWidth="1"/>
    <col min="270" max="270" width="12.7109375" style="126" customWidth="1"/>
    <col min="271" max="271" width="11" style="126" customWidth="1"/>
    <col min="272" max="272" width="10.85546875" style="126" customWidth="1"/>
    <col min="273" max="273" width="12.5703125" style="126" customWidth="1"/>
    <col min="274" max="274" width="11.140625" style="126" customWidth="1"/>
    <col min="275" max="275" width="10.42578125" style="126" customWidth="1"/>
    <col min="276" max="276" width="13.42578125" style="126" customWidth="1"/>
    <col min="277" max="277" width="10.140625" style="126" customWidth="1"/>
    <col min="278" max="513" width="9.140625" style="126"/>
    <col min="514" max="514" width="14.7109375" style="126" customWidth="1"/>
    <col min="515" max="515" width="47.85546875" style="126" customWidth="1"/>
    <col min="516" max="516" width="11.7109375" style="126" customWidth="1"/>
    <col min="517" max="517" width="13.5703125" style="126" customWidth="1"/>
    <col min="518" max="518" width="10.42578125" style="126" customWidth="1"/>
    <col min="519" max="519" width="11" style="126" customWidth="1"/>
    <col min="520" max="520" width="12.5703125" style="126" customWidth="1"/>
    <col min="521" max="521" width="10.140625" style="126" customWidth="1"/>
    <col min="522" max="522" width="11.28515625" style="126" customWidth="1"/>
    <col min="523" max="523" width="13.42578125" style="126" customWidth="1"/>
    <col min="524" max="524" width="11.42578125" style="126" customWidth="1"/>
    <col min="525" max="525" width="10.140625" style="126" customWidth="1"/>
    <col min="526" max="526" width="12.7109375" style="126" customWidth="1"/>
    <col min="527" max="527" width="11" style="126" customWidth="1"/>
    <col min="528" max="528" width="10.85546875" style="126" customWidth="1"/>
    <col min="529" max="529" width="12.5703125" style="126" customWidth="1"/>
    <col min="530" max="530" width="11.140625" style="126" customWidth="1"/>
    <col min="531" max="531" width="10.42578125" style="126" customWidth="1"/>
    <col min="532" max="532" width="13.42578125" style="126" customWidth="1"/>
    <col min="533" max="533" width="10.140625" style="126" customWidth="1"/>
    <col min="534" max="769" width="9.140625" style="126"/>
    <col min="770" max="770" width="14.7109375" style="126" customWidth="1"/>
    <col min="771" max="771" width="47.85546875" style="126" customWidth="1"/>
    <col min="772" max="772" width="11.7109375" style="126" customWidth="1"/>
    <col min="773" max="773" width="13.5703125" style="126" customWidth="1"/>
    <col min="774" max="774" width="10.42578125" style="126" customWidth="1"/>
    <col min="775" max="775" width="11" style="126" customWidth="1"/>
    <col min="776" max="776" width="12.5703125" style="126" customWidth="1"/>
    <col min="777" max="777" width="10.140625" style="126" customWidth="1"/>
    <col min="778" max="778" width="11.28515625" style="126" customWidth="1"/>
    <col min="779" max="779" width="13.42578125" style="126" customWidth="1"/>
    <col min="780" max="780" width="11.42578125" style="126" customWidth="1"/>
    <col min="781" max="781" width="10.140625" style="126" customWidth="1"/>
    <col min="782" max="782" width="12.7109375" style="126" customWidth="1"/>
    <col min="783" max="783" width="11" style="126" customWidth="1"/>
    <col min="784" max="784" width="10.85546875" style="126" customWidth="1"/>
    <col min="785" max="785" width="12.5703125" style="126" customWidth="1"/>
    <col min="786" max="786" width="11.140625" style="126" customWidth="1"/>
    <col min="787" max="787" width="10.42578125" style="126" customWidth="1"/>
    <col min="788" max="788" width="13.42578125" style="126" customWidth="1"/>
    <col min="789" max="789" width="10.140625" style="126" customWidth="1"/>
    <col min="790" max="1025" width="9.140625" style="126"/>
    <col min="1026" max="1026" width="14.7109375" style="126" customWidth="1"/>
    <col min="1027" max="1027" width="47.85546875" style="126" customWidth="1"/>
    <col min="1028" max="1028" width="11.7109375" style="126" customWidth="1"/>
    <col min="1029" max="1029" width="13.5703125" style="126" customWidth="1"/>
    <col min="1030" max="1030" width="10.42578125" style="126" customWidth="1"/>
    <col min="1031" max="1031" width="11" style="126" customWidth="1"/>
    <col min="1032" max="1032" width="12.5703125" style="126" customWidth="1"/>
    <col min="1033" max="1033" width="10.140625" style="126" customWidth="1"/>
    <col min="1034" max="1034" width="11.28515625" style="126" customWidth="1"/>
    <col min="1035" max="1035" width="13.42578125" style="126" customWidth="1"/>
    <col min="1036" max="1036" width="11.42578125" style="126" customWidth="1"/>
    <col min="1037" max="1037" width="10.140625" style="126" customWidth="1"/>
    <col min="1038" max="1038" width="12.7109375" style="126" customWidth="1"/>
    <col min="1039" max="1039" width="11" style="126" customWidth="1"/>
    <col min="1040" max="1040" width="10.85546875" style="126" customWidth="1"/>
    <col min="1041" max="1041" width="12.5703125" style="126" customWidth="1"/>
    <col min="1042" max="1042" width="11.140625" style="126" customWidth="1"/>
    <col min="1043" max="1043" width="10.42578125" style="126" customWidth="1"/>
    <col min="1044" max="1044" width="13.42578125" style="126" customWidth="1"/>
    <col min="1045" max="1045" width="10.140625" style="126" customWidth="1"/>
    <col min="1046" max="1281" width="9.140625" style="126"/>
    <col min="1282" max="1282" width="14.7109375" style="126" customWidth="1"/>
    <col min="1283" max="1283" width="47.85546875" style="126" customWidth="1"/>
    <col min="1284" max="1284" width="11.7109375" style="126" customWidth="1"/>
    <col min="1285" max="1285" width="13.5703125" style="126" customWidth="1"/>
    <col min="1286" max="1286" width="10.42578125" style="126" customWidth="1"/>
    <col min="1287" max="1287" width="11" style="126" customWidth="1"/>
    <col min="1288" max="1288" width="12.5703125" style="126" customWidth="1"/>
    <col min="1289" max="1289" width="10.140625" style="126" customWidth="1"/>
    <col min="1290" max="1290" width="11.28515625" style="126" customWidth="1"/>
    <col min="1291" max="1291" width="13.42578125" style="126" customWidth="1"/>
    <col min="1292" max="1292" width="11.42578125" style="126" customWidth="1"/>
    <col min="1293" max="1293" width="10.140625" style="126" customWidth="1"/>
    <col min="1294" max="1294" width="12.7109375" style="126" customWidth="1"/>
    <col min="1295" max="1295" width="11" style="126" customWidth="1"/>
    <col min="1296" max="1296" width="10.85546875" style="126" customWidth="1"/>
    <col min="1297" max="1297" width="12.5703125" style="126" customWidth="1"/>
    <col min="1298" max="1298" width="11.140625" style="126" customWidth="1"/>
    <col min="1299" max="1299" width="10.42578125" style="126" customWidth="1"/>
    <col min="1300" max="1300" width="13.42578125" style="126" customWidth="1"/>
    <col min="1301" max="1301" width="10.140625" style="126" customWidth="1"/>
    <col min="1302" max="1537" width="9.140625" style="126"/>
    <col min="1538" max="1538" width="14.7109375" style="126" customWidth="1"/>
    <col min="1539" max="1539" width="47.85546875" style="126" customWidth="1"/>
    <col min="1540" max="1540" width="11.7109375" style="126" customWidth="1"/>
    <col min="1541" max="1541" width="13.5703125" style="126" customWidth="1"/>
    <col min="1542" max="1542" width="10.42578125" style="126" customWidth="1"/>
    <col min="1543" max="1543" width="11" style="126" customWidth="1"/>
    <col min="1544" max="1544" width="12.5703125" style="126" customWidth="1"/>
    <col min="1545" max="1545" width="10.140625" style="126" customWidth="1"/>
    <col min="1546" max="1546" width="11.28515625" style="126" customWidth="1"/>
    <col min="1547" max="1547" width="13.42578125" style="126" customWidth="1"/>
    <col min="1548" max="1548" width="11.42578125" style="126" customWidth="1"/>
    <col min="1549" max="1549" width="10.140625" style="126" customWidth="1"/>
    <col min="1550" max="1550" width="12.7109375" style="126" customWidth="1"/>
    <col min="1551" max="1551" width="11" style="126" customWidth="1"/>
    <col min="1552" max="1552" width="10.85546875" style="126" customWidth="1"/>
    <col min="1553" max="1553" width="12.5703125" style="126" customWidth="1"/>
    <col min="1554" max="1554" width="11.140625" style="126" customWidth="1"/>
    <col min="1555" max="1555" width="10.42578125" style="126" customWidth="1"/>
    <col min="1556" max="1556" width="13.42578125" style="126" customWidth="1"/>
    <col min="1557" max="1557" width="10.140625" style="126" customWidth="1"/>
    <col min="1558" max="1793" width="9.140625" style="126"/>
    <col min="1794" max="1794" width="14.7109375" style="126" customWidth="1"/>
    <col min="1795" max="1795" width="47.85546875" style="126" customWidth="1"/>
    <col min="1796" max="1796" width="11.7109375" style="126" customWidth="1"/>
    <col min="1797" max="1797" width="13.5703125" style="126" customWidth="1"/>
    <col min="1798" max="1798" width="10.42578125" style="126" customWidth="1"/>
    <col min="1799" max="1799" width="11" style="126" customWidth="1"/>
    <col min="1800" max="1800" width="12.5703125" style="126" customWidth="1"/>
    <col min="1801" max="1801" width="10.140625" style="126" customWidth="1"/>
    <col min="1802" max="1802" width="11.28515625" style="126" customWidth="1"/>
    <col min="1803" max="1803" width="13.42578125" style="126" customWidth="1"/>
    <col min="1804" max="1804" width="11.42578125" style="126" customWidth="1"/>
    <col min="1805" max="1805" width="10.140625" style="126" customWidth="1"/>
    <col min="1806" max="1806" width="12.7109375" style="126" customWidth="1"/>
    <col min="1807" max="1807" width="11" style="126" customWidth="1"/>
    <col min="1808" max="1808" width="10.85546875" style="126" customWidth="1"/>
    <col min="1809" max="1809" width="12.5703125" style="126" customWidth="1"/>
    <col min="1810" max="1810" width="11.140625" style="126" customWidth="1"/>
    <col min="1811" max="1811" width="10.42578125" style="126" customWidth="1"/>
    <col min="1812" max="1812" width="13.42578125" style="126" customWidth="1"/>
    <col min="1813" max="1813" width="10.140625" style="126" customWidth="1"/>
    <col min="1814" max="2049" width="9.140625" style="126"/>
    <col min="2050" max="2050" width="14.7109375" style="126" customWidth="1"/>
    <col min="2051" max="2051" width="47.85546875" style="126" customWidth="1"/>
    <col min="2052" max="2052" width="11.7109375" style="126" customWidth="1"/>
    <col min="2053" max="2053" width="13.5703125" style="126" customWidth="1"/>
    <col min="2054" max="2054" width="10.42578125" style="126" customWidth="1"/>
    <col min="2055" max="2055" width="11" style="126" customWidth="1"/>
    <col min="2056" max="2056" width="12.5703125" style="126" customWidth="1"/>
    <col min="2057" max="2057" width="10.140625" style="126" customWidth="1"/>
    <col min="2058" max="2058" width="11.28515625" style="126" customWidth="1"/>
    <col min="2059" max="2059" width="13.42578125" style="126" customWidth="1"/>
    <col min="2060" max="2060" width="11.42578125" style="126" customWidth="1"/>
    <col min="2061" max="2061" width="10.140625" style="126" customWidth="1"/>
    <col min="2062" max="2062" width="12.7109375" style="126" customWidth="1"/>
    <col min="2063" max="2063" width="11" style="126" customWidth="1"/>
    <col min="2064" max="2064" width="10.85546875" style="126" customWidth="1"/>
    <col min="2065" max="2065" width="12.5703125" style="126" customWidth="1"/>
    <col min="2066" max="2066" width="11.140625" style="126" customWidth="1"/>
    <col min="2067" max="2067" width="10.42578125" style="126" customWidth="1"/>
    <col min="2068" max="2068" width="13.42578125" style="126" customWidth="1"/>
    <col min="2069" max="2069" width="10.140625" style="126" customWidth="1"/>
    <col min="2070" max="2305" width="9.140625" style="126"/>
    <col min="2306" max="2306" width="14.7109375" style="126" customWidth="1"/>
    <col min="2307" max="2307" width="47.85546875" style="126" customWidth="1"/>
    <col min="2308" max="2308" width="11.7109375" style="126" customWidth="1"/>
    <col min="2309" max="2309" width="13.5703125" style="126" customWidth="1"/>
    <col min="2310" max="2310" width="10.42578125" style="126" customWidth="1"/>
    <col min="2311" max="2311" width="11" style="126" customWidth="1"/>
    <col min="2312" max="2312" width="12.5703125" style="126" customWidth="1"/>
    <col min="2313" max="2313" width="10.140625" style="126" customWidth="1"/>
    <col min="2314" max="2314" width="11.28515625" style="126" customWidth="1"/>
    <col min="2315" max="2315" width="13.42578125" style="126" customWidth="1"/>
    <col min="2316" max="2316" width="11.42578125" style="126" customWidth="1"/>
    <col min="2317" max="2317" width="10.140625" style="126" customWidth="1"/>
    <col min="2318" max="2318" width="12.7109375" style="126" customWidth="1"/>
    <col min="2319" max="2319" width="11" style="126" customWidth="1"/>
    <col min="2320" max="2320" width="10.85546875" style="126" customWidth="1"/>
    <col min="2321" max="2321" width="12.5703125" style="126" customWidth="1"/>
    <col min="2322" max="2322" width="11.140625" style="126" customWidth="1"/>
    <col min="2323" max="2323" width="10.42578125" style="126" customWidth="1"/>
    <col min="2324" max="2324" width="13.42578125" style="126" customWidth="1"/>
    <col min="2325" max="2325" width="10.140625" style="126" customWidth="1"/>
    <col min="2326" max="2561" width="9.140625" style="126"/>
    <col min="2562" max="2562" width="14.7109375" style="126" customWidth="1"/>
    <col min="2563" max="2563" width="47.85546875" style="126" customWidth="1"/>
    <col min="2564" max="2564" width="11.7109375" style="126" customWidth="1"/>
    <col min="2565" max="2565" width="13.5703125" style="126" customWidth="1"/>
    <col min="2566" max="2566" width="10.42578125" style="126" customWidth="1"/>
    <col min="2567" max="2567" width="11" style="126" customWidth="1"/>
    <col min="2568" max="2568" width="12.5703125" style="126" customWidth="1"/>
    <col min="2569" max="2569" width="10.140625" style="126" customWidth="1"/>
    <col min="2570" max="2570" width="11.28515625" style="126" customWidth="1"/>
    <col min="2571" max="2571" width="13.42578125" style="126" customWidth="1"/>
    <col min="2572" max="2572" width="11.42578125" style="126" customWidth="1"/>
    <col min="2573" max="2573" width="10.140625" style="126" customWidth="1"/>
    <col min="2574" max="2574" width="12.7109375" style="126" customWidth="1"/>
    <col min="2575" max="2575" width="11" style="126" customWidth="1"/>
    <col min="2576" max="2576" width="10.85546875" style="126" customWidth="1"/>
    <col min="2577" max="2577" width="12.5703125" style="126" customWidth="1"/>
    <col min="2578" max="2578" width="11.140625" style="126" customWidth="1"/>
    <col min="2579" max="2579" width="10.42578125" style="126" customWidth="1"/>
    <col min="2580" max="2580" width="13.42578125" style="126" customWidth="1"/>
    <col min="2581" max="2581" width="10.140625" style="126" customWidth="1"/>
    <col min="2582" max="2817" width="9.140625" style="126"/>
    <col min="2818" max="2818" width="14.7109375" style="126" customWidth="1"/>
    <col min="2819" max="2819" width="47.85546875" style="126" customWidth="1"/>
    <col min="2820" max="2820" width="11.7109375" style="126" customWidth="1"/>
    <col min="2821" max="2821" width="13.5703125" style="126" customWidth="1"/>
    <col min="2822" max="2822" width="10.42578125" style="126" customWidth="1"/>
    <col min="2823" max="2823" width="11" style="126" customWidth="1"/>
    <col min="2824" max="2824" width="12.5703125" style="126" customWidth="1"/>
    <col min="2825" max="2825" width="10.140625" style="126" customWidth="1"/>
    <col min="2826" max="2826" width="11.28515625" style="126" customWidth="1"/>
    <col min="2827" max="2827" width="13.42578125" style="126" customWidth="1"/>
    <col min="2828" max="2828" width="11.42578125" style="126" customWidth="1"/>
    <col min="2829" max="2829" width="10.140625" style="126" customWidth="1"/>
    <col min="2830" max="2830" width="12.7109375" style="126" customWidth="1"/>
    <col min="2831" max="2831" width="11" style="126" customWidth="1"/>
    <col min="2832" max="2832" width="10.85546875" style="126" customWidth="1"/>
    <col min="2833" max="2833" width="12.5703125" style="126" customWidth="1"/>
    <col min="2834" max="2834" width="11.140625" style="126" customWidth="1"/>
    <col min="2835" max="2835" width="10.42578125" style="126" customWidth="1"/>
    <col min="2836" max="2836" width="13.42578125" style="126" customWidth="1"/>
    <col min="2837" max="2837" width="10.140625" style="126" customWidth="1"/>
    <col min="2838" max="3073" width="9.140625" style="126"/>
    <col min="3074" max="3074" width="14.7109375" style="126" customWidth="1"/>
    <col min="3075" max="3075" width="47.85546875" style="126" customWidth="1"/>
    <col min="3076" max="3076" width="11.7109375" style="126" customWidth="1"/>
    <col min="3077" max="3077" width="13.5703125" style="126" customWidth="1"/>
    <col min="3078" max="3078" width="10.42578125" style="126" customWidth="1"/>
    <col min="3079" max="3079" width="11" style="126" customWidth="1"/>
    <col min="3080" max="3080" width="12.5703125" style="126" customWidth="1"/>
    <col min="3081" max="3081" width="10.140625" style="126" customWidth="1"/>
    <col min="3082" max="3082" width="11.28515625" style="126" customWidth="1"/>
    <col min="3083" max="3083" width="13.42578125" style="126" customWidth="1"/>
    <col min="3084" max="3084" width="11.42578125" style="126" customWidth="1"/>
    <col min="3085" max="3085" width="10.140625" style="126" customWidth="1"/>
    <col min="3086" max="3086" width="12.7109375" style="126" customWidth="1"/>
    <col min="3087" max="3087" width="11" style="126" customWidth="1"/>
    <col min="3088" max="3088" width="10.85546875" style="126" customWidth="1"/>
    <col min="3089" max="3089" width="12.5703125" style="126" customWidth="1"/>
    <col min="3090" max="3090" width="11.140625" style="126" customWidth="1"/>
    <col min="3091" max="3091" width="10.42578125" style="126" customWidth="1"/>
    <col min="3092" max="3092" width="13.42578125" style="126" customWidth="1"/>
    <col min="3093" max="3093" width="10.140625" style="126" customWidth="1"/>
    <col min="3094" max="3329" width="9.140625" style="126"/>
    <col min="3330" max="3330" width="14.7109375" style="126" customWidth="1"/>
    <col min="3331" max="3331" width="47.85546875" style="126" customWidth="1"/>
    <col min="3332" max="3332" width="11.7109375" style="126" customWidth="1"/>
    <col min="3333" max="3333" width="13.5703125" style="126" customWidth="1"/>
    <col min="3334" max="3334" width="10.42578125" style="126" customWidth="1"/>
    <col min="3335" max="3335" width="11" style="126" customWidth="1"/>
    <col min="3336" max="3336" width="12.5703125" style="126" customWidth="1"/>
    <col min="3337" max="3337" width="10.140625" style="126" customWidth="1"/>
    <col min="3338" max="3338" width="11.28515625" style="126" customWidth="1"/>
    <col min="3339" max="3339" width="13.42578125" style="126" customWidth="1"/>
    <col min="3340" max="3340" width="11.42578125" style="126" customWidth="1"/>
    <col min="3341" max="3341" width="10.140625" style="126" customWidth="1"/>
    <col min="3342" max="3342" width="12.7109375" style="126" customWidth="1"/>
    <col min="3343" max="3343" width="11" style="126" customWidth="1"/>
    <col min="3344" max="3344" width="10.85546875" style="126" customWidth="1"/>
    <col min="3345" max="3345" width="12.5703125" style="126" customWidth="1"/>
    <col min="3346" max="3346" width="11.140625" style="126" customWidth="1"/>
    <col min="3347" max="3347" width="10.42578125" style="126" customWidth="1"/>
    <col min="3348" max="3348" width="13.42578125" style="126" customWidth="1"/>
    <col min="3349" max="3349" width="10.140625" style="126" customWidth="1"/>
    <col min="3350" max="3585" width="9.140625" style="126"/>
    <col min="3586" max="3586" width="14.7109375" style="126" customWidth="1"/>
    <col min="3587" max="3587" width="47.85546875" style="126" customWidth="1"/>
    <col min="3588" max="3588" width="11.7109375" style="126" customWidth="1"/>
    <col min="3589" max="3589" width="13.5703125" style="126" customWidth="1"/>
    <col min="3590" max="3590" width="10.42578125" style="126" customWidth="1"/>
    <col min="3591" max="3591" width="11" style="126" customWidth="1"/>
    <col min="3592" max="3592" width="12.5703125" style="126" customWidth="1"/>
    <col min="3593" max="3593" width="10.140625" style="126" customWidth="1"/>
    <col min="3594" max="3594" width="11.28515625" style="126" customWidth="1"/>
    <col min="3595" max="3595" width="13.42578125" style="126" customWidth="1"/>
    <col min="3596" max="3596" width="11.42578125" style="126" customWidth="1"/>
    <col min="3597" max="3597" width="10.140625" style="126" customWidth="1"/>
    <col min="3598" max="3598" width="12.7109375" style="126" customWidth="1"/>
    <col min="3599" max="3599" width="11" style="126" customWidth="1"/>
    <col min="3600" max="3600" width="10.85546875" style="126" customWidth="1"/>
    <col min="3601" max="3601" width="12.5703125" style="126" customWidth="1"/>
    <col min="3602" max="3602" width="11.140625" style="126" customWidth="1"/>
    <col min="3603" max="3603" width="10.42578125" style="126" customWidth="1"/>
    <col min="3604" max="3604" width="13.42578125" style="126" customWidth="1"/>
    <col min="3605" max="3605" width="10.140625" style="126" customWidth="1"/>
    <col min="3606" max="3841" width="9.140625" style="126"/>
    <col min="3842" max="3842" width="14.7109375" style="126" customWidth="1"/>
    <col min="3843" max="3843" width="47.85546875" style="126" customWidth="1"/>
    <col min="3844" max="3844" width="11.7109375" style="126" customWidth="1"/>
    <col min="3845" max="3845" width="13.5703125" style="126" customWidth="1"/>
    <col min="3846" max="3846" width="10.42578125" style="126" customWidth="1"/>
    <col min="3847" max="3847" width="11" style="126" customWidth="1"/>
    <col min="3848" max="3848" width="12.5703125" style="126" customWidth="1"/>
    <col min="3849" max="3849" width="10.140625" style="126" customWidth="1"/>
    <col min="3850" max="3850" width="11.28515625" style="126" customWidth="1"/>
    <col min="3851" max="3851" width="13.42578125" style="126" customWidth="1"/>
    <col min="3852" max="3852" width="11.42578125" style="126" customWidth="1"/>
    <col min="3853" max="3853" width="10.140625" style="126" customWidth="1"/>
    <col min="3854" max="3854" width="12.7109375" style="126" customWidth="1"/>
    <col min="3855" max="3855" width="11" style="126" customWidth="1"/>
    <col min="3856" max="3856" width="10.85546875" style="126" customWidth="1"/>
    <col min="3857" max="3857" width="12.5703125" style="126" customWidth="1"/>
    <col min="3858" max="3858" width="11.140625" style="126" customWidth="1"/>
    <col min="3859" max="3859" width="10.42578125" style="126" customWidth="1"/>
    <col min="3860" max="3860" width="13.42578125" style="126" customWidth="1"/>
    <col min="3861" max="3861" width="10.140625" style="126" customWidth="1"/>
    <col min="3862" max="4097" width="9.140625" style="126"/>
    <col min="4098" max="4098" width="14.7109375" style="126" customWidth="1"/>
    <col min="4099" max="4099" width="47.85546875" style="126" customWidth="1"/>
    <col min="4100" max="4100" width="11.7109375" style="126" customWidth="1"/>
    <col min="4101" max="4101" width="13.5703125" style="126" customWidth="1"/>
    <col min="4102" max="4102" width="10.42578125" style="126" customWidth="1"/>
    <col min="4103" max="4103" width="11" style="126" customWidth="1"/>
    <col min="4104" max="4104" width="12.5703125" style="126" customWidth="1"/>
    <col min="4105" max="4105" width="10.140625" style="126" customWidth="1"/>
    <col min="4106" max="4106" width="11.28515625" style="126" customWidth="1"/>
    <col min="4107" max="4107" width="13.42578125" style="126" customWidth="1"/>
    <col min="4108" max="4108" width="11.42578125" style="126" customWidth="1"/>
    <col min="4109" max="4109" width="10.140625" style="126" customWidth="1"/>
    <col min="4110" max="4110" width="12.7109375" style="126" customWidth="1"/>
    <col min="4111" max="4111" width="11" style="126" customWidth="1"/>
    <col min="4112" max="4112" width="10.85546875" style="126" customWidth="1"/>
    <col min="4113" max="4113" width="12.5703125" style="126" customWidth="1"/>
    <col min="4114" max="4114" width="11.140625" style="126" customWidth="1"/>
    <col min="4115" max="4115" width="10.42578125" style="126" customWidth="1"/>
    <col min="4116" max="4116" width="13.42578125" style="126" customWidth="1"/>
    <col min="4117" max="4117" width="10.140625" style="126" customWidth="1"/>
    <col min="4118" max="4353" width="9.140625" style="126"/>
    <col min="4354" max="4354" width="14.7109375" style="126" customWidth="1"/>
    <col min="4355" max="4355" width="47.85546875" style="126" customWidth="1"/>
    <col min="4356" max="4356" width="11.7109375" style="126" customWidth="1"/>
    <col min="4357" max="4357" width="13.5703125" style="126" customWidth="1"/>
    <col min="4358" max="4358" width="10.42578125" style="126" customWidth="1"/>
    <col min="4359" max="4359" width="11" style="126" customWidth="1"/>
    <col min="4360" max="4360" width="12.5703125" style="126" customWidth="1"/>
    <col min="4361" max="4361" width="10.140625" style="126" customWidth="1"/>
    <col min="4362" max="4362" width="11.28515625" style="126" customWidth="1"/>
    <col min="4363" max="4363" width="13.42578125" style="126" customWidth="1"/>
    <col min="4364" max="4364" width="11.42578125" style="126" customWidth="1"/>
    <col min="4365" max="4365" width="10.140625" style="126" customWidth="1"/>
    <col min="4366" max="4366" width="12.7109375" style="126" customWidth="1"/>
    <col min="4367" max="4367" width="11" style="126" customWidth="1"/>
    <col min="4368" max="4368" width="10.85546875" style="126" customWidth="1"/>
    <col min="4369" max="4369" width="12.5703125" style="126" customWidth="1"/>
    <col min="4370" max="4370" width="11.140625" style="126" customWidth="1"/>
    <col min="4371" max="4371" width="10.42578125" style="126" customWidth="1"/>
    <col min="4372" max="4372" width="13.42578125" style="126" customWidth="1"/>
    <col min="4373" max="4373" width="10.140625" style="126" customWidth="1"/>
    <col min="4374" max="4609" width="9.140625" style="126"/>
    <col min="4610" max="4610" width="14.7109375" style="126" customWidth="1"/>
    <col min="4611" max="4611" width="47.85546875" style="126" customWidth="1"/>
    <col min="4612" max="4612" width="11.7109375" style="126" customWidth="1"/>
    <col min="4613" max="4613" width="13.5703125" style="126" customWidth="1"/>
    <col min="4614" max="4614" width="10.42578125" style="126" customWidth="1"/>
    <col min="4615" max="4615" width="11" style="126" customWidth="1"/>
    <col min="4616" max="4616" width="12.5703125" style="126" customWidth="1"/>
    <col min="4617" max="4617" width="10.140625" style="126" customWidth="1"/>
    <col min="4618" max="4618" width="11.28515625" style="126" customWidth="1"/>
    <col min="4619" max="4619" width="13.42578125" style="126" customWidth="1"/>
    <col min="4620" max="4620" width="11.42578125" style="126" customWidth="1"/>
    <col min="4621" max="4621" width="10.140625" style="126" customWidth="1"/>
    <col min="4622" max="4622" width="12.7109375" style="126" customWidth="1"/>
    <col min="4623" max="4623" width="11" style="126" customWidth="1"/>
    <col min="4624" max="4624" width="10.85546875" style="126" customWidth="1"/>
    <col min="4625" max="4625" width="12.5703125" style="126" customWidth="1"/>
    <col min="4626" max="4626" width="11.140625" style="126" customWidth="1"/>
    <col min="4627" max="4627" width="10.42578125" style="126" customWidth="1"/>
    <col min="4628" max="4628" width="13.42578125" style="126" customWidth="1"/>
    <col min="4629" max="4629" width="10.140625" style="126" customWidth="1"/>
    <col min="4630" max="4865" width="9.140625" style="126"/>
    <col min="4866" max="4866" width="14.7109375" style="126" customWidth="1"/>
    <col min="4867" max="4867" width="47.85546875" style="126" customWidth="1"/>
    <col min="4868" max="4868" width="11.7109375" style="126" customWidth="1"/>
    <col min="4869" max="4869" width="13.5703125" style="126" customWidth="1"/>
    <col min="4870" max="4870" width="10.42578125" style="126" customWidth="1"/>
    <col min="4871" max="4871" width="11" style="126" customWidth="1"/>
    <col min="4872" max="4872" width="12.5703125" style="126" customWidth="1"/>
    <col min="4873" max="4873" width="10.140625" style="126" customWidth="1"/>
    <col min="4874" max="4874" width="11.28515625" style="126" customWidth="1"/>
    <col min="4875" max="4875" width="13.42578125" style="126" customWidth="1"/>
    <col min="4876" max="4876" width="11.42578125" style="126" customWidth="1"/>
    <col min="4877" max="4877" width="10.140625" style="126" customWidth="1"/>
    <col min="4878" max="4878" width="12.7109375" style="126" customWidth="1"/>
    <col min="4879" max="4879" width="11" style="126" customWidth="1"/>
    <col min="4880" max="4880" width="10.85546875" style="126" customWidth="1"/>
    <col min="4881" max="4881" width="12.5703125" style="126" customWidth="1"/>
    <col min="4882" max="4882" width="11.140625" style="126" customWidth="1"/>
    <col min="4883" max="4883" width="10.42578125" style="126" customWidth="1"/>
    <col min="4884" max="4884" width="13.42578125" style="126" customWidth="1"/>
    <col min="4885" max="4885" width="10.140625" style="126" customWidth="1"/>
    <col min="4886" max="5121" width="9.140625" style="126"/>
    <col min="5122" max="5122" width="14.7109375" style="126" customWidth="1"/>
    <col min="5123" max="5123" width="47.85546875" style="126" customWidth="1"/>
    <col min="5124" max="5124" width="11.7109375" style="126" customWidth="1"/>
    <col min="5125" max="5125" width="13.5703125" style="126" customWidth="1"/>
    <col min="5126" max="5126" width="10.42578125" style="126" customWidth="1"/>
    <col min="5127" max="5127" width="11" style="126" customWidth="1"/>
    <col min="5128" max="5128" width="12.5703125" style="126" customWidth="1"/>
    <col min="5129" max="5129" width="10.140625" style="126" customWidth="1"/>
    <col min="5130" max="5130" width="11.28515625" style="126" customWidth="1"/>
    <col min="5131" max="5131" width="13.42578125" style="126" customWidth="1"/>
    <col min="5132" max="5132" width="11.42578125" style="126" customWidth="1"/>
    <col min="5133" max="5133" width="10.140625" style="126" customWidth="1"/>
    <col min="5134" max="5134" width="12.7109375" style="126" customWidth="1"/>
    <col min="5135" max="5135" width="11" style="126" customWidth="1"/>
    <col min="5136" max="5136" width="10.85546875" style="126" customWidth="1"/>
    <col min="5137" max="5137" width="12.5703125" style="126" customWidth="1"/>
    <col min="5138" max="5138" width="11.140625" style="126" customWidth="1"/>
    <col min="5139" max="5139" width="10.42578125" style="126" customWidth="1"/>
    <col min="5140" max="5140" width="13.42578125" style="126" customWidth="1"/>
    <col min="5141" max="5141" width="10.140625" style="126" customWidth="1"/>
    <col min="5142" max="5377" width="9.140625" style="126"/>
    <col min="5378" max="5378" width="14.7109375" style="126" customWidth="1"/>
    <col min="5379" max="5379" width="47.85546875" style="126" customWidth="1"/>
    <col min="5380" max="5380" width="11.7109375" style="126" customWidth="1"/>
    <col min="5381" max="5381" width="13.5703125" style="126" customWidth="1"/>
    <col min="5382" max="5382" width="10.42578125" style="126" customWidth="1"/>
    <col min="5383" max="5383" width="11" style="126" customWidth="1"/>
    <col min="5384" max="5384" width="12.5703125" style="126" customWidth="1"/>
    <col min="5385" max="5385" width="10.140625" style="126" customWidth="1"/>
    <col min="5386" max="5386" width="11.28515625" style="126" customWidth="1"/>
    <col min="5387" max="5387" width="13.42578125" style="126" customWidth="1"/>
    <col min="5388" max="5388" width="11.42578125" style="126" customWidth="1"/>
    <col min="5389" max="5389" width="10.140625" style="126" customWidth="1"/>
    <col min="5390" max="5390" width="12.7109375" style="126" customWidth="1"/>
    <col min="5391" max="5391" width="11" style="126" customWidth="1"/>
    <col min="5392" max="5392" width="10.85546875" style="126" customWidth="1"/>
    <col min="5393" max="5393" width="12.5703125" style="126" customWidth="1"/>
    <col min="5394" max="5394" width="11.140625" style="126" customWidth="1"/>
    <col min="5395" max="5395" width="10.42578125" style="126" customWidth="1"/>
    <col min="5396" max="5396" width="13.42578125" style="126" customWidth="1"/>
    <col min="5397" max="5397" width="10.140625" style="126" customWidth="1"/>
    <col min="5398" max="5633" width="9.140625" style="126"/>
    <col min="5634" max="5634" width="14.7109375" style="126" customWidth="1"/>
    <col min="5635" max="5635" width="47.85546875" style="126" customWidth="1"/>
    <col min="5636" max="5636" width="11.7109375" style="126" customWidth="1"/>
    <col min="5637" max="5637" width="13.5703125" style="126" customWidth="1"/>
    <col min="5638" max="5638" width="10.42578125" style="126" customWidth="1"/>
    <col min="5639" max="5639" width="11" style="126" customWidth="1"/>
    <col min="5640" max="5640" width="12.5703125" style="126" customWidth="1"/>
    <col min="5641" max="5641" width="10.140625" style="126" customWidth="1"/>
    <col min="5642" max="5642" width="11.28515625" style="126" customWidth="1"/>
    <col min="5643" max="5643" width="13.42578125" style="126" customWidth="1"/>
    <col min="5644" max="5644" width="11.42578125" style="126" customWidth="1"/>
    <col min="5645" max="5645" width="10.140625" style="126" customWidth="1"/>
    <col min="5646" max="5646" width="12.7109375" style="126" customWidth="1"/>
    <col min="5647" max="5647" width="11" style="126" customWidth="1"/>
    <col min="5648" max="5648" width="10.85546875" style="126" customWidth="1"/>
    <col min="5649" max="5649" width="12.5703125" style="126" customWidth="1"/>
    <col min="5650" max="5650" width="11.140625" style="126" customWidth="1"/>
    <col min="5651" max="5651" width="10.42578125" style="126" customWidth="1"/>
    <col min="5652" max="5652" width="13.42578125" style="126" customWidth="1"/>
    <col min="5653" max="5653" width="10.140625" style="126" customWidth="1"/>
    <col min="5654" max="5889" width="9.140625" style="126"/>
    <col min="5890" max="5890" width="14.7109375" style="126" customWidth="1"/>
    <col min="5891" max="5891" width="47.85546875" style="126" customWidth="1"/>
    <col min="5892" max="5892" width="11.7109375" style="126" customWidth="1"/>
    <col min="5893" max="5893" width="13.5703125" style="126" customWidth="1"/>
    <col min="5894" max="5894" width="10.42578125" style="126" customWidth="1"/>
    <col min="5895" max="5895" width="11" style="126" customWidth="1"/>
    <col min="5896" max="5896" width="12.5703125" style="126" customWidth="1"/>
    <col min="5897" max="5897" width="10.140625" style="126" customWidth="1"/>
    <col min="5898" max="5898" width="11.28515625" style="126" customWidth="1"/>
    <col min="5899" max="5899" width="13.42578125" style="126" customWidth="1"/>
    <col min="5900" max="5900" width="11.42578125" style="126" customWidth="1"/>
    <col min="5901" max="5901" width="10.140625" style="126" customWidth="1"/>
    <col min="5902" max="5902" width="12.7109375" style="126" customWidth="1"/>
    <col min="5903" max="5903" width="11" style="126" customWidth="1"/>
    <col min="5904" max="5904" width="10.85546875" style="126" customWidth="1"/>
    <col min="5905" max="5905" width="12.5703125" style="126" customWidth="1"/>
    <col min="5906" max="5906" width="11.140625" style="126" customWidth="1"/>
    <col min="5907" max="5907" width="10.42578125" style="126" customWidth="1"/>
    <col min="5908" max="5908" width="13.42578125" style="126" customWidth="1"/>
    <col min="5909" max="5909" width="10.140625" style="126" customWidth="1"/>
    <col min="5910" max="6145" width="9.140625" style="126"/>
    <col min="6146" max="6146" width="14.7109375" style="126" customWidth="1"/>
    <col min="6147" max="6147" width="47.85546875" style="126" customWidth="1"/>
    <col min="6148" max="6148" width="11.7109375" style="126" customWidth="1"/>
    <col min="6149" max="6149" width="13.5703125" style="126" customWidth="1"/>
    <col min="6150" max="6150" width="10.42578125" style="126" customWidth="1"/>
    <col min="6151" max="6151" width="11" style="126" customWidth="1"/>
    <col min="6152" max="6152" width="12.5703125" style="126" customWidth="1"/>
    <col min="6153" max="6153" width="10.140625" style="126" customWidth="1"/>
    <col min="6154" max="6154" width="11.28515625" style="126" customWidth="1"/>
    <col min="6155" max="6155" width="13.42578125" style="126" customWidth="1"/>
    <col min="6156" max="6156" width="11.42578125" style="126" customWidth="1"/>
    <col min="6157" max="6157" width="10.140625" style="126" customWidth="1"/>
    <col min="6158" max="6158" width="12.7109375" style="126" customWidth="1"/>
    <col min="6159" max="6159" width="11" style="126" customWidth="1"/>
    <col min="6160" max="6160" width="10.85546875" style="126" customWidth="1"/>
    <col min="6161" max="6161" width="12.5703125" style="126" customWidth="1"/>
    <col min="6162" max="6162" width="11.140625" style="126" customWidth="1"/>
    <col min="6163" max="6163" width="10.42578125" style="126" customWidth="1"/>
    <col min="6164" max="6164" width="13.42578125" style="126" customWidth="1"/>
    <col min="6165" max="6165" width="10.140625" style="126" customWidth="1"/>
    <col min="6166" max="6401" width="9.140625" style="126"/>
    <col min="6402" max="6402" width="14.7109375" style="126" customWidth="1"/>
    <col min="6403" max="6403" width="47.85546875" style="126" customWidth="1"/>
    <col min="6404" max="6404" width="11.7109375" style="126" customWidth="1"/>
    <col min="6405" max="6405" width="13.5703125" style="126" customWidth="1"/>
    <col min="6406" max="6406" width="10.42578125" style="126" customWidth="1"/>
    <col min="6407" max="6407" width="11" style="126" customWidth="1"/>
    <col min="6408" max="6408" width="12.5703125" style="126" customWidth="1"/>
    <col min="6409" max="6409" width="10.140625" style="126" customWidth="1"/>
    <col min="6410" max="6410" width="11.28515625" style="126" customWidth="1"/>
    <col min="6411" max="6411" width="13.42578125" style="126" customWidth="1"/>
    <col min="6412" max="6412" width="11.42578125" style="126" customWidth="1"/>
    <col min="6413" max="6413" width="10.140625" style="126" customWidth="1"/>
    <col min="6414" max="6414" width="12.7109375" style="126" customWidth="1"/>
    <col min="6415" max="6415" width="11" style="126" customWidth="1"/>
    <col min="6416" max="6416" width="10.85546875" style="126" customWidth="1"/>
    <col min="6417" max="6417" width="12.5703125" style="126" customWidth="1"/>
    <col min="6418" max="6418" width="11.140625" style="126" customWidth="1"/>
    <col min="6419" max="6419" width="10.42578125" style="126" customWidth="1"/>
    <col min="6420" max="6420" width="13.42578125" style="126" customWidth="1"/>
    <col min="6421" max="6421" width="10.140625" style="126" customWidth="1"/>
    <col min="6422" max="6657" width="9.140625" style="126"/>
    <col min="6658" max="6658" width="14.7109375" style="126" customWidth="1"/>
    <col min="6659" max="6659" width="47.85546875" style="126" customWidth="1"/>
    <col min="6660" max="6660" width="11.7109375" style="126" customWidth="1"/>
    <col min="6661" max="6661" width="13.5703125" style="126" customWidth="1"/>
    <col min="6662" max="6662" width="10.42578125" style="126" customWidth="1"/>
    <col min="6663" max="6663" width="11" style="126" customWidth="1"/>
    <col min="6664" max="6664" width="12.5703125" style="126" customWidth="1"/>
    <col min="6665" max="6665" width="10.140625" style="126" customWidth="1"/>
    <col min="6666" max="6666" width="11.28515625" style="126" customWidth="1"/>
    <col min="6667" max="6667" width="13.42578125" style="126" customWidth="1"/>
    <col min="6668" max="6668" width="11.42578125" style="126" customWidth="1"/>
    <col min="6669" max="6669" width="10.140625" style="126" customWidth="1"/>
    <col min="6670" max="6670" width="12.7109375" style="126" customWidth="1"/>
    <col min="6671" max="6671" width="11" style="126" customWidth="1"/>
    <col min="6672" max="6672" width="10.85546875" style="126" customWidth="1"/>
    <col min="6673" max="6673" width="12.5703125" style="126" customWidth="1"/>
    <col min="6674" max="6674" width="11.140625" style="126" customWidth="1"/>
    <col min="6675" max="6675" width="10.42578125" style="126" customWidth="1"/>
    <col min="6676" max="6676" width="13.42578125" style="126" customWidth="1"/>
    <col min="6677" max="6677" width="10.140625" style="126" customWidth="1"/>
    <col min="6678" max="6913" width="9.140625" style="126"/>
    <col min="6914" max="6914" width="14.7109375" style="126" customWidth="1"/>
    <col min="6915" max="6915" width="47.85546875" style="126" customWidth="1"/>
    <col min="6916" max="6916" width="11.7109375" style="126" customWidth="1"/>
    <col min="6917" max="6917" width="13.5703125" style="126" customWidth="1"/>
    <col min="6918" max="6918" width="10.42578125" style="126" customWidth="1"/>
    <col min="6919" max="6919" width="11" style="126" customWidth="1"/>
    <col min="6920" max="6920" width="12.5703125" style="126" customWidth="1"/>
    <col min="6921" max="6921" width="10.140625" style="126" customWidth="1"/>
    <col min="6922" max="6922" width="11.28515625" style="126" customWidth="1"/>
    <col min="6923" max="6923" width="13.42578125" style="126" customWidth="1"/>
    <col min="6924" max="6924" width="11.42578125" style="126" customWidth="1"/>
    <col min="6925" max="6925" width="10.140625" style="126" customWidth="1"/>
    <col min="6926" max="6926" width="12.7109375" style="126" customWidth="1"/>
    <col min="6927" max="6927" width="11" style="126" customWidth="1"/>
    <col min="6928" max="6928" width="10.85546875" style="126" customWidth="1"/>
    <col min="6929" max="6929" width="12.5703125" style="126" customWidth="1"/>
    <col min="6930" max="6930" width="11.140625" style="126" customWidth="1"/>
    <col min="6931" max="6931" width="10.42578125" style="126" customWidth="1"/>
    <col min="6932" max="6932" width="13.42578125" style="126" customWidth="1"/>
    <col min="6933" max="6933" width="10.140625" style="126" customWidth="1"/>
    <col min="6934" max="7169" width="9.140625" style="126"/>
    <col min="7170" max="7170" width="14.7109375" style="126" customWidth="1"/>
    <col min="7171" max="7171" width="47.85546875" style="126" customWidth="1"/>
    <col min="7172" max="7172" width="11.7109375" style="126" customWidth="1"/>
    <col min="7173" max="7173" width="13.5703125" style="126" customWidth="1"/>
    <col min="7174" max="7174" width="10.42578125" style="126" customWidth="1"/>
    <col min="7175" max="7175" width="11" style="126" customWidth="1"/>
    <col min="7176" max="7176" width="12.5703125" style="126" customWidth="1"/>
    <col min="7177" max="7177" width="10.140625" style="126" customWidth="1"/>
    <col min="7178" max="7178" width="11.28515625" style="126" customWidth="1"/>
    <col min="7179" max="7179" width="13.42578125" style="126" customWidth="1"/>
    <col min="7180" max="7180" width="11.42578125" style="126" customWidth="1"/>
    <col min="7181" max="7181" width="10.140625" style="126" customWidth="1"/>
    <col min="7182" max="7182" width="12.7109375" style="126" customWidth="1"/>
    <col min="7183" max="7183" width="11" style="126" customWidth="1"/>
    <col min="7184" max="7184" width="10.85546875" style="126" customWidth="1"/>
    <col min="7185" max="7185" width="12.5703125" style="126" customWidth="1"/>
    <col min="7186" max="7186" width="11.140625" style="126" customWidth="1"/>
    <col min="7187" max="7187" width="10.42578125" style="126" customWidth="1"/>
    <col min="7188" max="7188" width="13.42578125" style="126" customWidth="1"/>
    <col min="7189" max="7189" width="10.140625" style="126" customWidth="1"/>
    <col min="7190" max="7425" width="9.140625" style="126"/>
    <col min="7426" max="7426" width="14.7109375" style="126" customWidth="1"/>
    <col min="7427" max="7427" width="47.85546875" style="126" customWidth="1"/>
    <col min="7428" max="7428" width="11.7109375" style="126" customWidth="1"/>
    <col min="7429" max="7429" width="13.5703125" style="126" customWidth="1"/>
    <col min="7430" max="7430" width="10.42578125" style="126" customWidth="1"/>
    <col min="7431" max="7431" width="11" style="126" customWidth="1"/>
    <col min="7432" max="7432" width="12.5703125" style="126" customWidth="1"/>
    <col min="7433" max="7433" width="10.140625" style="126" customWidth="1"/>
    <col min="7434" max="7434" width="11.28515625" style="126" customWidth="1"/>
    <col min="7435" max="7435" width="13.42578125" style="126" customWidth="1"/>
    <col min="7436" max="7436" width="11.42578125" style="126" customWidth="1"/>
    <col min="7437" max="7437" width="10.140625" style="126" customWidth="1"/>
    <col min="7438" max="7438" width="12.7109375" style="126" customWidth="1"/>
    <col min="7439" max="7439" width="11" style="126" customWidth="1"/>
    <col min="7440" max="7440" width="10.85546875" style="126" customWidth="1"/>
    <col min="7441" max="7441" width="12.5703125" style="126" customWidth="1"/>
    <col min="7442" max="7442" width="11.140625" style="126" customWidth="1"/>
    <col min="7443" max="7443" width="10.42578125" style="126" customWidth="1"/>
    <col min="7444" max="7444" width="13.42578125" style="126" customWidth="1"/>
    <col min="7445" max="7445" width="10.140625" style="126" customWidth="1"/>
    <col min="7446" max="7681" width="9.140625" style="126"/>
    <col min="7682" max="7682" width="14.7109375" style="126" customWidth="1"/>
    <col min="7683" max="7683" width="47.85546875" style="126" customWidth="1"/>
    <col min="7684" max="7684" width="11.7109375" style="126" customWidth="1"/>
    <col min="7685" max="7685" width="13.5703125" style="126" customWidth="1"/>
    <col min="7686" max="7686" width="10.42578125" style="126" customWidth="1"/>
    <col min="7687" max="7687" width="11" style="126" customWidth="1"/>
    <col min="7688" max="7688" width="12.5703125" style="126" customWidth="1"/>
    <col min="7689" max="7689" width="10.140625" style="126" customWidth="1"/>
    <col min="7690" max="7690" width="11.28515625" style="126" customWidth="1"/>
    <col min="7691" max="7691" width="13.42578125" style="126" customWidth="1"/>
    <col min="7692" max="7692" width="11.42578125" style="126" customWidth="1"/>
    <col min="7693" max="7693" width="10.140625" style="126" customWidth="1"/>
    <col min="7694" max="7694" width="12.7109375" style="126" customWidth="1"/>
    <col min="7695" max="7695" width="11" style="126" customWidth="1"/>
    <col min="7696" max="7696" width="10.85546875" style="126" customWidth="1"/>
    <col min="7697" max="7697" width="12.5703125" style="126" customWidth="1"/>
    <col min="7698" max="7698" width="11.140625" style="126" customWidth="1"/>
    <col min="7699" max="7699" width="10.42578125" style="126" customWidth="1"/>
    <col min="7700" max="7700" width="13.42578125" style="126" customWidth="1"/>
    <col min="7701" max="7701" width="10.140625" style="126" customWidth="1"/>
    <col min="7702" max="7937" width="9.140625" style="126"/>
    <col min="7938" max="7938" width="14.7109375" style="126" customWidth="1"/>
    <col min="7939" max="7939" width="47.85546875" style="126" customWidth="1"/>
    <col min="7940" max="7940" width="11.7109375" style="126" customWidth="1"/>
    <col min="7941" max="7941" width="13.5703125" style="126" customWidth="1"/>
    <col min="7942" max="7942" width="10.42578125" style="126" customWidth="1"/>
    <col min="7943" max="7943" width="11" style="126" customWidth="1"/>
    <col min="7944" max="7944" width="12.5703125" style="126" customWidth="1"/>
    <col min="7945" max="7945" width="10.140625" style="126" customWidth="1"/>
    <col min="7946" max="7946" width="11.28515625" style="126" customWidth="1"/>
    <col min="7947" max="7947" width="13.42578125" style="126" customWidth="1"/>
    <col min="7948" max="7948" width="11.42578125" style="126" customWidth="1"/>
    <col min="7949" max="7949" width="10.140625" style="126" customWidth="1"/>
    <col min="7950" max="7950" width="12.7109375" style="126" customWidth="1"/>
    <col min="7951" max="7951" width="11" style="126" customWidth="1"/>
    <col min="7952" max="7952" width="10.85546875" style="126" customWidth="1"/>
    <col min="7953" max="7953" width="12.5703125" style="126" customWidth="1"/>
    <col min="7954" max="7954" width="11.140625" style="126" customWidth="1"/>
    <col min="7955" max="7955" width="10.42578125" style="126" customWidth="1"/>
    <col min="7956" max="7956" width="13.42578125" style="126" customWidth="1"/>
    <col min="7957" max="7957" width="10.140625" style="126" customWidth="1"/>
    <col min="7958" max="8193" width="9.140625" style="126"/>
    <col min="8194" max="8194" width="14.7109375" style="126" customWidth="1"/>
    <col min="8195" max="8195" width="47.85546875" style="126" customWidth="1"/>
    <col min="8196" max="8196" width="11.7109375" style="126" customWidth="1"/>
    <col min="8197" max="8197" width="13.5703125" style="126" customWidth="1"/>
    <col min="8198" max="8198" width="10.42578125" style="126" customWidth="1"/>
    <col min="8199" max="8199" width="11" style="126" customWidth="1"/>
    <col min="8200" max="8200" width="12.5703125" style="126" customWidth="1"/>
    <col min="8201" max="8201" width="10.140625" style="126" customWidth="1"/>
    <col min="8202" max="8202" width="11.28515625" style="126" customWidth="1"/>
    <col min="8203" max="8203" width="13.42578125" style="126" customWidth="1"/>
    <col min="8204" max="8204" width="11.42578125" style="126" customWidth="1"/>
    <col min="8205" max="8205" width="10.140625" style="126" customWidth="1"/>
    <col min="8206" max="8206" width="12.7109375" style="126" customWidth="1"/>
    <col min="8207" max="8207" width="11" style="126" customWidth="1"/>
    <col min="8208" max="8208" width="10.85546875" style="126" customWidth="1"/>
    <col min="8209" max="8209" width="12.5703125" style="126" customWidth="1"/>
    <col min="8210" max="8210" width="11.140625" style="126" customWidth="1"/>
    <col min="8211" max="8211" width="10.42578125" style="126" customWidth="1"/>
    <col min="8212" max="8212" width="13.42578125" style="126" customWidth="1"/>
    <col min="8213" max="8213" width="10.140625" style="126" customWidth="1"/>
    <col min="8214" max="8449" width="9.140625" style="126"/>
    <col min="8450" max="8450" width="14.7109375" style="126" customWidth="1"/>
    <col min="8451" max="8451" width="47.85546875" style="126" customWidth="1"/>
    <col min="8452" max="8452" width="11.7109375" style="126" customWidth="1"/>
    <col min="8453" max="8453" width="13.5703125" style="126" customWidth="1"/>
    <col min="8454" max="8454" width="10.42578125" style="126" customWidth="1"/>
    <col min="8455" max="8455" width="11" style="126" customWidth="1"/>
    <col min="8456" max="8456" width="12.5703125" style="126" customWidth="1"/>
    <col min="8457" max="8457" width="10.140625" style="126" customWidth="1"/>
    <col min="8458" max="8458" width="11.28515625" style="126" customWidth="1"/>
    <col min="8459" max="8459" width="13.42578125" style="126" customWidth="1"/>
    <col min="8460" max="8460" width="11.42578125" style="126" customWidth="1"/>
    <col min="8461" max="8461" width="10.140625" style="126" customWidth="1"/>
    <col min="8462" max="8462" width="12.7109375" style="126" customWidth="1"/>
    <col min="8463" max="8463" width="11" style="126" customWidth="1"/>
    <col min="8464" max="8464" width="10.85546875" style="126" customWidth="1"/>
    <col min="8465" max="8465" width="12.5703125" style="126" customWidth="1"/>
    <col min="8466" max="8466" width="11.140625" style="126" customWidth="1"/>
    <col min="8467" max="8467" width="10.42578125" style="126" customWidth="1"/>
    <col min="8468" max="8468" width="13.42578125" style="126" customWidth="1"/>
    <col min="8469" max="8469" width="10.140625" style="126" customWidth="1"/>
    <col min="8470" max="8705" width="9.140625" style="126"/>
    <col min="8706" max="8706" width="14.7109375" style="126" customWidth="1"/>
    <col min="8707" max="8707" width="47.85546875" style="126" customWidth="1"/>
    <col min="8708" max="8708" width="11.7109375" style="126" customWidth="1"/>
    <col min="8709" max="8709" width="13.5703125" style="126" customWidth="1"/>
    <col min="8710" max="8710" width="10.42578125" style="126" customWidth="1"/>
    <col min="8711" max="8711" width="11" style="126" customWidth="1"/>
    <col min="8712" max="8712" width="12.5703125" style="126" customWidth="1"/>
    <col min="8713" max="8713" width="10.140625" style="126" customWidth="1"/>
    <col min="8714" max="8714" width="11.28515625" style="126" customWidth="1"/>
    <col min="8715" max="8715" width="13.42578125" style="126" customWidth="1"/>
    <col min="8716" max="8716" width="11.42578125" style="126" customWidth="1"/>
    <col min="8717" max="8717" width="10.140625" style="126" customWidth="1"/>
    <col min="8718" max="8718" width="12.7109375" style="126" customWidth="1"/>
    <col min="8719" max="8719" width="11" style="126" customWidth="1"/>
    <col min="8720" max="8720" width="10.85546875" style="126" customWidth="1"/>
    <col min="8721" max="8721" width="12.5703125" style="126" customWidth="1"/>
    <col min="8722" max="8722" width="11.140625" style="126" customWidth="1"/>
    <col min="8723" max="8723" width="10.42578125" style="126" customWidth="1"/>
    <col min="8724" max="8724" width="13.42578125" style="126" customWidth="1"/>
    <col min="8725" max="8725" width="10.140625" style="126" customWidth="1"/>
    <col min="8726" max="8961" width="9.140625" style="126"/>
    <col min="8962" max="8962" width="14.7109375" style="126" customWidth="1"/>
    <col min="8963" max="8963" width="47.85546875" style="126" customWidth="1"/>
    <col min="8964" max="8964" width="11.7109375" style="126" customWidth="1"/>
    <col min="8965" max="8965" width="13.5703125" style="126" customWidth="1"/>
    <col min="8966" max="8966" width="10.42578125" style="126" customWidth="1"/>
    <col min="8967" max="8967" width="11" style="126" customWidth="1"/>
    <col min="8968" max="8968" width="12.5703125" style="126" customWidth="1"/>
    <col min="8969" max="8969" width="10.140625" style="126" customWidth="1"/>
    <col min="8970" max="8970" width="11.28515625" style="126" customWidth="1"/>
    <col min="8971" max="8971" width="13.42578125" style="126" customWidth="1"/>
    <col min="8972" max="8972" width="11.42578125" style="126" customWidth="1"/>
    <col min="8973" max="8973" width="10.140625" style="126" customWidth="1"/>
    <col min="8974" max="8974" width="12.7109375" style="126" customWidth="1"/>
    <col min="8975" max="8975" width="11" style="126" customWidth="1"/>
    <col min="8976" max="8976" width="10.85546875" style="126" customWidth="1"/>
    <col min="8977" max="8977" width="12.5703125" style="126" customWidth="1"/>
    <col min="8978" max="8978" width="11.140625" style="126" customWidth="1"/>
    <col min="8979" max="8979" width="10.42578125" style="126" customWidth="1"/>
    <col min="8980" max="8980" width="13.42578125" style="126" customWidth="1"/>
    <col min="8981" max="8981" width="10.140625" style="126" customWidth="1"/>
    <col min="8982" max="9217" width="9.140625" style="126"/>
    <col min="9218" max="9218" width="14.7109375" style="126" customWidth="1"/>
    <col min="9219" max="9219" width="47.85546875" style="126" customWidth="1"/>
    <col min="9220" max="9220" width="11.7109375" style="126" customWidth="1"/>
    <col min="9221" max="9221" width="13.5703125" style="126" customWidth="1"/>
    <col min="9222" max="9222" width="10.42578125" style="126" customWidth="1"/>
    <col min="9223" max="9223" width="11" style="126" customWidth="1"/>
    <col min="9224" max="9224" width="12.5703125" style="126" customWidth="1"/>
    <col min="9225" max="9225" width="10.140625" style="126" customWidth="1"/>
    <col min="9226" max="9226" width="11.28515625" style="126" customWidth="1"/>
    <col min="9227" max="9227" width="13.42578125" style="126" customWidth="1"/>
    <col min="9228" max="9228" width="11.42578125" style="126" customWidth="1"/>
    <col min="9229" max="9229" width="10.140625" style="126" customWidth="1"/>
    <col min="9230" max="9230" width="12.7109375" style="126" customWidth="1"/>
    <col min="9231" max="9231" width="11" style="126" customWidth="1"/>
    <col min="9232" max="9232" width="10.85546875" style="126" customWidth="1"/>
    <col min="9233" max="9233" width="12.5703125" style="126" customWidth="1"/>
    <col min="9234" max="9234" width="11.140625" style="126" customWidth="1"/>
    <col min="9235" max="9235" width="10.42578125" style="126" customWidth="1"/>
    <col min="9236" max="9236" width="13.42578125" style="126" customWidth="1"/>
    <col min="9237" max="9237" width="10.140625" style="126" customWidth="1"/>
    <col min="9238" max="9473" width="9.140625" style="126"/>
    <col min="9474" max="9474" width="14.7109375" style="126" customWidth="1"/>
    <col min="9475" max="9475" width="47.85546875" style="126" customWidth="1"/>
    <col min="9476" max="9476" width="11.7109375" style="126" customWidth="1"/>
    <col min="9477" max="9477" width="13.5703125" style="126" customWidth="1"/>
    <col min="9478" max="9478" width="10.42578125" style="126" customWidth="1"/>
    <col min="9479" max="9479" width="11" style="126" customWidth="1"/>
    <col min="9480" max="9480" width="12.5703125" style="126" customWidth="1"/>
    <col min="9481" max="9481" width="10.140625" style="126" customWidth="1"/>
    <col min="9482" max="9482" width="11.28515625" style="126" customWidth="1"/>
    <col min="9483" max="9483" width="13.42578125" style="126" customWidth="1"/>
    <col min="9484" max="9484" width="11.42578125" style="126" customWidth="1"/>
    <col min="9485" max="9485" width="10.140625" style="126" customWidth="1"/>
    <col min="9486" max="9486" width="12.7109375" style="126" customWidth="1"/>
    <col min="9487" max="9487" width="11" style="126" customWidth="1"/>
    <col min="9488" max="9488" width="10.85546875" style="126" customWidth="1"/>
    <col min="9489" max="9489" width="12.5703125" style="126" customWidth="1"/>
    <col min="9490" max="9490" width="11.140625" style="126" customWidth="1"/>
    <col min="9491" max="9491" width="10.42578125" style="126" customWidth="1"/>
    <col min="9492" max="9492" width="13.42578125" style="126" customWidth="1"/>
    <col min="9493" max="9493" width="10.140625" style="126" customWidth="1"/>
    <col min="9494" max="9729" width="9.140625" style="126"/>
    <col min="9730" max="9730" width="14.7109375" style="126" customWidth="1"/>
    <col min="9731" max="9731" width="47.85546875" style="126" customWidth="1"/>
    <col min="9732" max="9732" width="11.7109375" style="126" customWidth="1"/>
    <col min="9733" max="9733" width="13.5703125" style="126" customWidth="1"/>
    <col min="9734" max="9734" width="10.42578125" style="126" customWidth="1"/>
    <col min="9735" max="9735" width="11" style="126" customWidth="1"/>
    <col min="9736" max="9736" width="12.5703125" style="126" customWidth="1"/>
    <col min="9737" max="9737" width="10.140625" style="126" customWidth="1"/>
    <col min="9738" max="9738" width="11.28515625" style="126" customWidth="1"/>
    <col min="9739" max="9739" width="13.42578125" style="126" customWidth="1"/>
    <col min="9740" max="9740" width="11.42578125" style="126" customWidth="1"/>
    <col min="9741" max="9741" width="10.140625" style="126" customWidth="1"/>
    <col min="9742" max="9742" width="12.7109375" style="126" customWidth="1"/>
    <col min="9743" max="9743" width="11" style="126" customWidth="1"/>
    <col min="9744" max="9744" width="10.85546875" style="126" customWidth="1"/>
    <col min="9745" max="9745" width="12.5703125" style="126" customWidth="1"/>
    <col min="9746" max="9746" width="11.140625" style="126" customWidth="1"/>
    <col min="9747" max="9747" width="10.42578125" style="126" customWidth="1"/>
    <col min="9748" max="9748" width="13.42578125" style="126" customWidth="1"/>
    <col min="9749" max="9749" width="10.140625" style="126" customWidth="1"/>
    <col min="9750" max="9985" width="9.140625" style="126"/>
    <col min="9986" max="9986" width="14.7109375" style="126" customWidth="1"/>
    <col min="9987" max="9987" width="47.85546875" style="126" customWidth="1"/>
    <col min="9988" max="9988" width="11.7109375" style="126" customWidth="1"/>
    <col min="9989" max="9989" width="13.5703125" style="126" customWidth="1"/>
    <col min="9990" max="9990" width="10.42578125" style="126" customWidth="1"/>
    <col min="9991" max="9991" width="11" style="126" customWidth="1"/>
    <col min="9992" max="9992" width="12.5703125" style="126" customWidth="1"/>
    <col min="9993" max="9993" width="10.140625" style="126" customWidth="1"/>
    <col min="9994" max="9994" width="11.28515625" style="126" customWidth="1"/>
    <col min="9995" max="9995" width="13.42578125" style="126" customWidth="1"/>
    <col min="9996" max="9996" width="11.42578125" style="126" customWidth="1"/>
    <col min="9997" max="9997" width="10.140625" style="126" customWidth="1"/>
    <col min="9998" max="9998" width="12.7109375" style="126" customWidth="1"/>
    <col min="9999" max="9999" width="11" style="126" customWidth="1"/>
    <col min="10000" max="10000" width="10.85546875" style="126" customWidth="1"/>
    <col min="10001" max="10001" width="12.5703125" style="126" customWidth="1"/>
    <col min="10002" max="10002" width="11.140625" style="126" customWidth="1"/>
    <col min="10003" max="10003" width="10.42578125" style="126" customWidth="1"/>
    <col min="10004" max="10004" width="13.42578125" style="126" customWidth="1"/>
    <col min="10005" max="10005" width="10.140625" style="126" customWidth="1"/>
    <col min="10006" max="10241" width="9.140625" style="126"/>
    <col min="10242" max="10242" width="14.7109375" style="126" customWidth="1"/>
    <col min="10243" max="10243" width="47.85546875" style="126" customWidth="1"/>
    <col min="10244" max="10244" width="11.7109375" style="126" customWidth="1"/>
    <col min="10245" max="10245" width="13.5703125" style="126" customWidth="1"/>
    <col min="10246" max="10246" width="10.42578125" style="126" customWidth="1"/>
    <col min="10247" max="10247" width="11" style="126" customWidth="1"/>
    <col min="10248" max="10248" width="12.5703125" style="126" customWidth="1"/>
    <col min="10249" max="10249" width="10.140625" style="126" customWidth="1"/>
    <col min="10250" max="10250" width="11.28515625" style="126" customWidth="1"/>
    <col min="10251" max="10251" width="13.42578125" style="126" customWidth="1"/>
    <col min="10252" max="10252" width="11.42578125" style="126" customWidth="1"/>
    <col min="10253" max="10253" width="10.140625" style="126" customWidth="1"/>
    <col min="10254" max="10254" width="12.7109375" style="126" customWidth="1"/>
    <col min="10255" max="10255" width="11" style="126" customWidth="1"/>
    <col min="10256" max="10256" width="10.85546875" style="126" customWidth="1"/>
    <col min="10257" max="10257" width="12.5703125" style="126" customWidth="1"/>
    <col min="10258" max="10258" width="11.140625" style="126" customWidth="1"/>
    <col min="10259" max="10259" width="10.42578125" style="126" customWidth="1"/>
    <col min="10260" max="10260" width="13.42578125" style="126" customWidth="1"/>
    <col min="10261" max="10261" width="10.140625" style="126" customWidth="1"/>
    <col min="10262" max="10497" width="9.140625" style="126"/>
    <col min="10498" max="10498" width="14.7109375" style="126" customWidth="1"/>
    <col min="10499" max="10499" width="47.85546875" style="126" customWidth="1"/>
    <col min="10500" max="10500" width="11.7109375" style="126" customWidth="1"/>
    <col min="10501" max="10501" width="13.5703125" style="126" customWidth="1"/>
    <col min="10502" max="10502" width="10.42578125" style="126" customWidth="1"/>
    <col min="10503" max="10503" width="11" style="126" customWidth="1"/>
    <col min="10504" max="10504" width="12.5703125" style="126" customWidth="1"/>
    <col min="10505" max="10505" width="10.140625" style="126" customWidth="1"/>
    <col min="10506" max="10506" width="11.28515625" style="126" customWidth="1"/>
    <col min="10507" max="10507" width="13.42578125" style="126" customWidth="1"/>
    <col min="10508" max="10508" width="11.42578125" style="126" customWidth="1"/>
    <col min="10509" max="10509" width="10.140625" style="126" customWidth="1"/>
    <col min="10510" max="10510" width="12.7109375" style="126" customWidth="1"/>
    <col min="10511" max="10511" width="11" style="126" customWidth="1"/>
    <col min="10512" max="10512" width="10.85546875" style="126" customWidth="1"/>
    <col min="10513" max="10513" width="12.5703125" style="126" customWidth="1"/>
    <col min="10514" max="10514" width="11.140625" style="126" customWidth="1"/>
    <col min="10515" max="10515" width="10.42578125" style="126" customWidth="1"/>
    <col min="10516" max="10516" width="13.42578125" style="126" customWidth="1"/>
    <col min="10517" max="10517" width="10.140625" style="126" customWidth="1"/>
    <col min="10518" max="10753" width="9.140625" style="126"/>
    <col min="10754" max="10754" width="14.7109375" style="126" customWidth="1"/>
    <col min="10755" max="10755" width="47.85546875" style="126" customWidth="1"/>
    <col min="10756" max="10756" width="11.7109375" style="126" customWidth="1"/>
    <col min="10757" max="10757" width="13.5703125" style="126" customWidth="1"/>
    <col min="10758" max="10758" width="10.42578125" style="126" customWidth="1"/>
    <col min="10759" max="10759" width="11" style="126" customWidth="1"/>
    <col min="10760" max="10760" width="12.5703125" style="126" customWidth="1"/>
    <col min="10761" max="10761" width="10.140625" style="126" customWidth="1"/>
    <col min="10762" max="10762" width="11.28515625" style="126" customWidth="1"/>
    <col min="10763" max="10763" width="13.42578125" style="126" customWidth="1"/>
    <col min="10764" max="10764" width="11.42578125" style="126" customWidth="1"/>
    <col min="10765" max="10765" width="10.140625" style="126" customWidth="1"/>
    <col min="10766" max="10766" width="12.7109375" style="126" customWidth="1"/>
    <col min="10767" max="10767" width="11" style="126" customWidth="1"/>
    <col min="10768" max="10768" width="10.85546875" style="126" customWidth="1"/>
    <col min="10769" max="10769" width="12.5703125" style="126" customWidth="1"/>
    <col min="10770" max="10770" width="11.140625" style="126" customWidth="1"/>
    <col min="10771" max="10771" width="10.42578125" style="126" customWidth="1"/>
    <col min="10772" max="10772" width="13.42578125" style="126" customWidth="1"/>
    <col min="10773" max="10773" width="10.140625" style="126" customWidth="1"/>
    <col min="10774" max="11009" width="9.140625" style="126"/>
    <col min="11010" max="11010" width="14.7109375" style="126" customWidth="1"/>
    <col min="11011" max="11011" width="47.85546875" style="126" customWidth="1"/>
    <col min="11012" max="11012" width="11.7109375" style="126" customWidth="1"/>
    <col min="11013" max="11013" width="13.5703125" style="126" customWidth="1"/>
    <col min="11014" max="11014" width="10.42578125" style="126" customWidth="1"/>
    <col min="11015" max="11015" width="11" style="126" customWidth="1"/>
    <col min="11016" max="11016" width="12.5703125" style="126" customWidth="1"/>
    <col min="11017" max="11017" width="10.140625" style="126" customWidth="1"/>
    <col min="11018" max="11018" width="11.28515625" style="126" customWidth="1"/>
    <col min="11019" max="11019" width="13.42578125" style="126" customWidth="1"/>
    <col min="11020" max="11020" width="11.42578125" style="126" customWidth="1"/>
    <col min="11021" max="11021" width="10.140625" style="126" customWidth="1"/>
    <col min="11022" max="11022" width="12.7109375" style="126" customWidth="1"/>
    <col min="11023" max="11023" width="11" style="126" customWidth="1"/>
    <col min="11024" max="11024" width="10.85546875" style="126" customWidth="1"/>
    <col min="11025" max="11025" width="12.5703125" style="126" customWidth="1"/>
    <col min="11026" max="11026" width="11.140625" style="126" customWidth="1"/>
    <col min="11027" max="11027" width="10.42578125" style="126" customWidth="1"/>
    <col min="11028" max="11028" width="13.42578125" style="126" customWidth="1"/>
    <col min="11029" max="11029" width="10.140625" style="126" customWidth="1"/>
    <col min="11030" max="11265" width="9.140625" style="126"/>
    <col min="11266" max="11266" width="14.7109375" style="126" customWidth="1"/>
    <col min="11267" max="11267" width="47.85546875" style="126" customWidth="1"/>
    <col min="11268" max="11268" width="11.7109375" style="126" customWidth="1"/>
    <col min="11269" max="11269" width="13.5703125" style="126" customWidth="1"/>
    <col min="11270" max="11270" width="10.42578125" style="126" customWidth="1"/>
    <col min="11271" max="11271" width="11" style="126" customWidth="1"/>
    <col min="11272" max="11272" width="12.5703125" style="126" customWidth="1"/>
    <col min="11273" max="11273" width="10.140625" style="126" customWidth="1"/>
    <col min="11274" max="11274" width="11.28515625" style="126" customWidth="1"/>
    <col min="11275" max="11275" width="13.42578125" style="126" customWidth="1"/>
    <col min="11276" max="11276" width="11.42578125" style="126" customWidth="1"/>
    <col min="11277" max="11277" width="10.140625" style="126" customWidth="1"/>
    <col min="11278" max="11278" width="12.7109375" style="126" customWidth="1"/>
    <col min="11279" max="11279" width="11" style="126" customWidth="1"/>
    <col min="11280" max="11280" width="10.85546875" style="126" customWidth="1"/>
    <col min="11281" max="11281" width="12.5703125" style="126" customWidth="1"/>
    <col min="11282" max="11282" width="11.140625" style="126" customWidth="1"/>
    <col min="11283" max="11283" width="10.42578125" style="126" customWidth="1"/>
    <col min="11284" max="11284" width="13.42578125" style="126" customWidth="1"/>
    <col min="11285" max="11285" width="10.140625" style="126" customWidth="1"/>
    <col min="11286" max="11521" width="9.140625" style="126"/>
    <col min="11522" max="11522" width="14.7109375" style="126" customWidth="1"/>
    <col min="11523" max="11523" width="47.85546875" style="126" customWidth="1"/>
    <col min="11524" max="11524" width="11.7109375" style="126" customWidth="1"/>
    <col min="11525" max="11525" width="13.5703125" style="126" customWidth="1"/>
    <col min="11526" max="11526" width="10.42578125" style="126" customWidth="1"/>
    <col min="11527" max="11527" width="11" style="126" customWidth="1"/>
    <col min="11528" max="11528" width="12.5703125" style="126" customWidth="1"/>
    <col min="11529" max="11529" width="10.140625" style="126" customWidth="1"/>
    <col min="11530" max="11530" width="11.28515625" style="126" customWidth="1"/>
    <col min="11531" max="11531" width="13.42578125" style="126" customWidth="1"/>
    <col min="11532" max="11532" width="11.42578125" style="126" customWidth="1"/>
    <col min="11533" max="11533" width="10.140625" style="126" customWidth="1"/>
    <col min="11534" max="11534" width="12.7109375" style="126" customWidth="1"/>
    <col min="11535" max="11535" width="11" style="126" customWidth="1"/>
    <col min="11536" max="11536" width="10.85546875" style="126" customWidth="1"/>
    <col min="11537" max="11537" width="12.5703125" style="126" customWidth="1"/>
    <col min="11538" max="11538" width="11.140625" style="126" customWidth="1"/>
    <col min="11539" max="11539" width="10.42578125" style="126" customWidth="1"/>
    <col min="11540" max="11540" width="13.42578125" style="126" customWidth="1"/>
    <col min="11541" max="11541" width="10.140625" style="126" customWidth="1"/>
    <col min="11542" max="11777" width="9.140625" style="126"/>
    <col min="11778" max="11778" width="14.7109375" style="126" customWidth="1"/>
    <col min="11779" max="11779" width="47.85546875" style="126" customWidth="1"/>
    <col min="11780" max="11780" width="11.7109375" style="126" customWidth="1"/>
    <col min="11781" max="11781" width="13.5703125" style="126" customWidth="1"/>
    <col min="11782" max="11782" width="10.42578125" style="126" customWidth="1"/>
    <col min="11783" max="11783" width="11" style="126" customWidth="1"/>
    <col min="11784" max="11784" width="12.5703125" style="126" customWidth="1"/>
    <col min="11785" max="11785" width="10.140625" style="126" customWidth="1"/>
    <col min="11786" max="11786" width="11.28515625" style="126" customWidth="1"/>
    <col min="11787" max="11787" width="13.42578125" style="126" customWidth="1"/>
    <col min="11788" max="11788" width="11.42578125" style="126" customWidth="1"/>
    <col min="11789" max="11789" width="10.140625" style="126" customWidth="1"/>
    <col min="11790" max="11790" width="12.7109375" style="126" customWidth="1"/>
    <col min="11791" max="11791" width="11" style="126" customWidth="1"/>
    <col min="11792" max="11792" width="10.85546875" style="126" customWidth="1"/>
    <col min="11793" max="11793" width="12.5703125" style="126" customWidth="1"/>
    <col min="11794" max="11794" width="11.140625" style="126" customWidth="1"/>
    <col min="11795" max="11795" width="10.42578125" style="126" customWidth="1"/>
    <col min="11796" max="11796" width="13.42578125" style="126" customWidth="1"/>
    <col min="11797" max="11797" width="10.140625" style="126" customWidth="1"/>
    <col min="11798" max="12033" width="9.140625" style="126"/>
    <col min="12034" max="12034" width="14.7109375" style="126" customWidth="1"/>
    <col min="12035" max="12035" width="47.85546875" style="126" customWidth="1"/>
    <col min="12036" max="12036" width="11.7109375" style="126" customWidth="1"/>
    <col min="12037" max="12037" width="13.5703125" style="126" customWidth="1"/>
    <col min="12038" max="12038" width="10.42578125" style="126" customWidth="1"/>
    <col min="12039" max="12039" width="11" style="126" customWidth="1"/>
    <col min="12040" max="12040" width="12.5703125" style="126" customWidth="1"/>
    <col min="12041" max="12041" width="10.140625" style="126" customWidth="1"/>
    <col min="12042" max="12042" width="11.28515625" style="126" customWidth="1"/>
    <col min="12043" max="12043" width="13.42578125" style="126" customWidth="1"/>
    <col min="12044" max="12044" width="11.42578125" style="126" customWidth="1"/>
    <col min="12045" max="12045" width="10.140625" style="126" customWidth="1"/>
    <col min="12046" max="12046" width="12.7109375" style="126" customWidth="1"/>
    <col min="12047" max="12047" width="11" style="126" customWidth="1"/>
    <col min="12048" max="12048" width="10.85546875" style="126" customWidth="1"/>
    <col min="12049" max="12049" width="12.5703125" style="126" customWidth="1"/>
    <col min="12050" max="12050" width="11.140625" style="126" customWidth="1"/>
    <col min="12051" max="12051" width="10.42578125" style="126" customWidth="1"/>
    <col min="12052" max="12052" width="13.42578125" style="126" customWidth="1"/>
    <col min="12053" max="12053" width="10.140625" style="126" customWidth="1"/>
    <col min="12054" max="12289" width="9.140625" style="126"/>
    <col min="12290" max="12290" width="14.7109375" style="126" customWidth="1"/>
    <col min="12291" max="12291" width="47.85546875" style="126" customWidth="1"/>
    <col min="12292" max="12292" width="11.7109375" style="126" customWidth="1"/>
    <col min="12293" max="12293" width="13.5703125" style="126" customWidth="1"/>
    <col min="12294" max="12294" width="10.42578125" style="126" customWidth="1"/>
    <col min="12295" max="12295" width="11" style="126" customWidth="1"/>
    <col min="12296" max="12296" width="12.5703125" style="126" customWidth="1"/>
    <col min="12297" max="12297" width="10.140625" style="126" customWidth="1"/>
    <col min="12298" max="12298" width="11.28515625" style="126" customWidth="1"/>
    <col min="12299" max="12299" width="13.42578125" style="126" customWidth="1"/>
    <col min="12300" max="12300" width="11.42578125" style="126" customWidth="1"/>
    <col min="12301" max="12301" width="10.140625" style="126" customWidth="1"/>
    <col min="12302" max="12302" width="12.7109375" style="126" customWidth="1"/>
    <col min="12303" max="12303" width="11" style="126" customWidth="1"/>
    <col min="12304" max="12304" width="10.85546875" style="126" customWidth="1"/>
    <col min="12305" max="12305" width="12.5703125" style="126" customWidth="1"/>
    <col min="12306" max="12306" width="11.140625" style="126" customWidth="1"/>
    <col min="12307" max="12307" width="10.42578125" style="126" customWidth="1"/>
    <col min="12308" max="12308" width="13.42578125" style="126" customWidth="1"/>
    <col min="12309" max="12309" width="10.140625" style="126" customWidth="1"/>
    <col min="12310" max="12545" width="9.140625" style="126"/>
    <col min="12546" max="12546" width="14.7109375" style="126" customWidth="1"/>
    <col min="12547" max="12547" width="47.85546875" style="126" customWidth="1"/>
    <col min="12548" max="12548" width="11.7109375" style="126" customWidth="1"/>
    <col min="12549" max="12549" width="13.5703125" style="126" customWidth="1"/>
    <col min="12550" max="12550" width="10.42578125" style="126" customWidth="1"/>
    <col min="12551" max="12551" width="11" style="126" customWidth="1"/>
    <col min="12552" max="12552" width="12.5703125" style="126" customWidth="1"/>
    <col min="12553" max="12553" width="10.140625" style="126" customWidth="1"/>
    <col min="12554" max="12554" width="11.28515625" style="126" customWidth="1"/>
    <col min="12555" max="12555" width="13.42578125" style="126" customWidth="1"/>
    <col min="12556" max="12556" width="11.42578125" style="126" customWidth="1"/>
    <col min="12557" max="12557" width="10.140625" style="126" customWidth="1"/>
    <col min="12558" max="12558" width="12.7109375" style="126" customWidth="1"/>
    <col min="12559" max="12559" width="11" style="126" customWidth="1"/>
    <col min="12560" max="12560" width="10.85546875" style="126" customWidth="1"/>
    <col min="12561" max="12561" width="12.5703125" style="126" customWidth="1"/>
    <col min="12562" max="12562" width="11.140625" style="126" customWidth="1"/>
    <col min="12563" max="12563" width="10.42578125" style="126" customWidth="1"/>
    <col min="12564" max="12564" width="13.42578125" style="126" customWidth="1"/>
    <col min="12565" max="12565" width="10.140625" style="126" customWidth="1"/>
    <col min="12566" max="12801" width="9.140625" style="126"/>
    <col min="12802" max="12802" width="14.7109375" style="126" customWidth="1"/>
    <col min="12803" max="12803" width="47.85546875" style="126" customWidth="1"/>
    <col min="12804" max="12804" width="11.7109375" style="126" customWidth="1"/>
    <col min="12805" max="12805" width="13.5703125" style="126" customWidth="1"/>
    <col min="12806" max="12806" width="10.42578125" style="126" customWidth="1"/>
    <col min="12807" max="12807" width="11" style="126" customWidth="1"/>
    <col min="12808" max="12808" width="12.5703125" style="126" customWidth="1"/>
    <col min="12809" max="12809" width="10.140625" style="126" customWidth="1"/>
    <col min="12810" max="12810" width="11.28515625" style="126" customWidth="1"/>
    <col min="12811" max="12811" width="13.42578125" style="126" customWidth="1"/>
    <col min="12812" max="12812" width="11.42578125" style="126" customWidth="1"/>
    <col min="12813" max="12813" width="10.140625" style="126" customWidth="1"/>
    <col min="12814" max="12814" width="12.7109375" style="126" customWidth="1"/>
    <col min="12815" max="12815" width="11" style="126" customWidth="1"/>
    <col min="12816" max="12816" width="10.85546875" style="126" customWidth="1"/>
    <col min="12817" max="12817" width="12.5703125" style="126" customWidth="1"/>
    <col min="12818" max="12818" width="11.140625" style="126" customWidth="1"/>
    <col min="12819" max="12819" width="10.42578125" style="126" customWidth="1"/>
    <col min="12820" max="12820" width="13.42578125" style="126" customWidth="1"/>
    <col min="12821" max="12821" width="10.140625" style="126" customWidth="1"/>
    <col min="12822" max="13057" width="9.140625" style="126"/>
    <col min="13058" max="13058" width="14.7109375" style="126" customWidth="1"/>
    <col min="13059" max="13059" width="47.85546875" style="126" customWidth="1"/>
    <col min="13060" max="13060" width="11.7109375" style="126" customWidth="1"/>
    <col min="13061" max="13061" width="13.5703125" style="126" customWidth="1"/>
    <col min="13062" max="13062" width="10.42578125" style="126" customWidth="1"/>
    <col min="13063" max="13063" width="11" style="126" customWidth="1"/>
    <col min="13064" max="13064" width="12.5703125" style="126" customWidth="1"/>
    <col min="13065" max="13065" width="10.140625" style="126" customWidth="1"/>
    <col min="13066" max="13066" width="11.28515625" style="126" customWidth="1"/>
    <col min="13067" max="13067" width="13.42578125" style="126" customWidth="1"/>
    <col min="13068" max="13068" width="11.42578125" style="126" customWidth="1"/>
    <col min="13069" max="13069" width="10.140625" style="126" customWidth="1"/>
    <col min="13070" max="13070" width="12.7109375" style="126" customWidth="1"/>
    <col min="13071" max="13071" width="11" style="126" customWidth="1"/>
    <col min="13072" max="13072" width="10.85546875" style="126" customWidth="1"/>
    <col min="13073" max="13073" width="12.5703125" style="126" customWidth="1"/>
    <col min="13074" max="13074" width="11.140625" style="126" customWidth="1"/>
    <col min="13075" max="13075" width="10.42578125" style="126" customWidth="1"/>
    <col min="13076" max="13076" width="13.42578125" style="126" customWidth="1"/>
    <col min="13077" max="13077" width="10.140625" style="126" customWidth="1"/>
    <col min="13078" max="13313" width="9.140625" style="126"/>
    <col min="13314" max="13314" width="14.7109375" style="126" customWidth="1"/>
    <col min="13315" max="13315" width="47.85546875" style="126" customWidth="1"/>
    <col min="13316" max="13316" width="11.7109375" style="126" customWidth="1"/>
    <col min="13317" max="13317" width="13.5703125" style="126" customWidth="1"/>
    <col min="13318" max="13318" width="10.42578125" style="126" customWidth="1"/>
    <col min="13319" max="13319" width="11" style="126" customWidth="1"/>
    <col min="13320" max="13320" width="12.5703125" style="126" customWidth="1"/>
    <col min="13321" max="13321" width="10.140625" style="126" customWidth="1"/>
    <col min="13322" max="13322" width="11.28515625" style="126" customWidth="1"/>
    <col min="13323" max="13323" width="13.42578125" style="126" customWidth="1"/>
    <col min="13324" max="13324" width="11.42578125" style="126" customWidth="1"/>
    <col min="13325" max="13325" width="10.140625" style="126" customWidth="1"/>
    <col min="13326" max="13326" width="12.7109375" style="126" customWidth="1"/>
    <col min="13327" max="13327" width="11" style="126" customWidth="1"/>
    <col min="13328" max="13328" width="10.85546875" style="126" customWidth="1"/>
    <col min="13329" max="13329" width="12.5703125" style="126" customWidth="1"/>
    <col min="13330" max="13330" width="11.140625" style="126" customWidth="1"/>
    <col min="13331" max="13331" width="10.42578125" style="126" customWidth="1"/>
    <col min="13332" max="13332" width="13.42578125" style="126" customWidth="1"/>
    <col min="13333" max="13333" width="10.140625" style="126" customWidth="1"/>
    <col min="13334" max="13569" width="9.140625" style="126"/>
    <col min="13570" max="13570" width="14.7109375" style="126" customWidth="1"/>
    <col min="13571" max="13571" width="47.85546875" style="126" customWidth="1"/>
    <col min="13572" max="13572" width="11.7109375" style="126" customWidth="1"/>
    <col min="13573" max="13573" width="13.5703125" style="126" customWidth="1"/>
    <col min="13574" max="13574" width="10.42578125" style="126" customWidth="1"/>
    <col min="13575" max="13575" width="11" style="126" customWidth="1"/>
    <col min="13576" max="13576" width="12.5703125" style="126" customWidth="1"/>
    <col min="13577" max="13577" width="10.140625" style="126" customWidth="1"/>
    <col min="13578" max="13578" width="11.28515625" style="126" customWidth="1"/>
    <col min="13579" max="13579" width="13.42578125" style="126" customWidth="1"/>
    <col min="13580" max="13580" width="11.42578125" style="126" customWidth="1"/>
    <col min="13581" max="13581" width="10.140625" style="126" customWidth="1"/>
    <col min="13582" max="13582" width="12.7109375" style="126" customWidth="1"/>
    <col min="13583" max="13583" width="11" style="126" customWidth="1"/>
    <col min="13584" max="13584" width="10.85546875" style="126" customWidth="1"/>
    <col min="13585" max="13585" width="12.5703125" style="126" customWidth="1"/>
    <col min="13586" max="13586" width="11.140625" style="126" customWidth="1"/>
    <col min="13587" max="13587" width="10.42578125" style="126" customWidth="1"/>
    <col min="13588" max="13588" width="13.42578125" style="126" customWidth="1"/>
    <col min="13589" max="13589" width="10.140625" style="126" customWidth="1"/>
    <col min="13590" max="13825" width="9.140625" style="126"/>
    <col min="13826" max="13826" width="14.7109375" style="126" customWidth="1"/>
    <col min="13827" max="13827" width="47.85546875" style="126" customWidth="1"/>
    <col min="13828" max="13828" width="11.7109375" style="126" customWidth="1"/>
    <col min="13829" max="13829" width="13.5703125" style="126" customWidth="1"/>
    <col min="13830" max="13830" width="10.42578125" style="126" customWidth="1"/>
    <col min="13831" max="13831" width="11" style="126" customWidth="1"/>
    <col min="13832" max="13832" width="12.5703125" style="126" customWidth="1"/>
    <col min="13833" max="13833" width="10.140625" style="126" customWidth="1"/>
    <col min="13834" max="13834" width="11.28515625" style="126" customWidth="1"/>
    <col min="13835" max="13835" width="13.42578125" style="126" customWidth="1"/>
    <col min="13836" max="13836" width="11.42578125" style="126" customWidth="1"/>
    <col min="13837" max="13837" width="10.140625" style="126" customWidth="1"/>
    <col min="13838" max="13838" width="12.7109375" style="126" customWidth="1"/>
    <col min="13839" max="13839" width="11" style="126" customWidth="1"/>
    <col min="13840" max="13840" width="10.85546875" style="126" customWidth="1"/>
    <col min="13841" max="13841" width="12.5703125" style="126" customWidth="1"/>
    <col min="13842" max="13842" width="11.140625" style="126" customWidth="1"/>
    <col min="13843" max="13843" width="10.42578125" style="126" customWidth="1"/>
    <col min="13844" max="13844" width="13.42578125" style="126" customWidth="1"/>
    <col min="13845" max="13845" width="10.140625" style="126" customWidth="1"/>
    <col min="13846" max="14081" width="9.140625" style="126"/>
    <col min="14082" max="14082" width="14.7109375" style="126" customWidth="1"/>
    <col min="14083" max="14083" width="47.85546875" style="126" customWidth="1"/>
    <col min="14084" max="14084" width="11.7109375" style="126" customWidth="1"/>
    <col min="14085" max="14085" width="13.5703125" style="126" customWidth="1"/>
    <col min="14086" max="14086" width="10.42578125" style="126" customWidth="1"/>
    <col min="14087" max="14087" width="11" style="126" customWidth="1"/>
    <col min="14088" max="14088" width="12.5703125" style="126" customWidth="1"/>
    <col min="14089" max="14089" width="10.140625" style="126" customWidth="1"/>
    <col min="14090" max="14090" width="11.28515625" style="126" customWidth="1"/>
    <col min="14091" max="14091" width="13.42578125" style="126" customWidth="1"/>
    <col min="14092" max="14092" width="11.42578125" style="126" customWidth="1"/>
    <col min="14093" max="14093" width="10.140625" style="126" customWidth="1"/>
    <col min="14094" max="14094" width="12.7109375" style="126" customWidth="1"/>
    <col min="14095" max="14095" width="11" style="126" customWidth="1"/>
    <col min="14096" max="14096" width="10.85546875" style="126" customWidth="1"/>
    <col min="14097" max="14097" width="12.5703125" style="126" customWidth="1"/>
    <col min="14098" max="14098" width="11.140625" style="126" customWidth="1"/>
    <col min="14099" max="14099" width="10.42578125" style="126" customWidth="1"/>
    <col min="14100" max="14100" width="13.42578125" style="126" customWidth="1"/>
    <col min="14101" max="14101" width="10.140625" style="126" customWidth="1"/>
    <col min="14102" max="14337" width="9.140625" style="126"/>
    <col min="14338" max="14338" width="14.7109375" style="126" customWidth="1"/>
    <col min="14339" max="14339" width="47.85546875" style="126" customWidth="1"/>
    <col min="14340" max="14340" width="11.7109375" style="126" customWidth="1"/>
    <col min="14341" max="14341" width="13.5703125" style="126" customWidth="1"/>
    <col min="14342" max="14342" width="10.42578125" style="126" customWidth="1"/>
    <col min="14343" max="14343" width="11" style="126" customWidth="1"/>
    <col min="14344" max="14344" width="12.5703125" style="126" customWidth="1"/>
    <col min="14345" max="14345" width="10.140625" style="126" customWidth="1"/>
    <col min="14346" max="14346" width="11.28515625" style="126" customWidth="1"/>
    <col min="14347" max="14347" width="13.42578125" style="126" customWidth="1"/>
    <col min="14348" max="14348" width="11.42578125" style="126" customWidth="1"/>
    <col min="14349" max="14349" width="10.140625" style="126" customWidth="1"/>
    <col min="14350" max="14350" width="12.7109375" style="126" customWidth="1"/>
    <col min="14351" max="14351" width="11" style="126" customWidth="1"/>
    <col min="14352" max="14352" width="10.85546875" style="126" customWidth="1"/>
    <col min="14353" max="14353" width="12.5703125" style="126" customWidth="1"/>
    <col min="14354" max="14354" width="11.140625" style="126" customWidth="1"/>
    <col min="14355" max="14355" width="10.42578125" style="126" customWidth="1"/>
    <col min="14356" max="14356" width="13.42578125" style="126" customWidth="1"/>
    <col min="14357" max="14357" width="10.140625" style="126" customWidth="1"/>
    <col min="14358" max="14593" width="9.140625" style="126"/>
    <col min="14594" max="14594" width="14.7109375" style="126" customWidth="1"/>
    <col min="14595" max="14595" width="47.85546875" style="126" customWidth="1"/>
    <col min="14596" max="14596" width="11.7109375" style="126" customWidth="1"/>
    <col min="14597" max="14597" width="13.5703125" style="126" customWidth="1"/>
    <col min="14598" max="14598" width="10.42578125" style="126" customWidth="1"/>
    <col min="14599" max="14599" width="11" style="126" customWidth="1"/>
    <col min="14600" max="14600" width="12.5703125" style="126" customWidth="1"/>
    <col min="14601" max="14601" width="10.140625" style="126" customWidth="1"/>
    <col min="14602" max="14602" width="11.28515625" style="126" customWidth="1"/>
    <col min="14603" max="14603" width="13.42578125" style="126" customWidth="1"/>
    <col min="14604" max="14604" width="11.42578125" style="126" customWidth="1"/>
    <col min="14605" max="14605" width="10.140625" style="126" customWidth="1"/>
    <col min="14606" max="14606" width="12.7109375" style="126" customWidth="1"/>
    <col min="14607" max="14607" width="11" style="126" customWidth="1"/>
    <col min="14608" max="14608" width="10.85546875" style="126" customWidth="1"/>
    <col min="14609" max="14609" width="12.5703125" style="126" customWidth="1"/>
    <col min="14610" max="14610" width="11.140625" style="126" customWidth="1"/>
    <col min="14611" max="14611" width="10.42578125" style="126" customWidth="1"/>
    <col min="14612" max="14612" width="13.42578125" style="126" customWidth="1"/>
    <col min="14613" max="14613" width="10.140625" style="126" customWidth="1"/>
    <col min="14614" max="14849" width="9.140625" style="126"/>
    <col min="14850" max="14850" width="14.7109375" style="126" customWidth="1"/>
    <col min="14851" max="14851" width="47.85546875" style="126" customWidth="1"/>
    <col min="14852" max="14852" width="11.7109375" style="126" customWidth="1"/>
    <col min="14853" max="14853" width="13.5703125" style="126" customWidth="1"/>
    <col min="14854" max="14854" width="10.42578125" style="126" customWidth="1"/>
    <col min="14855" max="14855" width="11" style="126" customWidth="1"/>
    <col min="14856" max="14856" width="12.5703125" style="126" customWidth="1"/>
    <col min="14857" max="14857" width="10.140625" style="126" customWidth="1"/>
    <col min="14858" max="14858" width="11.28515625" style="126" customWidth="1"/>
    <col min="14859" max="14859" width="13.42578125" style="126" customWidth="1"/>
    <col min="14860" max="14860" width="11.42578125" style="126" customWidth="1"/>
    <col min="14861" max="14861" width="10.140625" style="126" customWidth="1"/>
    <col min="14862" max="14862" width="12.7109375" style="126" customWidth="1"/>
    <col min="14863" max="14863" width="11" style="126" customWidth="1"/>
    <col min="14864" max="14864" width="10.85546875" style="126" customWidth="1"/>
    <col min="14865" max="14865" width="12.5703125" style="126" customWidth="1"/>
    <col min="14866" max="14866" width="11.140625" style="126" customWidth="1"/>
    <col min="14867" max="14867" width="10.42578125" style="126" customWidth="1"/>
    <col min="14868" max="14868" width="13.42578125" style="126" customWidth="1"/>
    <col min="14869" max="14869" width="10.140625" style="126" customWidth="1"/>
    <col min="14870" max="15105" width="9.140625" style="126"/>
    <col min="15106" max="15106" width="14.7109375" style="126" customWidth="1"/>
    <col min="15107" max="15107" width="47.85546875" style="126" customWidth="1"/>
    <col min="15108" max="15108" width="11.7109375" style="126" customWidth="1"/>
    <col min="15109" max="15109" width="13.5703125" style="126" customWidth="1"/>
    <col min="15110" max="15110" width="10.42578125" style="126" customWidth="1"/>
    <col min="15111" max="15111" width="11" style="126" customWidth="1"/>
    <col min="15112" max="15112" width="12.5703125" style="126" customWidth="1"/>
    <col min="15113" max="15113" width="10.140625" style="126" customWidth="1"/>
    <col min="15114" max="15114" width="11.28515625" style="126" customWidth="1"/>
    <col min="15115" max="15115" width="13.42578125" style="126" customWidth="1"/>
    <col min="15116" max="15116" width="11.42578125" style="126" customWidth="1"/>
    <col min="15117" max="15117" width="10.140625" style="126" customWidth="1"/>
    <col min="15118" max="15118" width="12.7109375" style="126" customWidth="1"/>
    <col min="15119" max="15119" width="11" style="126" customWidth="1"/>
    <col min="15120" max="15120" width="10.85546875" style="126" customWidth="1"/>
    <col min="15121" max="15121" width="12.5703125" style="126" customWidth="1"/>
    <col min="15122" max="15122" width="11.140625" style="126" customWidth="1"/>
    <col min="15123" max="15123" width="10.42578125" style="126" customWidth="1"/>
    <col min="15124" max="15124" width="13.42578125" style="126" customWidth="1"/>
    <col min="15125" max="15125" width="10.140625" style="126" customWidth="1"/>
    <col min="15126" max="15361" width="9.140625" style="126"/>
    <col min="15362" max="15362" width="14.7109375" style="126" customWidth="1"/>
    <col min="15363" max="15363" width="47.85546875" style="126" customWidth="1"/>
    <col min="15364" max="15364" width="11.7109375" style="126" customWidth="1"/>
    <col min="15365" max="15365" width="13.5703125" style="126" customWidth="1"/>
    <col min="15366" max="15366" width="10.42578125" style="126" customWidth="1"/>
    <col min="15367" max="15367" width="11" style="126" customWidth="1"/>
    <col min="15368" max="15368" width="12.5703125" style="126" customWidth="1"/>
    <col min="15369" max="15369" width="10.140625" style="126" customWidth="1"/>
    <col min="15370" max="15370" width="11.28515625" style="126" customWidth="1"/>
    <col min="15371" max="15371" width="13.42578125" style="126" customWidth="1"/>
    <col min="15372" max="15372" width="11.42578125" style="126" customWidth="1"/>
    <col min="15373" max="15373" width="10.140625" style="126" customWidth="1"/>
    <col min="15374" max="15374" width="12.7109375" style="126" customWidth="1"/>
    <col min="15375" max="15375" width="11" style="126" customWidth="1"/>
    <col min="15376" max="15376" width="10.85546875" style="126" customWidth="1"/>
    <col min="15377" max="15377" width="12.5703125" style="126" customWidth="1"/>
    <col min="15378" max="15378" width="11.140625" style="126" customWidth="1"/>
    <col min="15379" max="15379" width="10.42578125" style="126" customWidth="1"/>
    <col min="15380" max="15380" width="13.42578125" style="126" customWidth="1"/>
    <col min="15381" max="15381" width="10.140625" style="126" customWidth="1"/>
    <col min="15382" max="15617" width="9.140625" style="126"/>
    <col min="15618" max="15618" width="14.7109375" style="126" customWidth="1"/>
    <col min="15619" max="15619" width="47.85546875" style="126" customWidth="1"/>
    <col min="15620" max="15620" width="11.7109375" style="126" customWidth="1"/>
    <col min="15621" max="15621" width="13.5703125" style="126" customWidth="1"/>
    <col min="15622" max="15622" width="10.42578125" style="126" customWidth="1"/>
    <col min="15623" max="15623" width="11" style="126" customWidth="1"/>
    <col min="15624" max="15624" width="12.5703125" style="126" customWidth="1"/>
    <col min="15625" max="15625" width="10.140625" style="126" customWidth="1"/>
    <col min="15626" max="15626" width="11.28515625" style="126" customWidth="1"/>
    <col min="15627" max="15627" width="13.42578125" style="126" customWidth="1"/>
    <col min="15628" max="15628" width="11.42578125" style="126" customWidth="1"/>
    <col min="15629" max="15629" width="10.140625" style="126" customWidth="1"/>
    <col min="15630" max="15630" width="12.7109375" style="126" customWidth="1"/>
    <col min="15631" max="15631" width="11" style="126" customWidth="1"/>
    <col min="15632" max="15632" width="10.85546875" style="126" customWidth="1"/>
    <col min="15633" max="15633" width="12.5703125" style="126" customWidth="1"/>
    <col min="15634" max="15634" width="11.140625" style="126" customWidth="1"/>
    <col min="15635" max="15635" width="10.42578125" style="126" customWidth="1"/>
    <col min="15636" max="15636" width="13.42578125" style="126" customWidth="1"/>
    <col min="15637" max="15637" width="10.140625" style="126" customWidth="1"/>
    <col min="15638" max="15873" width="9.140625" style="126"/>
    <col min="15874" max="15874" width="14.7109375" style="126" customWidth="1"/>
    <col min="15875" max="15875" width="47.85546875" style="126" customWidth="1"/>
    <col min="15876" max="15876" width="11.7109375" style="126" customWidth="1"/>
    <col min="15877" max="15877" width="13.5703125" style="126" customWidth="1"/>
    <col min="15878" max="15878" width="10.42578125" style="126" customWidth="1"/>
    <col min="15879" max="15879" width="11" style="126" customWidth="1"/>
    <col min="15880" max="15880" width="12.5703125" style="126" customWidth="1"/>
    <col min="15881" max="15881" width="10.140625" style="126" customWidth="1"/>
    <col min="15882" max="15882" width="11.28515625" style="126" customWidth="1"/>
    <col min="15883" max="15883" width="13.42578125" style="126" customWidth="1"/>
    <col min="15884" max="15884" width="11.42578125" style="126" customWidth="1"/>
    <col min="15885" max="15885" width="10.140625" style="126" customWidth="1"/>
    <col min="15886" max="15886" width="12.7109375" style="126" customWidth="1"/>
    <col min="15887" max="15887" width="11" style="126" customWidth="1"/>
    <col min="15888" max="15888" width="10.85546875" style="126" customWidth="1"/>
    <col min="15889" max="15889" width="12.5703125" style="126" customWidth="1"/>
    <col min="15890" max="15890" width="11.140625" style="126" customWidth="1"/>
    <col min="15891" max="15891" width="10.42578125" style="126" customWidth="1"/>
    <col min="15892" max="15892" width="13.42578125" style="126" customWidth="1"/>
    <col min="15893" max="15893" width="10.140625" style="126" customWidth="1"/>
    <col min="15894" max="16129" width="9.140625" style="126"/>
    <col min="16130" max="16130" width="14.7109375" style="126" customWidth="1"/>
    <col min="16131" max="16131" width="47.85546875" style="126" customWidth="1"/>
    <col min="16132" max="16132" width="11.7109375" style="126" customWidth="1"/>
    <col min="16133" max="16133" width="13.5703125" style="126" customWidth="1"/>
    <col min="16134" max="16134" width="10.42578125" style="126" customWidth="1"/>
    <col min="16135" max="16135" width="11" style="126" customWidth="1"/>
    <col min="16136" max="16136" width="12.5703125" style="126" customWidth="1"/>
    <col min="16137" max="16137" width="10.140625" style="126" customWidth="1"/>
    <col min="16138" max="16138" width="11.28515625" style="126" customWidth="1"/>
    <col min="16139" max="16139" width="13.42578125" style="126" customWidth="1"/>
    <col min="16140" max="16140" width="11.42578125" style="126" customWidth="1"/>
    <col min="16141" max="16141" width="10.140625" style="126" customWidth="1"/>
    <col min="16142" max="16142" width="12.7109375" style="126" customWidth="1"/>
    <col min="16143" max="16143" width="11" style="126" customWidth="1"/>
    <col min="16144" max="16144" width="10.85546875" style="126" customWidth="1"/>
    <col min="16145" max="16145" width="12.5703125" style="126" customWidth="1"/>
    <col min="16146" max="16146" width="11.140625" style="126" customWidth="1"/>
    <col min="16147" max="16147" width="10.42578125" style="126" customWidth="1"/>
    <col min="16148" max="16148" width="13.42578125" style="126" customWidth="1"/>
    <col min="16149" max="16149" width="10.140625" style="126" customWidth="1"/>
    <col min="16150" max="16384" width="9.140625" style="126"/>
  </cols>
  <sheetData>
    <row r="1" spans="2:21" s="149" customFormat="1" ht="18.75" customHeight="1" x14ac:dyDescent="0.2">
      <c r="B1" s="4355" t="str">
        <f>[2]СПО!B1</f>
        <v>Гуманитарно-педагогическая академия (филиал) ФГАОУ ВО «КФУ им. В. И. Вернадского» в г. Ялте</v>
      </c>
      <c r="C1" s="4355"/>
      <c r="D1" s="4355"/>
      <c r="E1" s="4355"/>
      <c r="F1" s="4355"/>
      <c r="G1" s="4355"/>
      <c r="H1" s="4355"/>
      <c r="I1" s="4355"/>
      <c r="J1" s="4355"/>
      <c r="K1" s="4355"/>
      <c r="L1" s="4355"/>
      <c r="M1" s="4355"/>
      <c r="N1" s="4355"/>
      <c r="O1" s="4355"/>
      <c r="P1" s="4355"/>
      <c r="Q1" s="4355"/>
      <c r="R1" s="4355"/>
      <c r="S1" s="4355"/>
      <c r="T1" s="4355"/>
      <c r="U1" s="4355"/>
    </row>
    <row r="2" spans="2:21" s="149" customFormat="1" x14ac:dyDescent="0.2">
      <c r="B2" s="4355"/>
      <c r="C2" s="4355"/>
      <c r="D2" s="4355"/>
      <c r="E2" s="4355"/>
      <c r="F2" s="4355"/>
      <c r="G2" s="4355"/>
      <c r="H2" s="4355"/>
      <c r="I2" s="4355"/>
      <c r="J2" s="4355"/>
      <c r="K2" s="4355"/>
      <c r="L2" s="4355"/>
      <c r="M2" s="4355"/>
      <c r="N2" s="4355"/>
      <c r="O2" s="4355"/>
      <c r="P2" s="4355"/>
      <c r="Q2" s="4355"/>
      <c r="R2" s="4355"/>
      <c r="S2" s="4355"/>
      <c r="T2" s="4355"/>
      <c r="U2" s="4355"/>
    </row>
    <row r="3" spans="2:21" s="149" customFormat="1" ht="18.75" customHeight="1" x14ac:dyDescent="0.2">
      <c r="B3" s="4359" t="s">
        <v>249</v>
      </c>
      <c r="C3" s="4359"/>
      <c r="D3" s="4359"/>
      <c r="E3" s="4359"/>
      <c r="F3" s="4359"/>
      <c r="G3" s="4359"/>
      <c r="H3" s="4359"/>
      <c r="I3" s="4355" t="str">
        <f>[2]СПО!F3</f>
        <v>01.12.2018 г.</v>
      </c>
      <c r="J3" s="4355"/>
      <c r="K3" s="4356" t="s">
        <v>247</v>
      </c>
      <c r="L3" s="4356"/>
      <c r="M3" s="4356"/>
      <c r="N3" s="4356"/>
      <c r="O3" s="4356"/>
      <c r="P3" s="4356"/>
      <c r="Q3" s="4356"/>
      <c r="R3" s="4356"/>
      <c r="S3" s="4356"/>
      <c r="T3" s="4356"/>
      <c r="U3" s="4356"/>
    </row>
    <row r="4" spans="2:21" s="149" customFormat="1" ht="9.75" customHeight="1" thickBot="1" x14ac:dyDescent="0.25">
      <c r="C4" s="3622"/>
      <c r="F4" s="150"/>
      <c r="I4" s="150"/>
      <c r="L4" s="150"/>
      <c r="O4" s="150"/>
      <c r="R4" s="150"/>
      <c r="U4" s="150"/>
    </row>
    <row r="5" spans="2:21" s="149" customFormat="1" ht="12.75" customHeight="1" thickBot="1" x14ac:dyDescent="0.25">
      <c r="B5" s="4405" t="s">
        <v>9</v>
      </c>
      <c r="C5" s="4406"/>
      <c r="D5" s="4409" t="s">
        <v>0</v>
      </c>
      <c r="E5" s="4410"/>
      <c r="F5" s="4410"/>
      <c r="G5" s="4374" t="s">
        <v>1</v>
      </c>
      <c r="H5" s="4374"/>
      <c r="I5" s="4374"/>
      <c r="J5" s="4410" t="s">
        <v>2</v>
      </c>
      <c r="K5" s="4410"/>
      <c r="L5" s="4410"/>
      <c r="M5" s="4374" t="s">
        <v>3</v>
      </c>
      <c r="N5" s="4374"/>
      <c r="O5" s="4374"/>
      <c r="P5" s="4415">
        <v>5</v>
      </c>
      <c r="Q5" s="4415"/>
      <c r="R5" s="4415"/>
      <c r="S5" s="4413" t="s">
        <v>6</v>
      </c>
      <c r="T5" s="4413"/>
      <c r="U5" s="4414"/>
    </row>
    <row r="6" spans="2:21" s="149" customFormat="1" ht="19.5" thickBot="1" x14ac:dyDescent="0.25">
      <c r="B6" s="4407"/>
      <c r="C6" s="4408"/>
      <c r="D6" s="4411"/>
      <c r="E6" s="4412"/>
      <c r="F6" s="4412"/>
      <c r="G6" s="4376"/>
      <c r="H6" s="4376"/>
      <c r="I6" s="4376"/>
      <c r="J6" s="4412"/>
      <c r="K6" s="4412"/>
      <c r="L6" s="4412"/>
      <c r="M6" s="4376"/>
      <c r="N6" s="4376"/>
      <c r="O6" s="4376"/>
      <c r="P6" s="4416"/>
      <c r="Q6" s="4416"/>
      <c r="R6" s="4416"/>
      <c r="S6" s="4388"/>
      <c r="T6" s="4388"/>
      <c r="U6" s="4389"/>
    </row>
    <row r="7" spans="2:21" s="149" customFormat="1" ht="77.25" customHeight="1" thickBot="1" x14ac:dyDescent="0.25">
      <c r="B7" s="4407"/>
      <c r="C7" s="4408"/>
      <c r="D7" s="3776" t="s">
        <v>26</v>
      </c>
      <c r="E7" s="3726" t="s">
        <v>27</v>
      </c>
      <c r="F7" s="3724" t="s">
        <v>4</v>
      </c>
      <c r="G7" s="3725" t="s">
        <v>26</v>
      </c>
      <c r="H7" s="3726" t="s">
        <v>27</v>
      </c>
      <c r="I7" s="3724" t="s">
        <v>4</v>
      </c>
      <c r="J7" s="3725" t="s">
        <v>26</v>
      </c>
      <c r="K7" s="3726" t="s">
        <v>27</v>
      </c>
      <c r="L7" s="3724" t="s">
        <v>4</v>
      </c>
      <c r="M7" s="3725" t="s">
        <v>26</v>
      </c>
      <c r="N7" s="3726" t="s">
        <v>27</v>
      </c>
      <c r="O7" s="3724" t="s">
        <v>4</v>
      </c>
      <c r="P7" s="3725" t="s">
        <v>26</v>
      </c>
      <c r="Q7" s="3726" t="s">
        <v>27</v>
      </c>
      <c r="R7" s="3724" t="s">
        <v>4</v>
      </c>
      <c r="S7" s="3725" t="s">
        <v>26</v>
      </c>
      <c r="T7" s="3726" t="s">
        <v>27</v>
      </c>
      <c r="U7" s="3724" t="s">
        <v>4</v>
      </c>
    </row>
    <row r="8" spans="2:21" s="149" customFormat="1" ht="20.25" customHeight="1" thickBot="1" x14ac:dyDescent="0.25">
      <c r="B8" s="4417" t="s">
        <v>22</v>
      </c>
      <c r="C8" s="4401"/>
      <c r="D8" s="3728">
        <f>SUM(D9:D11)</f>
        <v>8</v>
      </c>
      <c r="E8" s="3729">
        <f t="shared" ref="E8:U8" si="0">SUM(E9:E11)</f>
        <v>0</v>
      </c>
      <c r="F8" s="498">
        <f t="shared" si="0"/>
        <v>8</v>
      </c>
      <c r="G8" s="3730">
        <f t="shared" si="0"/>
        <v>7</v>
      </c>
      <c r="H8" s="3729">
        <f t="shared" si="0"/>
        <v>1</v>
      </c>
      <c r="I8" s="3718">
        <f t="shared" si="0"/>
        <v>8</v>
      </c>
      <c r="J8" s="3730">
        <f t="shared" si="0"/>
        <v>0</v>
      </c>
      <c r="K8" s="3729">
        <f t="shared" si="0"/>
        <v>0</v>
      </c>
      <c r="L8" s="3718">
        <f t="shared" si="0"/>
        <v>0</v>
      </c>
      <c r="M8" s="3730">
        <f t="shared" si="0"/>
        <v>9</v>
      </c>
      <c r="N8" s="3729">
        <f t="shared" si="0"/>
        <v>2</v>
      </c>
      <c r="O8" s="3718">
        <f t="shared" si="0"/>
        <v>11</v>
      </c>
      <c r="P8" s="3730">
        <f t="shared" si="0"/>
        <v>0</v>
      </c>
      <c r="Q8" s="3729">
        <f t="shared" si="0"/>
        <v>12</v>
      </c>
      <c r="R8" s="3718">
        <f t="shared" si="0"/>
        <v>12</v>
      </c>
      <c r="S8" s="3730">
        <f t="shared" si="0"/>
        <v>24</v>
      </c>
      <c r="T8" s="3729">
        <f t="shared" si="0"/>
        <v>15</v>
      </c>
      <c r="U8" s="3718">
        <f t="shared" si="0"/>
        <v>39</v>
      </c>
    </row>
    <row r="9" spans="2:21" x14ac:dyDescent="0.2">
      <c r="B9" s="3736" t="s">
        <v>190</v>
      </c>
      <c r="C9" s="3737" t="s">
        <v>191</v>
      </c>
      <c r="D9" s="3738">
        <v>8</v>
      </c>
      <c r="E9" s="3739">
        <v>0</v>
      </c>
      <c r="F9" s="3740">
        <v>8</v>
      </c>
      <c r="G9" s="3741">
        <v>7</v>
      </c>
      <c r="H9" s="3739">
        <v>0</v>
      </c>
      <c r="I9" s="3740">
        <v>7</v>
      </c>
      <c r="J9" s="3741">
        <v>0</v>
      </c>
      <c r="K9" s="3739">
        <v>0</v>
      </c>
      <c r="L9" s="3740">
        <v>0</v>
      </c>
      <c r="M9" s="3741">
        <v>9</v>
      </c>
      <c r="N9" s="3739">
        <v>0</v>
      </c>
      <c r="O9" s="3740">
        <v>9</v>
      </c>
      <c r="P9" s="3741">
        <v>0</v>
      </c>
      <c r="Q9" s="3739">
        <v>0</v>
      </c>
      <c r="R9" s="3740">
        <v>0</v>
      </c>
      <c r="S9" s="3741">
        <v>24</v>
      </c>
      <c r="T9" s="3739">
        <v>0</v>
      </c>
      <c r="U9" s="3740">
        <v>24</v>
      </c>
    </row>
    <row r="10" spans="2:21" x14ac:dyDescent="0.2">
      <c r="B10" s="3742" t="s">
        <v>226</v>
      </c>
      <c r="C10" s="3743" t="s">
        <v>227</v>
      </c>
      <c r="D10" s="3744">
        <v>0</v>
      </c>
      <c r="E10" s="3745">
        <v>0</v>
      </c>
      <c r="F10" s="3746">
        <v>0</v>
      </c>
      <c r="G10" s="3747">
        <v>0</v>
      </c>
      <c r="H10" s="3745">
        <v>1</v>
      </c>
      <c r="I10" s="3746">
        <v>1</v>
      </c>
      <c r="J10" s="3747">
        <v>0</v>
      </c>
      <c r="K10" s="3745">
        <v>0</v>
      </c>
      <c r="L10" s="3746">
        <v>0</v>
      </c>
      <c r="M10" s="3747">
        <v>0</v>
      </c>
      <c r="N10" s="3745">
        <v>2</v>
      </c>
      <c r="O10" s="3746">
        <v>2</v>
      </c>
      <c r="P10" s="3747">
        <v>0</v>
      </c>
      <c r="Q10" s="3745">
        <v>8</v>
      </c>
      <c r="R10" s="3746">
        <v>8</v>
      </c>
      <c r="S10" s="3747">
        <v>0</v>
      </c>
      <c r="T10" s="3745">
        <v>11</v>
      </c>
      <c r="U10" s="3746">
        <v>11</v>
      </c>
    </row>
    <row r="11" spans="2:21" ht="38.25" thickBot="1" x14ac:dyDescent="0.25">
      <c r="B11" s="3796" t="s">
        <v>228</v>
      </c>
      <c r="C11" s="3797" t="s">
        <v>272</v>
      </c>
      <c r="D11" s="3798">
        <v>0</v>
      </c>
      <c r="E11" s="3799">
        <v>0</v>
      </c>
      <c r="F11" s="3793">
        <v>0</v>
      </c>
      <c r="G11" s="3800">
        <v>0</v>
      </c>
      <c r="H11" s="3799">
        <v>0</v>
      </c>
      <c r="I11" s="3793">
        <v>0</v>
      </c>
      <c r="J11" s="3800">
        <v>0</v>
      </c>
      <c r="K11" s="3799">
        <v>0</v>
      </c>
      <c r="L11" s="3793">
        <v>0</v>
      </c>
      <c r="M11" s="3800">
        <v>0</v>
      </c>
      <c r="N11" s="3799">
        <v>0</v>
      </c>
      <c r="O11" s="3793">
        <v>0</v>
      </c>
      <c r="P11" s="3800">
        <v>0</v>
      </c>
      <c r="Q11" s="3799">
        <v>4</v>
      </c>
      <c r="R11" s="3793">
        <v>4</v>
      </c>
      <c r="S11" s="3800">
        <v>0</v>
      </c>
      <c r="T11" s="3799">
        <v>4</v>
      </c>
      <c r="U11" s="3793">
        <v>4</v>
      </c>
    </row>
    <row r="12" spans="2:21" ht="21.75" customHeight="1" thickBot="1" x14ac:dyDescent="0.25">
      <c r="B12" s="4418" t="s">
        <v>16</v>
      </c>
      <c r="C12" s="4418"/>
      <c r="D12" s="3801">
        <f>SUM(D9:D11)</f>
        <v>8</v>
      </c>
      <c r="E12" s="3802">
        <f t="shared" ref="E12:U12" si="1">SUM(E9:E11)</f>
        <v>0</v>
      </c>
      <c r="F12" s="3803">
        <f t="shared" si="1"/>
        <v>8</v>
      </c>
      <c r="G12" s="3802">
        <f t="shared" si="1"/>
        <v>7</v>
      </c>
      <c r="H12" s="3802">
        <f t="shared" si="1"/>
        <v>1</v>
      </c>
      <c r="I12" s="3803">
        <f t="shared" si="1"/>
        <v>8</v>
      </c>
      <c r="J12" s="3802">
        <f t="shared" si="1"/>
        <v>0</v>
      </c>
      <c r="K12" s="3802">
        <f t="shared" si="1"/>
        <v>0</v>
      </c>
      <c r="L12" s="3803">
        <f t="shared" si="1"/>
        <v>0</v>
      </c>
      <c r="M12" s="3802">
        <f t="shared" si="1"/>
        <v>9</v>
      </c>
      <c r="N12" s="3802">
        <f t="shared" si="1"/>
        <v>2</v>
      </c>
      <c r="O12" s="3803">
        <f t="shared" si="1"/>
        <v>11</v>
      </c>
      <c r="P12" s="3802">
        <f t="shared" si="1"/>
        <v>0</v>
      </c>
      <c r="Q12" s="3802">
        <f t="shared" si="1"/>
        <v>12</v>
      </c>
      <c r="R12" s="3803">
        <f t="shared" si="1"/>
        <v>12</v>
      </c>
      <c r="S12" s="3802">
        <f t="shared" si="1"/>
        <v>24</v>
      </c>
      <c r="T12" s="3802">
        <f t="shared" si="1"/>
        <v>15</v>
      </c>
      <c r="U12" s="3803">
        <f t="shared" si="1"/>
        <v>39</v>
      </c>
    </row>
    <row r="13" spans="2:21" ht="20.45" customHeight="1" thickBot="1" x14ac:dyDescent="0.25">
      <c r="B13" s="4402" t="s">
        <v>23</v>
      </c>
      <c r="C13" s="4402"/>
      <c r="D13" s="3762"/>
      <c r="E13" s="3763"/>
      <c r="F13" s="3764"/>
      <c r="G13" s="3763"/>
      <c r="H13" s="3763"/>
      <c r="I13" s="3764"/>
      <c r="J13" s="3763"/>
      <c r="K13" s="3763"/>
      <c r="L13" s="3764"/>
      <c r="M13" s="3763"/>
      <c r="N13" s="3763"/>
      <c r="O13" s="3764"/>
      <c r="P13" s="3763"/>
      <c r="Q13" s="3763"/>
      <c r="R13" s="3764"/>
      <c r="S13" s="3763"/>
      <c r="T13" s="3763"/>
      <c r="U13" s="3764"/>
    </row>
    <row r="14" spans="2:21" ht="21.6" customHeight="1" thickBot="1" x14ac:dyDescent="0.25">
      <c r="B14" s="4401" t="s">
        <v>11</v>
      </c>
      <c r="C14" s="4401"/>
      <c r="D14" s="1818"/>
      <c r="E14" s="3811"/>
      <c r="F14" s="1819"/>
      <c r="G14" s="3811"/>
      <c r="H14" s="3811"/>
      <c r="I14" s="1819"/>
      <c r="J14" s="3811"/>
      <c r="K14" s="3811"/>
      <c r="L14" s="1819"/>
      <c r="M14" s="3811"/>
      <c r="N14" s="3811"/>
      <c r="O14" s="1819"/>
      <c r="P14" s="3811"/>
      <c r="Q14" s="3811"/>
      <c r="R14" s="1819"/>
      <c r="S14" s="3811"/>
      <c r="T14" s="3811"/>
      <c r="U14" s="1819"/>
    </row>
    <row r="15" spans="2:21" x14ac:dyDescent="0.2">
      <c r="B15" s="3804" t="s">
        <v>190</v>
      </c>
      <c r="C15" s="3737" t="s">
        <v>191</v>
      </c>
      <c r="D15" s="3738">
        <v>7</v>
      </c>
      <c r="E15" s="3739">
        <v>0</v>
      </c>
      <c r="F15" s="3740">
        <v>7</v>
      </c>
      <c r="G15" s="3741">
        <v>6</v>
      </c>
      <c r="H15" s="3739">
        <v>0</v>
      </c>
      <c r="I15" s="3740">
        <v>6</v>
      </c>
      <c r="J15" s="3741">
        <v>0</v>
      </c>
      <c r="K15" s="3739">
        <v>0</v>
      </c>
      <c r="L15" s="3740">
        <v>0</v>
      </c>
      <c r="M15" s="3741">
        <v>9</v>
      </c>
      <c r="N15" s="3739">
        <v>0</v>
      </c>
      <c r="O15" s="3740">
        <v>9</v>
      </c>
      <c r="P15" s="3741">
        <v>0</v>
      </c>
      <c r="Q15" s="3739">
        <v>0</v>
      </c>
      <c r="R15" s="3740">
        <v>0</v>
      </c>
      <c r="S15" s="3741">
        <v>22</v>
      </c>
      <c r="T15" s="3739">
        <v>0</v>
      </c>
      <c r="U15" s="3740">
        <v>22</v>
      </c>
    </row>
    <row r="16" spans="2:21" x14ac:dyDescent="0.2">
      <c r="B16" s="3805" t="s">
        <v>226</v>
      </c>
      <c r="C16" s="3743" t="s">
        <v>227</v>
      </c>
      <c r="D16" s="3744">
        <v>0</v>
      </c>
      <c r="E16" s="3745">
        <v>0</v>
      </c>
      <c r="F16" s="3746">
        <v>0</v>
      </c>
      <c r="G16" s="3747">
        <v>0</v>
      </c>
      <c r="H16" s="3745">
        <v>1</v>
      </c>
      <c r="I16" s="3746">
        <v>1</v>
      </c>
      <c r="J16" s="3747">
        <v>0</v>
      </c>
      <c r="K16" s="3745">
        <v>0</v>
      </c>
      <c r="L16" s="3746">
        <v>0</v>
      </c>
      <c r="M16" s="3747">
        <v>0</v>
      </c>
      <c r="N16" s="3745">
        <v>2</v>
      </c>
      <c r="O16" s="3746">
        <v>2</v>
      </c>
      <c r="P16" s="3747">
        <v>0</v>
      </c>
      <c r="Q16" s="3745">
        <v>7</v>
      </c>
      <c r="R16" s="3746">
        <v>7</v>
      </c>
      <c r="S16" s="3747">
        <v>0</v>
      </c>
      <c r="T16" s="3745">
        <v>10</v>
      </c>
      <c r="U16" s="3746">
        <v>10</v>
      </c>
    </row>
    <row r="17" spans="2:21" ht="38.25" thickBot="1" x14ac:dyDescent="0.25">
      <c r="B17" s="3806" t="s">
        <v>228</v>
      </c>
      <c r="C17" s="3749" t="s">
        <v>272</v>
      </c>
      <c r="D17" s="3750">
        <v>0</v>
      </c>
      <c r="E17" s="3751">
        <v>0</v>
      </c>
      <c r="F17" s="3752">
        <v>0</v>
      </c>
      <c r="G17" s="3753">
        <v>0</v>
      </c>
      <c r="H17" s="3751">
        <v>0</v>
      </c>
      <c r="I17" s="3752">
        <v>0</v>
      </c>
      <c r="J17" s="3753">
        <v>0</v>
      </c>
      <c r="K17" s="3751">
        <v>0</v>
      </c>
      <c r="L17" s="3752">
        <v>0</v>
      </c>
      <c r="M17" s="3753">
        <v>0</v>
      </c>
      <c r="N17" s="3751">
        <v>0</v>
      </c>
      <c r="O17" s="3752">
        <v>0</v>
      </c>
      <c r="P17" s="3753">
        <v>0</v>
      </c>
      <c r="Q17" s="3751">
        <v>4</v>
      </c>
      <c r="R17" s="3752">
        <v>4</v>
      </c>
      <c r="S17" s="3753">
        <v>0</v>
      </c>
      <c r="T17" s="3751">
        <v>4</v>
      </c>
      <c r="U17" s="3752">
        <v>4</v>
      </c>
    </row>
    <row r="18" spans="2:21" ht="20.25" customHeight="1" thickBot="1" x14ac:dyDescent="0.25">
      <c r="B18" s="4402" t="s">
        <v>8</v>
      </c>
      <c r="C18" s="4402"/>
      <c r="D18" s="3782">
        <f t="shared" ref="D18:U18" si="2">SUM(D15:D17)</f>
        <v>7</v>
      </c>
      <c r="E18" s="208">
        <f t="shared" si="2"/>
        <v>0</v>
      </c>
      <c r="F18" s="325">
        <f t="shared" si="2"/>
        <v>7</v>
      </c>
      <c r="G18" s="208">
        <f t="shared" si="2"/>
        <v>6</v>
      </c>
      <c r="H18" s="208">
        <f t="shared" si="2"/>
        <v>1</v>
      </c>
      <c r="I18" s="325">
        <f t="shared" si="2"/>
        <v>7</v>
      </c>
      <c r="J18" s="208">
        <f t="shared" si="2"/>
        <v>0</v>
      </c>
      <c r="K18" s="208">
        <f t="shared" si="2"/>
        <v>0</v>
      </c>
      <c r="L18" s="325">
        <f t="shared" si="2"/>
        <v>0</v>
      </c>
      <c r="M18" s="208">
        <f t="shared" si="2"/>
        <v>9</v>
      </c>
      <c r="N18" s="208">
        <f t="shared" si="2"/>
        <v>2</v>
      </c>
      <c r="O18" s="325">
        <f t="shared" si="2"/>
        <v>11</v>
      </c>
      <c r="P18" s="208">
        <f t="shared" si="2"/>
        <v>0</v>
      </c>
      <c r="Q18" s="208">
        <f t="shared" si="2"/>
        <v>11</v>
      </c>
      <c r="R18" s="325">
        <f t="shared" si="2"/>
        <v>11</v>
      </c>
      <c r="S18" s="208">
        <f t="shared" si="2"/>
        <v>22</v>
      </c>
      <c r="T18" s="208">
        <f t="shared" si="2"/>
        <v>14</v>
      </c>
      <c r="U18" s="325">
        <f t="shared" si="2"/>
        <v>36</v>
      </c>
    </row>
    <row r="19" spans="2:21" ht="21" customHeight="1" thickBot="1" x14ac:dyDescent="0.25">
      <c r="B19" s="4401" t="s">
        <v>25</v>
      </c>
      <c r="C19" s="4401"/>
      <c r="D19" s="3783"/>
      <c r="E19" s="3784"/>
      <c r="F19" s="3716"/>
      <c r="G19" s="3784"/>
      <c r="H19" s="3784"/>
      <c r="I19" s="3716"/>
      <c r="J19" s="3784"/>
      <c r="K19" s="3784"/>
      <c r="L19" s="3716"/>
      <c r="M19" s="3784"/>
      <c r="N19" s="3784"/>
      <c r="O19" s="3716"/>
      <c r="P19" s="3784"/>
      <c r="Q19" s="3784"/>
      <c r="R19" s="3716"/>
      <c r="S19" s="3784"/>
      <c r="T19" s="3784"/>
      <c r="U19" s="3716"/>
    </row>
    <row r="20" spans="2:21" x14ac:dyDescent="0.2">
      <c r="B20" s="3804" t="s">
        <v>190</v>
      </c>
      <c r="C20" s="3737" t="s">
        <v>191</v>
      </c>
      <c r="D20" s="3738">
        <v>1</v>
      </c>
      <c r="E20" s="3739">
        <v>0</v>
      </c>
      <c r="F20" s="3740">
        <v>1</v>
      </c>
      <c r="G20" s="3741">
        <v>1</v>
      </c>
      <c r="H20" s="3739">
        <v>0</v>
      </c>
      <c r="I20" s="3740">
        <v>1</v>
      </c>
      <c r="J20" s="3741">
        <v>0</v>
      </c>
      <c r="K20" s="3739">
        <v>0</v>
      </c>
      <c r="L20" s="3740">
        <v>0</v>
      </c>
      <c r="M20" s="3741">
        <v>0</v>
      </c>
      <c r="N20" s="3739">
        <v>0</v>
      </c>
      <c r="O20" s="3740">
        <v>0</v>
      </c>
      <c r="P20" s="3741">
        <v>0</v>
      </c>
      <c r="Q20" s="3739">
        <v>0</v>
      </c>
      <c r="R20" s="3740">
        <v>0</v>
      </c>
      <c r="S20" s="3741">
        <v>2</v>
      </c>
      <c r="T20" s="3739">
        <v>0</v>
      </c>
      <c r="U20" s="3740">
        <v>2</v>
      </c>
    </row>
    <row r="21" spans="2:21" ht="27.95" customHeight="1" thickBot="1" x14ac:dyDescent="0.25">
      <c r="B21" s="3806" t="s">
        <v>226</v>
      </c>
      <c r="C21" s="3749" t="s">
        <v>227</v>
      </c>
      <c r="D21" s="3750">
        <v>0</v>
      </c>
      <c r="E21" s="3751">
        <v>0</v>
      </c>
      <c r="F21" s="3752">
        <v>0</v>
      </c>
      <c r="G21" s="3753">
        <v>0</v>
      </c>
      <c r="H21" s="3751">
        <v>0</v>
      </c>
      <c r="I21" s="3752">
        <v>0</v>
      </c>
      <c r="J21" s="3753">
        <v>0</v>
      </c>
      <c r="K21" s="3751">
        <v>0</v>
      </c>
      <c r="L21" s="3752">
        <v>0</v>
      </c>
      <c r="M21" s="3753">
        <v>0</v>
      </c>
      <c r="N21" s="3751">
        <v>0</v>
      </c>
      <c r="O21" s="3752">
        <v>0</v>
      </c>
      <c r="P21" s="3753">
        <v>0</v>
      </c>
      <c r="Q21" s="3751">
        <v>1</v>
      </c>
      <c r="R21" s="3752">
        <v>1</v>
      </c>
      <c r="S21" s="3753">
        <v>0</v>
      </c>
      <c r="T21" s="3751">
        <v>1</v>
      </c>
      <c r="U21" s="3752">
        <v>1</v>
      </c>
    </row>
    <row r="22" spans="2:21" ht="27.95" customHeight="1" thickBot="1" x14ac:dyDescent="0.25">
      <c r="B22" s="4403" t="s">
        <v>13</v>
      </c>
      <c r="C22" s="4403"/>
      <c r="D22" s="3719">
        <f>SUM(D20:D21)</f>
        <v>1</v>
      </c>
      <c r="E22" s="3785">
        <f t="shared" ref="E22:U22" si="3">SUM(E20:E21)</f>
        <v>0</v>
      </c>
      <c r="F22" s="3786">
        <f t="shared" si="3"/>
        <v>1</v>
      </c>
      <c r="G22" s="3719">
        <f t="shared" si="3"/>
        <v>1</v>
      </c>
      <c r="H22" s="3785">
        <f t="shared" si="3"/>
        <v>0</v>
      </c>
      <c r="I22" s="3786">
        <f t="shared" si="3"/>
        <v>1</v>
      </c>
      <c r="J22" s="3719">
        <f t="shared" si="3"/>
        <v>0</v>
      </c>
      <c r="K22" s="3785">
        <f t="shared" si="3"/>
        <v>0</v>
      </c>
      <c r="L22" s="3786">
        <f t="shared" si="3"/>
        <v>0</v>
      </c>
      <c r="M22" s="3719">
        <f t="shared" si="3"/>
        <v>0</v>
      </c>
      <c r="N22" s="3785">
        <f t="shared" si="3"/>
        <v>0</v>
      </c>
      <c r="O22" s="3786">
        <f t="shared" si="3"/>
        <v>0</v>
      </c>
      <c r="P22" s="3719">
        <f t="shared" si="3"/>
        <v>0</v>
      </c>
      <c r="Q22" s="3785">
        <f t="shared" si="3"/>
        <v>1</v>
      </c>
      <c r="R22" s="3786">
        <f t="shared" si="3"/>
        <v>1</v>
      </c>
      <c r="S22" s="3719">
        <f t="shared" si="3"/>
        <v>2</v>
      </c>
      <c r="T22" s="3785">
        <f t="shared" si="3"/>
        <v>1</v>
      </c>
      <c r="U22" s="3787">
        <f t="shared" si="3"/>
        <v>3</v>
      </c>
    </row>
    <row r="23" spans="2:21" s="181" customFormat="1" ht="27" customHeight="1" thickBot="1" x14ac:dyDescent="0.25">
      <c r="B23" s="4404" t="s">
        <v>10</v>
      </c>
      <c r="C23" s="4404"/>
      <c r="D23" s="3807">
        <f>D18</f>
        <v>7</v>
      </c>
      <c r="E23" s="3808">
        <f t="shared" ref="E23:U23" si="4">E18</f>
        <v>0</v>
      </c>
      <c r="F23" s="3809">
        <f t="shared" si="4"/>
        <v>7</v>
      </c>
      <c r="G23" s="3810">
        <f t="shared" si="4"/>
        <v>6</v>
      </c>
      <c r="H23" s="3808">
        <f t="shared" si="4"/>
        <v>1</v>
      </c>
      <c r="I23" s="3809">
        <f t="shared" si="4"/>
        <v>7</v>
      </c>
      <c r="J23" s="3810">
        <f t="shared" si="4"/>
        <v>0</v>
      </c>
      <c r="K23" s="3808">
        <f t="shared" si="4"/>
        <v>0</v>
      </c>
      <c r="L23" s="3809">
        <f t="shared" si="4"/>
        <v>0</v>
      </c>
      <c r="M23" s="3810">
        <f t="shared" si="4"/>
        <v>9</v>
      </c>
      <c r="N23" s="3808">
        <f t="shared" si="4"/>
        <v>2</v>
      </c>
      <c r="O23" s="3809">
        <f t="shared" si="4"/>
        <v>11</v>
      </c>
      <c r="P23" s="3810">
        <f t="shared" si="4"/>
        <v>0</v>
      </c>
      <c r="Q23" s="3808">
        <f t="shared" si="4"/>
        <v>11</v>
      </c>
      <c r="R23" s="3809">
        <f t="shared" si="4"/>
        <v>11</v>
      </c>
      <c r="S23" s="3810">
        <f t="shared" si="4"/>
        <v>22</v>
      </c>
      <c r="T23" s="3808">
        <f t="shared" si="4"/>
        <v>14</v>
      </c>
      <c r="U23" s="3809">
        <f t="shared" si="4"/>
        <v>36</v>
      </c>
    </row>
    <row r="24" spans="2:21" s="181" customFormat="1" ht="44.25" customHeight="1" thickBot="1" x14ac:dyDescent="0.25">
      <c r="B24" s="4396" t="s">
        <v>17</v>
      </c>
      <c r="C24" s="4396"/>
      <c r="D24" s="1812">
        <f>D22</f>
        <v>1</v>
      </c>
      <c r="E24" s="1814">
        <f t="shared" ref="E24:U24" si="5">E22</f>
        <v>0</v>
      </c>
      <c r="F24" s="268">
        <f t="shared" si="5"/>
        <v>1</v>
      </c>
      <c r="G24" s="1815">
        <f t="shared" si="5"/>
        <v>1</v>
      </c>
      <c r="H24" s="1814">
        <f t="shared" si="5"/>
        <v>0</v>
      </c>
      <c r="I24" s="268">
        <f t="shared" si="5"/>
        <v>1</v>
      </c>
      <c r="J24" s="1815">
        <f t="shared" si="5"/>
        <v>0</v>
      </c>
      <c r="K24" s="1814">
        <f t="shared" si="5"/>
        <v>0</v>
      </c>
      <c r="L24" s="268">
        <f t="shared" si="5"/>
        <v>0</v>
      </c>
      <c r="M24" s="1815">
        <f t="shared" si="5"/>
        <v>0</v>
      </c>
      <c r="N24" s="1814">
        <f t="shared" si="5"/>
        <v>0</v>
      </c>
      <c r="O24" s="268">
        <f t="shared" si="5"/>
        <v>0</v>
      </c>
      <c r="P24" s="1815">
        <f t="shared" si="5"/>
        <v>0</v>
      </c>
      <c r="Q24" s="1814">
        <f t="shared" si="5"/>
        <v>1</v>
      </c>
      <c r="R24" s="268">
        <f t="shared" si="5"/>
        <v>1</v>
      </c>
      <c r="S24" s="1815">
        <f t="shared" si="5"/>
        <v>2</v>
      </c>
      <c r="T24" s="1814">
        <f t="shared" si="5"/>
        <v>1</v>
      </c>
      <c r="U24" s="268">
        <f t="shared" si="5"/>
        <v>3</v>
      </c>
    </row>
    <row r="25" spans="2:21" s="181" customFormat="1" ht="30" customHeight="1" thickBot="1" x14ac:dyDescent="0.25">
      <c r="B25" s="4400" t="s">
        <v>18</v>
      </c>
      <c r="C25" s="4400"/>
      <c r="D25" s="1816">
        <f>D23+D24</f>
        <v>8</v>
      </c>
      <c r="E25" s="3812">
        <f t="shared" ref="E25:U25" si="6">E23+E24</f>
        <v>0</v>
      </c>
      <c r="F25" s="3813">
        <f t="shared" si="6"/>
        <v>8</v>
      </c>
      <c r="G25" s="3814">
        <f t="shared" si="6"/>
        <v>7</v>
      </c>
      <c r="H25" s="3815">
        <f t="shared" si="6"/>
        <v>1</v>
      </c>
      <c r="I25" s="1817">
        <f t="shared" si="6"/>
        <v>8</v>
      </c>
      <c r="J25" s="3814">
        <f t="shared" si="6"/>
        <v>0</v>
      </c>
      <c r="K25" s="3815">
        <f t="shared" si="6"/>
        <v>0</v>
      </c>
      <c r="L25" s="1817">
        <f t="shared" si="6"/>
        <v>0</v>
      </c>
      <c r="M25" s="3814">
        <f t="shared" si="6"/>
        <v>9</v>
      </c>
      <c r="N25" s="3815">
        <f t="shared" si="6"/>
        <v>2</v>
      </c>
      <c r="O25" s="1817">
        <f t="shared" si="6"/>
        <v>11</v>
      </c>
      <c r="P25" s="3814">
        <f t="shared" si="6"/>
        <v>0</v>
      </c>
      <c r="Q25" s="3815">
        <f t="shared" si="6"/>
        <v>12</v>
      </c>
      <c r="R25" s="1817">
        <f t="shared" si="6"/>
        <v>12</v>
      </c>
      <c r="S25" s="3814">
        <f t="shared" si="6"/>
        <v>24</v>
      </c>
      <c r="T25" s="3815">
        <f t="shared" si="6"/>
        <v>15</v>
      </c>
      <c r="U25" s="1817">
        <f t="shared" si="6"/>
        <v>39</v>
      </c>
    </row>
    <row r="26" spans="2:21" ht="30.6" customHeight="1" x14ac:dyDescent="0.2"/>
    <row r="27" spans="2:21" ht="18.75" customHeight="1" x14ac:dyDescent="0.2">
      <c r="B27" s="4337"/>
      <c r="C27" s="4337"/>
      <c r="D27" s="4337"/>
      <c r="E27" s="4337"/>
      <c r="F27" s="4337"/>
      <c r="G27" s="4337"/>
      <c r="H27" s="4337"/>
      <c r="I27" s="4337"/>
      <c r="J27" s="4337"/>
      <c r="K27" s="4337"/>
      <c r="L27" s="4337"/>
      <c r="M27" s="4337"/>
      <c r="N27" s="4337"/>
      <c r="O27" s="4337"/>
      <c r="P27" s="4337"/>
      <c r="Q27" s="4337"/>
      <c r="R27" s="150"/>
      <c r="S27" s="149"/>
    </row>
  </sheetData>
  <mergeCells count="23"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  <mergeCell ref="B24:C24"/>
    <mergeCell ref="B25:C25"/>
    <mergeCell ref="B14:C14"/>
    <mergeCell ref="B19:C19"/>
    <mergeCell ref="B18:C18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5"/>
  <sheetViews>
    <sheetView topLeftCell="D28" zoomScale="60" zoomScaleNormal="60" workbookViewId="0">
      <selection activeCell="B1" sqref="B1:U1"/>
    </sheetView>
  </sheetViews>
  <sheetFormatPr defaultRowHeight="22.5" customHeight="1" x14ac:dyDescent="0.2"/>
  <cols>
    <col min="1" max="1" width="9.140625" style="126"/>
    <col min="2" max="2" width="11.5703125" style="126" customWidth="1"/>
    <col min="3" max="3" width="68.5703125" style="126" customWidth="1"/>
    <col min="4" max="4" width="13.5703125" style="126" customWidth="1"/>
    <col min="5" max="5" width="14" style="126" customWidth="1"/>
    <col min="6" max="6" width="11.5703125" style="181" customWidth="1"/>
    <col min="7" max="7" width="13.7109375" style="126" customWidth="1"/>
    <col min="8" max="8" width="12.140625" style="126" customWidth="1"/>
    <col min="9" max="9" width="11.5703125" style="181" customWidth="1"/>
    <col min="10" max="10" width="13.42578125" style="126" customWidth="1"/>
    <col min="11" max="11" width="13.5703125" style="126" customWidth="1"/>
    <col min="12" max="12" width="11.28515625" style="181" customWidth="1"/>
    <col min="13" max="13" width="13.5703125" style="126" customWidth="1"/>
    <col min="14" max="14" width="13.42578125" style="126" customWidth="1"/>
    <col min="15" max="15" width="11.28515625" style="181" customWidth="1"/>
    <col min="16" max="16" width="14.85546875" style="126" customWidth="1"/>
    <col min="17" max="17" width="14.5703125" style="126" customWidth="1"/>
    <col min="18" max="18" width="11.28515625" style="181" customWidth="1"/>
    <col min="19" max="19" width="14.140625" style="126" customWidth="1"/>
    <col min="20" max="20" width="14.42578125" style="126" customWidth="1"/>
    <col min="21" max="21" width="13.140625" style="181" customWidth="1"/>
    <col min="22" max="22" width="10.140625" style="126" bestFit="1" customWidth="1"/>
    <col min="23" max="25" width="9.140625" style="126"/>
    <col min="26" max="26" width="14.42578125" style="126" bestFit="1" customWidth="1"/>
    <col min="27" max="257" width="9.140625" style="126"/>
    <col min="258" max="258" width="11.5703125" style="126" customWidth="1"/>
    <col min="259" max="259" width="68.5703125" style="126" customWidth="1"/>
    <col min="260" max="260" width="10.28515625" style="126" customWidth="1"/>
    <col min="261" max="261" width="14" style="126" customWidth="1"/>
    <col min="262" max="262" width="11.5703125" style="126" customWidth="1"/>
    <col min="263" max="263" width="10.42578125" style="126" customWidth="1"/>
    <col min="264" max="264" width="12.140625" style="126" customWidth="1"/>
    <col min="265" max="265" width="11.5703125" style="126" customWidth="1"/>
    <col min="266" max="266" width="9.85546875" style="126" customWidth="1"/>
    <col min="267" max="267" width="13.5703125" style="126" customWidth="1"/>
    <col min="268" max="268" width="11.28515625" style="126" customWidth="1"/>
    <col min="269" max="269" width="10" style="126" customWidth="1"/>
    <col min="270" max="270" width="13.42578125" style="126" customWidth="1"/>
    <col min="271" max="272" width="11.28515625" style="126" customWidth="1"/>
    <col min="273" max="273" width="14.5703125" style="126" customWidth="1"/>
    <col min="274" max="274" width="11.28515625" style="126" customWidth="1"/>
    <col min="275" max="275" width="9.5703125" style="126" customWidth="1"/>
    <col min="276" max="276" width="14.42578125" style="126" customWidth="1"/>
    <col min="277" max="277" width="11.28515625" style="126" customWidth="1"/>
    <col min="278" max="278" width="10.140625" style="126" bestFit="1" customWidth="1"/>
    <col min="279" max="281" width="9.140625" style="126"/>
    <col min="282" max="282" width="14.42578125" style="126" bestFit="1" customWidth="1"/>
    <col min="283" max="513" width="9.140625" style="126"/>
    <col min="514" max="514" width="11.5703125" style="126" customWidth="1"/>
    <col min="515" max="515" width="68.5703125" style="126" customWidth="1"/>
    <col min="516" max="516" width="10.28515625" style="126" customWidth="1"/>
    <col min="517" max="517" width="14" style="126" customWidth="1"/>
    <col min="518" max="518" width="11.5703125" style="126" customWidth="1"/>
    <col min="519" max="519" width="10.42578125" style="126" customWidth="1"/>
    <col min="520" max="520" width="12.140625" style="126" customWidth="1"/>
    <col min="521" max="521" width="11.5703125" style="126" customWidth="1"/>
    <col min="522" max="522" width="9.85546875" style="126" customWidth="1"/>
    <col min="523" max="523" width="13.5703125" style="126" customWidth="1"/>
    <col min="524" max="524" width="11.28515625" style="126" customWidth="1"/>
    <col min="525" max="525" width="10" style="126" customWidth="1"/>
    <col min="526" max="526" width="13.42578125" style="126" customWidth="1"/>
    <col min="527" max="528" width="11.28515625" style="126" customWidth="1"/>
    <col min="529" max="529" width="14.5703125" style="126" customWidth="1"/>
    <col min="530" max="530" width="11.28515625" style="126" customWidth="1"/>
    <col min="531" max="531" width="9.5703125" style="126" customWidth="1"/>
    <col min="532" max="532" width="14.42578125" style="126" customWidth="1"/>
    <col min="533" max="533" width="11.28515625" style="126" customWidth="1"/>
    <col min="534" max="534" width="10.140625" style="126" bestFit="1" customWidth="1"/>
    <col min="535" max="537" width="9.140625" style="126"/>
    <col min="538" max="538" width="14.42578125" style="126" bestFit="1" customWidth="1"/>
    <col min="539" max="769" width="9.140625" style="126"/>
    <col min="770" max="770" width="11.5703125" style="126" customWidth="1"/>
    <col min="771" max="771" width="68.5703125" style="126" customWidth="1"/>
    <col min="772" max="772" width="10.28515625" style="126" customWidth="1"/>
    <col min="773" max="773" width="14" style="126" customWidth="1"/>
    <col min="774" max="774" width="11.5703125" style="126" customWidth="1"/>
    <col min="775" max="775" width="10.42578125" style="126" customWidth="1"/>
    <col min="776" max="776" width="12.140625" style="126" customWidth="1"/>
    <col min="777" max="777" width="11.5703125" style="126" customWidth="1"/>
    <col min="778" max="778" width="9.85546875" style="126" customWidth="1"/>
    <col min="779" max="779" width="13.5703125" style="126" customWidth="1"/>
    <col min="780" max="780" width="11.28515625" style="126" customWidth="1"/>
    <col min="781" max="781" width="10" style="126" customWidth="1"/>
    <col min="782" max="782" width="13.42578125" style="126" customWidth="1"/>
    <col min="783" max="784" width="11.28515625" style="126" customWidth="1"/>
    <col min="785" max="785" width="14.5703125" style="126" customWidth="1"/>
    <col min="786" max="786" width="11.28515625" style="126" customWidth="1"/>
    <col min="787" max="787" width="9.5703125" style="126" customWidth="1"/>
    <col min="788" max="788" width="14.42578125" style="126" customWidth="1"/>
    <col min="789" max="789" width="11.28515625" style="126" customWidth="1"/>
    <col min="790" max="790" width="10.140625" style="126" bestFit="1" customWidth="1"/>
    <col min="791" max="793" width="9.140625" style="126"/>
    <col min="794" max="794" width="14.42578125" style="126" bestFit="1" customWidth="1"/>
    <col min="795" max="1025" width="9.140625" style="126"/>
    <col min="1026" max="1026" width="11.5703125" style="126" customWidth="1"/>
    <col min="1027" max="1027" width="68.5703125" style="126" customWidth="1"/>
    <col min="1028" max="1028" width="10.28515625" style="126" customWidth="1"/>
    <col min="1029" max="1029" width="14" style="126" customWidth="1"/>
    <col min="1030" max="1030" width="11.5703125" style="126" customWidth="1"/>
    <col min="1031" max="1031" width="10.42578125" style="126" customWidth="1"/>
    <col min="1032" max="1032" width="12.140625" style="126" customWidth="1"/>
    <col min="1033" max="1033" width="11.5703125" style="126" customWidth="1"/>
    <col min="1034" max="1034" width="9.85546875" style="126" customWidth="1"/>
    <col min="1035" max="1035" width="13.5703125" style="126" customWidth="1"/>
    <col min="1036" max="1036" width="11.28515625" style="126" customWidth="1"/>
    <col min="1037" max="1037" width="10" style="126" customWidth="1"/>
    <col min="1038" max="1038" width="13.42578125" style="126" customWidth="1"/>
    <col min="1039" max="1040" width="11.28515625" style="126" customWidth="1"/>
    <col min="1041" max="1041" width="14.5703125" style="126" customWidth="1"/>
    <col min="1042" max="1042" width="11.28515625" style="126" customWidth="1"/>
    <col min="1043" max="1043" width="9.5703125" style="126" customWidth="1"/>
    <col min="1044" max="1044" width="14.42578125" style="126" customWidth="1"/>
    <col min="1045" max="1045" width="11.28515625" style="126" customWidth="1"/>
    <col min="1046" max="1046" width="10.140625" style="126" bestFit="1" customWidth="1"/>
    <col min="1047" max="1049" width="9.140625" style="126"/>
    <col min="1050" max="1050" width="14.42578125" style="126" bestFit="1" customWidth="1"/>
    <col min="1051" max="1281" width="9.140625" style="126"/>
    <col min="1282" max="1282" width="11.5703125" style="126" customWidth="1"/>
    <col min="1283" max="1283" width="68.5703125" style="126" customWidth="1"/>
    <col min="1284" max="1284" width="10.28515625" style="126" customWidth="1"/>
    <col min="1285" max="1285" width="14" style="126" customWidth="1"/>
    <col min="1286" max="1286" width="11.5703125" style="126" customWidth="1"/>
    <col min="1287" max="1287" width="10.42578125" style="126" customWidth="1"/>
    <col min="1288" max="1288" width="12.140625" style="126" customWidth="1"/>
    <col min="1289" max="1289" width="11.5703125" style="126" customWidth="1"/>
    <col min="1290" max="1290" width="9.85546875" style="126" customWidth="1"/>
    <col min="1291" max="1291" width="13.5703125" style="126" customWidth="1"/>
    <col min="1292" max="1292" width="11.28515625" style="126" customWidth="1"/>
    <col min="1293" max="1293" width="10" style="126" customWidth="1"/>
    <col min="1294" max="1294" width="13.42578125" style="126" customWidth="1"/>
    <col min="1295" max="1296" width="11.28515625" style="126" customWidth="1"/>
    <col min="1297" max="1297" width="14.5703125" style="126" customWidth="1"/>
    <col min="1298" max="1298" width="11.28515625" style="126" customWidth="1"/>
    <col min="1299" max="1299" width="9.5703125" style="126" customWidth="1"/>
    <col min="1300" max="1300" width="14.42578125" style="126" customWidth="1"/>
    <col min="1301" max="1301" width="11.28515625" style="126" customWidth="1"/>
    <col min="1302" max="1302" width="10.140625" style="126" bestFit="1" customWidth="1"/>
    <col min="1303" max="1305" width="9.140625" style="126"/>
    <col min="1306" max="1306" width="14.42578125" style="126" bestFit="1" customWidth="1"/>
    <col min="1307" max="1537" width="9.140625" style="126"/>
    <col min="1538" max="1538" width="11.5703125" style="126" customWidth="1"/>
    <col min="1539" max="1539" width="68.5703125" style="126" customWidth="1"/>
    <col min="1540" max="1540" width="10.28515625" style="126" customWidth="1"/>
    <col min="1541" max="1541" width="14" style="126" customWidth="1"/>
    <col min="1542" max="1542" width="11.5703125" style="126" customWidth="1"/>
    <col min="1543" max="1543" width="10.42578125" style="126" customWidth="1"/>
    <col min="1544" max="1544" width="12.140625" style="126" customWidth="1"/>
    <col min="1545" max="1545" width="11.5703125" style="126" customWidth="1"/>
    <col min="1546" max="1546" width="9.85546875" style="126" customWidth="1"/>
    <col min="1547" max="1547" width="13.5703125" style="126" customWidth="1"/>
    <col min="1548" max="1548" width="11.28515625" style="126" customWidth="1"/>
    <col min="1549" max="1549" width="10" style="126" customWidth="1"/>
    <col min="1550" max="1550" width="13.42578125" style="126" customWidth="1"/>
    <col min="1551" max="1552" width="11.28515625" style="126" customWidth="1"/>
    <col min="1553" max="1553" width="14.5703125" style="126" customWidth="1"/>
    <col min="1554" max="1554" width="11.28515625" style="126" customWidth="1"/>
    <col min="1555" max="1555" width="9.5703125" style="126" customWidth="1"/>
    <col min="1556" max="1556" width="14.42578125" style="126" customWidth="1"/>
    <col min="1557" max="1557" width="11.28515625" style="126" customWidth="1"/>
    <col min="1558" max="1558" width="10.140625" style="126" bestFit="1" customWidth="1"/>
    <col min="1559" max="1561" width="9.140625" style="126"/>
    <col min="1562" max="1562" width="14.42578125" style="126" bestFit="1" customWidth="1"/>
    <col min="1563" max="1793" width="9.140625" style="126"/>
    <col min="1794" max="1794" width="11.5703125" style="126" customWidth="1"/>
    <col min="1795" max="1795" width="68.5703125" style="126" customWidth="1"/>
    <col min="1796" max="1796" width="10.28515625" style="126" customWidth="1"/>
    <col min="1797" max="1797" width="14" style="126" customWidth="1"/>
    <col min="1798" max="1798" width="11.5703125" style="126" customWidth="1"/>
    <col min="1799" max="1799" width="10.42578125" style="126" customWidth="1"/>
    <col min="1800" max="1800" width="12.140625" style="126" customWidth="1"/>
    <col min="1801" max="1801" width="11.5703125" style="126" customWidth="1"/>
    <col min="1802" max="1802" width="9.85546875" style="126" customWidth="1"/>
    <col min="1803" max="1803" width="13.5703125" style="126" customWidth="1"/>
    <col min="1804" max="1804" width="11.28515625" style="126" customWidth="1"/>
    <col min="1805" max="1805" width="10" style="126" customWidth="1"/>
    <col min="1806" max="1806" width="13.42578125" style="126" customWidth="1"/>
    <col min="1807" max="1808" width="11.28515625" style="126" customWidth="1"/>
    <col min="1809" max="1809" width="14.5703125" style="126" customWidth="1"/>
    <col min="1810" max="1810" width="11.28515625" style="126" customWidth="1"/>
    <col min="1811" max="1811" width="9.5703125" style="126" customWidth="1"/>
    <col min="1812" max="1812" width="14.42578125" style="126" customWidth="1"/>
    <col min="1813" max="1813" width="11.28515625" style="126" customWidth="1"/>
    <col min="1814" max="1814" width="10.140625" style="126" bestFit="1" customWidth="1"/>
    <col min="1815" max="1817" width="9.140625" style="126"/>
    <col min="1818" max="1818" width="14.42578125" style="126" bestFit="1" customWidth="1"/>
    <col min="1819" max="2049" width="9.140625" style="126"/>
    <col min="2050" max="2050" width="11.5703125" style="126" customWidth="1"/>
    <col min="2051" max="2051" width="68.5703125" style="126" customWidth="1"/>
    <col min="2052" max="2052" width="10.28515625" style="126" customWidth="1"/>
    <col min="2053" max="2053" width="14" style="126" customWidth="1"/>
    <col min="2054" max="2054" width="11.5703125" style="126" customWidth="1"/>
    <col min="2055" max="2055" width="10.42578125" style="126" customWidth="1"/>
    <col min="2056" max="2056" width="12.140625" style="126" customWidth="1"/>
    <col min="2057" max="2057" width="11.5703125" style="126" customWidth="1"/>
    <col min="2058" max="2058" width="9.85546875" style="126" customWidth="1"/>
    <col min="2059" max="2059" width="13.5703125" style="126" customWidth="1"/>
    <col min="2060" max="2060" width="11.28515625" style="126" customWidth="1"/>
    <col min="2061" max="2061" width="10" style="126" customWidth="1"/>
    <col min="2062" max="2062" width="13.42578125" style="126" customWidth="1"/>
    <col min="2063" max="2064" width="11.28515625" style="126" customWidth="1"/>
    <col min="2065" max="2065" width="14.5703125" style="126" customWidth="1"/>
    <col min="2066" max="2066" width="11.28515625" style="126" customWidth="1"/>
    <col min="2067" max="2067" width="9.5703125" style="126" customWidth="1"/>
    <col min="2068" max="2068" width="14.42578125" style="126" customWidth="1"/>
    <col min="2069" max="2069" width="11.28515625" style="126" customWidth="1"/>
    <col min="2070" max="2070" width="10.140625" style="126" bestFit="1" customWidth="1"/>
    <col min="2071" max="2073" width="9.140625" style="126"/>
    <col min="2074" max="2074" width="14.42578125" style="126" bestFit="1" customWidth="1"/>
    <col min="2075" max="2305" width="9.140625" style="126"/>
    <col min="2306" max="2306" width="11.5703125" style="126" customWidth="1"/>
    <col min="2307" max="2307" width="68.5703125" style="126" customWidth="1"/>
    <col min="2308" max="2308" width="10.28515625" style="126" customWidth="1"/>
    <col min="2309" max="2309" width="14" style="126" customWidth="1"/>
    <col min="2310" max="2310" width="11.5703125" style="126" customWidth="1"/>
    <col min="2311" max="2311" width="10.42578125" style="126" customWidth="1"/>
    <col min="2312" max="2312" width="12.140625" style="126" customWidth="1"/>
    <col min="2313" max="2313" width="11.5703125" style="126" customWidth="1"/>
    <col min="2314" max="2314" width="9.85546875" style="126" customWidth="1"/>
    <col min="2315" max="2315" width="13.5703125" style="126" customWidth="1"/>
    <col min="2316" max="2316" width="11.28515625" style="126" customWidth="1"/>
    <col min="2317" max="2317" width="10" style="126" customWidth="1"/>
    <col min="2318" max="2318" width="13.42578125" style="126" customWidth="1"/>
    <col min="2319" max="2320" width="11.28515625" style="126" customWidth="1"/>
    <col min="2321" max="2321" width="14.5703125" style="126" customWidth="1"/>
    <col min="2322" max="2322" width="11.28515625" style="126" customWidth="1"/>
    <col min="2323" max="2323" width="9.5703125" style="126" customWidth="1"/>
    <col min="2324" max="2324" width="14.42578125" style="126" customWidth="1"/>
    <col min="2325" max="2325" width="11.28515625" style="126" customWidth="1"/>
    <col min="2326" max="2326" width="10.140625" style="126" bestFit="1" customWidth="1"/>
    <col min="2327" max="2329" width="9.140625" style="126"/>
    <col min="2330" max="2330" width="14.42578125" style="126" bestFit="1" customWidth="1"/>
    <col min="2331" max="2561" width="9.140625" style="126"/>
    <col min="2562" max="2562" width="11.5703125" style="126" customWidth="1"/>
    <col min="2563" max="2563" width="68.5703125" style="126" customWidth="1"/>
    <col min="2564" max="2564" width="10.28515625" style="126" customWidth="1"/>
    <col min="2565" max="2565" width="14" style="126" customWidth="1"/>
    <col min="2566" max="2566" width="11.5703125" style="126" customWidth="1"/>
    <col min="2567" max="2567" width="10.42578125" style="126" customWidth="1"/>
    <col min="2568" max="2568" width="12.140625" style="126" customWidth="1"/>
    <col min="2569" max="2569" width="11.5703125" style="126" customWidth="1"/>
    <col min="2570" max="2570" width="9.85546875" style="126" customWidth="1"/>
    <col min="2571" max="2571" width="13.5703125" style="126" customWidth="1"/>
    <col min="2572" max="2572" width="11.28515625" style="126" customWidth="1"/>
    <col min="2573" max="2573" width="10" style="126" customWidth="1"/>
    <col min="2574" max="2574" width="13.42578125" style="126" customWidth="1"/>
    <col min="2575" max="2576" width="11.28515625" style="126" customWidth="1"/>
    <col min="2577" max="2577" width="14.5703125" style="126" customWidth="1"/>
    <col min="2578" max="2578" width="11.28515625" style="126" customWidth="1"/>
    <col min="2579" max="2579" width="9.5703125" style="126" customWidth="1"/>
    <col min="2580" max="2580" width="14.42578125" style="126" customWidth="1"/>
    <col min="2581" max="2581" width="11.28515625" style="126" customWidth="1"/>
    <col min="2582" max="2582" width="10.140625" style="126" bestFit="1" customWidth="1"/>
    <col min="2583" max="2585" width="9.140625" style="126"/>
    <col min="2586" max="2586" width="14.42578125" style="126" bestFit="1" customWidth="1"/>
    <col min="2587" max="2817" width="9.140625" style="126"/>
    <col min="2818" max="2818" width="11.5703125" style="126" customWidth="1"/>
    <col min="2819" max="2819" width="68.5703125" style="126" customWidth="1"/>
    <col min="2820" max="2820" width="10.28515625" style="126" customWidth="1"/>
    <col min="2821" max="2821" width="14" style="126" customWidth="1"/>
    <col min="2822" max="2822" width="11.5703125" style="126" customWidth="1"/>
    <col min="2823" max="2823" width="10.42578125" style="126" customWidth="1"/>
    <col min="2824" max="2824" width="12.140625" style="126" customWidth="1"/>
    <col min="2825" max="2825" width="11.5703125" style="126" customWidth="1"/>
    <col min="2826" max="2826" width="9.85546875" style="126" customWidth="1"/>
    <col min="2827" max="2827" width="13.5703125" style="126" customWidth="1"/>
    <col min="2828" max="2828" width="11.28515625" style="126" customWidth="1"/>
    <col min="2829" max="2829" width="10" style="126" customWidth="1"/>
    <col min="2830" max="2830" width="13.42578125" style="126" customWidth="1"/>
    <col min="2831" max="2832" width="11.28515625" style="126" customWidth="1"/>
    <col min="2833" max="2833" width="14.5703125" style="126" customWidth="1"/>
    <col min="2834" max="2834" width="11.28515625" style="126" customWidth="1"/>
    <col min="2835" max="2835" width="9.5703125" style="126" customWidth="1"/>
    <col min="2836" max="2836" width="14.42578125" style="126" customWidth="1"/>
    <col min="2837" max="2837" width="11.28515625" style="126" customWidth="1"/>
    <col min="2838" max="2838" width="10.140625" style="126" bestFit="1" customWidth="1"/>
    <col min="2839" max="2841" width="9.140625" style="126"/>
    <col min="2842" max="2842" width="14.42578125" style="126" bestFit="1" customWidth="1"/>
    <col min="2843" max="3073" width="9.140625" style="126"/>
    <col min="3074" max="3074" width="11.5703125" style="126" customWidth="1"/>
    <col min="3075" max="3075" width="68.5703125" style="126" customWidth="1"/>
    <col min="3076" max="3076" width="10.28515625" style="126" customWidth="1"/>
    <col min="3077" max="3077" width="14" style="126" customWidth="1"/>
    <col min="3078" max="3078" width="11.5703125" style="126" customWidth="1"/>
    <col min="3079" max="3079" width="10.42578125" style="126" customWidth="1"/>
    <col min="3080" max="3080" width="12.140625" style="126" customWidth="1"/>
    <col min="3081" max="3081" width="11.5703125" style="126" customWidth="1"/>
    <col min="3082" max="3082" width="9.85546875" style="126" customWidth="1"/>
    <col min="3083" max="3083" width="13.5703125" style="126" customWidth="1"/>
    <col min="3084" max="3084" width="11.28515625" style="126" customWidth="1"/>
    <col min="3085" max="3085" width="10" style="126" customWidth="1"/>
    <col min="3086" max="3086" width="13.42578125" style="126" customWidth="1"/>
    <col min="3087" max="3088" width="11.28515625" style="126" customWidth="1"/>
    <col min="3089" max="3089" width="14.5703125" style="126" customWidth="1"/>
    <col min="3090" max="3090" width="11.28515625" style="126" customWidth="1"/>
    <col min="3091" max="3091" width="9.5703125" style="126" customWidth="1"/>
    <col min="3092" max="3092" width="14.42578125" style="126" customWidth="1"/>
    <col min="3093" max="3093" width="11.28515625" style="126" customWidth="1"/>
    <col min="3094" max="3094" width="10.140625" style="126" bestFit="1" customWidth="1"/>
    <col min="3095" max="3097" width="9.140625" style="126"/>
    <col min="3098" max="3098" width="14.42578125" style="126" bestFit="1" customWidth="1"/>
    <col min="3099" max="3329" width="9.140625" style="126"/>
    <col min="3330" max="3330" width="11.5703125" style="126" customWidth="1"/>
    <col min="3331" max="3331" width="68.5703125" style="126" customWidth="1"/>
    <col min="3332" max="3332" width="10.28515625" style="126" customWidth="1"/>
    <col min="3333" max="3333" width="14" style="126" customWidth="1"/>
    <col min="3334" max="3334" width="11.5703125" style="126" customWidth="1"/>
    <col min="3335" max="3335" width="10.42578125" style="126" customWidth="1"/>
    <col min="3336" max="3336" width="12.140625" style="126" customWidth="1"/>
    <col min="3337" max="3337" width="11.5703125" style="126" customWidth="1"/>
    <col min="3338" max="3338" width="9.85546875" style="126" customWidth="1"/>
    <col min="3339" max="3339" width="13.5703125" style="126" customWidth="1"/>
    <col min="3340" max="3340" width="11.28515625" style="126" customWidth="1"/>
    <col min="3341" max="3341" width="10" style="126" customWidth="1"/>
    <col min="3342" max="3342" width="13.42578125" style="126" customWidth="1"/>
    <col min="3343" max="3344" width="11.28515625" style="126" customWidth="1"/>
    <col min="3345" max="3345" width="14.5703125" style="126" customWidth="1"/>
    <col min="3346" max="3346" width="11.28515625" style="126" customWidth="1"/>
    <col min="3347" max="3347" width="9.5703125" style="126" customWidth="1"/>
    <col min="3348" max="3348" width="14.42578125" style="126" customWidth="1"/>
    <col min="3349" max="3349" width="11.28515625" style="126" customWidth="1"/>
    <col min="3350" max="3350" width="10.140625" style="126" bestFit="1" customWidth="1"/>
    <col min="3351" max="3353" width="9.140625" style="126"/>
    <col min="3354" max="3354" width="14.42578125" style="126" bestFit="1" customWidth="1"/>
    <col min="3355" max="3585" width="9.140625" style="126"/>
    <col min="3586" max="3586" width="11.5703125" style="126" customWidth="1"/>
    <col min="3587" max="3587" width="68.5703125" style="126" customWidth="1"/>
    <col min="3588" max="3588" width="10.28515625" style="126" customWidth="1"/>
    <col min="3589" max="3589" width="14" style="126" customWidth="1"/>
    <col min="3590" max="3590" width="11.5703125" style="126" customWidth="1"/>
    <col min="3591" max="3591" width="10.42578125" style="126" customWidth="1"/>
    <col min="3592" max="3592" width="12.140625" style="126" customWidth="1"/>
    <col min="3593" max="3593" width="11.5703125" style="126" customWidth="1"/>
    <col min="3594" max="3594" width="9.85546875" style="126" customWidth="1"/>
    <col min="3595" max="3595" width="13.5703125" style="126" customWidth="1"/>
    <col min="3596" max="3596" width="11.28515625" style="126" customWidth="1"/>
    <col min="3597" max="3597" width="10" style="126" customWidth="1"/>
    <col min="3598" max="3598" width="13.42578125" style="126" customWidth="1"/>
    <col min="3599" max="3600" width="11.28515625" style="126" customWidth="1"/>
    <col min="3601" max="3601" width="14.5703125" style="126" customWidth="1"/>
    <col min="3602" max="3602" width="11.28515625" style="126" customWidth="1"/>
    <col min="3603" max="3603" width="9.5703125" style="126" customWidth="1"/>
    <col min="3604" max="3604" width="14.42578125" style="126" customWidth="1"/>
    <col min="3605" max="3605" width="11.28515625" style="126" customWidth="1"/>
    <col min="3606" max="3606" width="10.140625" style="126" bestFit="1" customWidth="1"/>
    <col min="3607" max="3609" width="9.140625" style="126"/>
    <col min="3610" max="3610" width="14.42578125" style="126" bestFit="1" customWidth="1"/>
    <col min="3611" max="3841" width="9.140625" style="126"/>
    <col min="3842" max="3842" width="11.5703125" style="126" customWidth="1"/>
    <col min="3843" max="3843" width="68.5703125" style="126" customWidth="1"/>
    <col min="3844" max="3844" width="10.28515625" style="126" customWidth="1"/>
    <col min="3845" max="3845" width="14" style="126" customWidth="1"/>
    <col min="3846" max="3846" width="11.5703125" style="126" customWidth="1"/>
    <col min="3847" max="3847" width="10.42578125" style="126" customWidth="1"/>
    <col min="3848" max="3848" width="12.140625" style="126" customWidth="1"/>
    <col min="3849" max="3849" width="11.5703125" style="126" customWidth="1"/>
    <col min="3850" max="3850" width="9.85546875" style="126" customWidth="1"/>
    <col min="3851" max="3851" width="13.5703125" style="126" customWidth="1"/>
    <col min="3852" max="3852" width="11.28515625" style="126" customWidth="1"/>
    <col min="3853" max="3853" width="10" style="126" customWidth="1"/>
    <col min="3854" max="3854" width="13.42578125" style="126" customWidth="1"/>
    <col min="3855" max="3856" width="11.28515625" style="126" customWidth="1"/>
    <col min="3857" max="3857" width="14.5703125" style="126" customWidth="1"/>
    <col min="3858" max="3858" width="11.28515625" style="126" customWidth="1"/>
    <col min="3859" max="3859" width="9.5703125" style="126" customWidth="1"/>
    <col min="3860" max="3860" width="14.42578125" style="126" customWidth="1"/>
    <col min="3861" max="3861" width="11.28515625" style="126" customWidth="1"/>
    <col min="3862" max="3862" width="10.140625" style="126" bestFit="1" customWidth="1"/>
    <col min="3863" max="3865" width="9.140625" style="126"/>
    <col min="3866" max="3866" width="14.42578125" style="126" bestFit="1" customWidth="1"/>
    <col min="3867" max="4097" width="9.140625" style="126"/>
    <col min="4098" max="4098" width="11.5703125" style="126" customWidth="1"/>
    <col min="4099" max="4099" width="68.5703125" style="126" customWidth="1"/>
    <col min="4100" max="4100" width="10.28515625" style="126" customWidth="1"/>
    <col min="4101" max="4101" width="14" style="126" customWidth="1"/>
    <col min="4102" max="4102" width="11.5703125" style="126" customWidth="1"/>
    <col min="4103" max="4103" width="10.42578125" style="126" customWidth="1"/>
    <col min="4104" max="4104" width="12.140625" style="126" customWidth="1"/>
    <col min="4105" max="4105" width="11.5703125" style="126" customWidth="1"/>
    <col min="4106" max="4106" width="9.85546875" style="126" customWidth="1"/>
    <col min="4107" max="4107" width="13.5703125" style="126" customWidth="1"/>
    <col min="4108" max="4108" width="11.28515625" style="126" customWidth="1"/>
    <col min="4109" max="4109" width="10" style="126" customWidth="1"/>
    <col min="4110" max="4110" width="13.42578125" style="126" customWidth="1"/>
    <col min="4111" max="4112" width="11.28515625" style="126" customWidth="1"/>
    <col min="4113" max="4113" width="14.5703125" style="126" customWidth="1"/>
    <col min="4114" max="4114" width="11.28515625" style="126" customWidth="1"/>
    <col min="4115" max="4115" width="9.5703125" style="126" customWidth="1"/>
    <col min="4116" max="4116" width="14.42578125" style="126" customWidth="1"/>
    <col min="4117" max="4117" width="11.28515625" style="126" customWidth="1"/>
    <col min="4118" max="4118" width="10.140625" style="126" bestFit="1" customWidth="1"/>
    <col min="4119" max="4121" width="9.140625" style="126"/>
    <col min="4122" max="4122" width="14.42578125" style="126" bestFit="1" customWidth="1"/>
    <col min="4123" max="4353" width="9.140625" style="126"/>
    <col min="4354" max="4354" width="11.5703125" style="126" customWidth="1"/>
    <col min="4355" max="4355" width="68.5703125" style="126" customWidth="1"/>
    <col min="4356" max="4356" width="10.28515625" style="126" customWidth="1"/>
    <col min="4357" max="4357" width="14" style="126" customWidth="1"/>
    <col min="4358" max="4358" width="11.5703125" style="126" customWidth="1"/>
    <col min="4359" max="4359" width="10.42578125" style="126" customWidth="1"/>
    <col min="4360" max="4360" width="12.140625" style="126" customWidth="1"/>
    <col min="4361" max="4361" width="11.5703125" style="126" customWidth="1"/>
    <col min="4362" max="4362" width="9.85546875" style="126" customWidth="1"/>
    <col min="4363" max="4363" width="13.5703125" style="126" customWidth="1"/>
    <col min="4364" max="4364" width="11.28515625" style="126" customWidth="1"/>
    <col min="4365" max="4365" width="10" style="126" customWidth="1"/>
    <col min="4366" max="4366" width="13.42578125" style="126" customWidth="1"/>
    <col min="4367" max="4368" width="11.28515625" style="126" customWidth="1"/>
    <col min="4369" max="4369" width="14.5703125" style="126" customWidth="1"/>
    <col min="4370" max="4370" width="11.28515625" style="126" customWidth="1"/>
    <col min="4371" max="4371" width="9.5703125" style="126" customWidth="1"/>
    <col min="4372" max="4372" width="14.42578125" style="126" customWidth="1"/>
    <col min="4373" max="4373" width="11.28515625" style="126" customWidth="1"/>
    <col min="4374" max="4374" width="10.140625" style="126" bestFit="1" customWidth="1"/>
    <col min="4375" max="4377" width="9.140625" style="126"/>
    <col min="4378" max="4378" width="14.42578125" style="126" bestFit="1" customWidth="1"/>
    <col min="4379" max="4609" width="9.140625" style="126"/>
    <col min="4610" max="4610" width="11.5703125" style="126" customWidth="1"/>
    <col min="4611" max="4611" width="68.5703125" style="126" customWidth="1"/>
    <col min="4612" max="4612" width="10.28515625" style="126" customWidth="1"/>
    <col min="4613" max="4613" width="14" style="126" customWidth="1"/>
    <col min="4614" max="4614" width="11.5703125" style="126" customWidth="1"/>
    <col min="4615" max="4615" width="10.42578125" style="126" customWidth="1"/>
    <col min="4616" max="4616" width="12.140625" style="126" customWidth="1"/>
    <col min="4617" max="4617" width="11.5703125" style="126" customWidth="1"/>
    <col min="4618" max="4618" width="9.85546875" style="126" customWidth="1"/>
    <col min="4619" max="4619" width="13.5703125" style="126" customWidth="1"/>
    <col min="4620" max="4620" width="11.28515625" style="126" customWidth="1"/>
    <col min="4621" max="4621" width="10" style="126" customWidth="1"/>
    <col min="4622" max="4622" width="13.42578125" style="126" customWidth="1"/>
    <col min="4623" max="4624" width="11.28515625" style="126" customWidth="1"/>
    <col min="4625" max="4625" width="14.5703125" style="126" customWidth="1"/>
    <col min="4626" max="4626" width="11.28515625" style="126" customWidth="1"/>
    <col min="4627" max="4627" width="9.5703125" style="126" customWidth="1"/>
    <col min="4628" max="4628" width="14.42578125" style="126" customWidth="1"/>
    <col min="4629" max="4629" width="11.28515625" style="126" customWidth="1"/>
    <col min="4630" max="4630" width="10.140625" style="126" bestFit="1" customWidth="1"/>
    <col min="4631" max="4633" width="9.140625" style="126"/>
    <col min="4634" max="4634" width="14.42578125" style="126" bestFit="1" customWidth="1"/>
    <col min="4635" max="4865" width="9.140625" style="126"/>
    <col min="4866" max="4866" width="11.5703125" style="126" customWidth="1"/>
    <col min="4867" max="4867" width="68.5703125" style="126" customWidth="1"/>
    <col min="4868" max="4868" width="10.28515625" style="126" customWidth="1"/>
    <col min="4869" max="4869" width="14" style="126" customWidth="1"/>
    <col min="4870" max="4870" width="11.5703125" style="126" customWidth="1"/>
    <col min="4871" max="4871" width="10.42578125" style="126" customWidth="1"/>
    <col min="4872" max="4872" width="12.140625" style="126" customWidth="1"/>
    <col min="4873" max="4873" width="11.5703125" style="126" customWidth="1"/>
    <col min="4874" max="4874" width="9.85546875" style="126" customWidth="1"/>
    <col min="4875" max="4875" width="13.5703125" style="126" customWidth="1"/>
    <col min="4876" max="4876" width="11.28515625" style="126" customWidth="1"/>
    <col min="4877" max="4877" width="10" style="126" customWidth="1"/>
    <col min="4878" max="4878" width="13.42578125" style="126" customWidth="1"/>
    <col min="4879" max="4880" width="11.28515625" style="126" customWidth="1"/>
    <col min="4881" max="4881" width="14.5703125" style="126" customWidth="1"/>
    <col min="4882" max="4882" width="11.28515625" style="126" customWidth="1"/>
    <col min="4883" max="4883" width="9.5703125" style="126" customWidth="1"/>
    <col min="4884" max="4884" width="14.42578125" style="126" customWidth="1"/>
    <col min="4885" max="4885" width="11.28515625" style="126" customWidth="1"/>
    <col min="4886" max="4886" width="10.140625" style="126" bestFit="1" customWidth="1"/>
    <col min="4887" max="4889" width="9.140625" style="126"/>
    <col min="4890" max="4890" width="14.42578125" style="126" bestFit="1" customWidth="1"/>
    <col min="4891" max="5121" width="9.140625" style="126"/>
    <col min="5122" max="5122" width="11.5703125" style="126" customWidth="1"/>
    <col min="5123" max="5123" width="68.5703125" style="126" customWidth="1"/>
    <col min="5124" max="5124" width="10.28515625" style="126" customWidth="1"/>
    <col min="5125" max="5125" width="14" style="126" customWidth="1"/>
    <col min="5126" max="5126" width="11.5703125" style="126" customWidth="1"/>
    <col min="5127" max="5127" width="10.42578125" style="126" customWidth="1"/>
    <col min="5128" max="5128" width="12.140625" style="126" customWidth="1"/>
    <col min="5129" max="5129" width="11.5703125" style="126" customWidth="1"/>
    <col min="5130" max="5130" width="9.85546875" style="126" customWidth="1"/>
    <col min="5131" max="5131" width="13.5703125" style="126" customWidth="1"/>
    <col min="5132" max="5132" width="11.28515625" style="126" customWidth="1"/>
    <col min="5133" max="5133" width="10" style="126" customWidth="1"/>
    <col min="5134" max="5134" width="13.42578125" style="126" customWidth="1"/>
    <col min="5135" max="5136" width="11.28515625" style="126" customWidth="1"/>
    <col min="5137" max="5137" width="14.5703125" style="126" customWidth="1"/>
    <col min="5138" max="5138" width="11.28515625" style="126" customWidth="1"/>
    <col min="5139" max="5139" width="9.5703125" style="126" customWidth="1"/>
    <col min="5140" max="5140" width="14.42578125" style="126" customWidth="1"/>
    <col min="5141" max="5141" width="11.28515625" style="126" customWidth="1"/>
    <col min="5142" max="5142" width="10.140625" style="126" bestFit="1" customWidth="1"/>
    <col min="5143" max="5145" width="9.140625" style="126"/>
    <col min="5146" max="5146" width="14.42578125" style="126" bestFit="1" customWidth="1"/>
    <col min="5147" max="5377" width="9.140625" style="126"/>
    <col min="5378" max="5378" width="11.5703125" style="126" customWidth="1"/>
    <col min="5379" max="5379" width="68.5703125" style="126" customWidth="1"/>
    <col min="5380" max="5380" width="10.28515625" style="126" customWidth="1"/>
    <col min="5381" max="5381" width="14" style="126" customWidth="1"/>
    <col min="5382" max="5382" width="11.5703125" style="126" customWidth="1"/>
    <col min="5383" max="5383" width="10.42578125" style="126" customWidth="1"/>
    <col min="5384" max="5384" width="12.140625" style="126" customWidth="1"/>
    <col min="5385" max="5385" width="11.5703125" style="126" customWidth="1"/>
    <col min="5386" max="5386" width="9.85546875" style="126" customWidth="1"/>
    <col min="5387" max="5387" width="13.5703125" style="126" customWidth="1"/>
    <col min="5388" max="5388" width="11.28515625" style="126" customWidth="1"/>
    <col min="5389" max="5389" width="10" style="126" customWidth="1"/>
    <col min="5390" max="5390" width="13.42578125" style="126" customWidth="1"/>
    <col min="5391" max="5392" width="11.28515625" style="126" customWidth="1"/>
    <col min="5393" max="5393" width="14.5703125" style="126" customWidth="1"/>
    <col min="5394" max="5394" width="11.28515625" style="126" customWidth="1"/>
    <col min="5395" max="5395" width="9.5703125" style="126" customWidth="1"/>
    <col min="5396" max="5396" width="14.42578125" style="126" customWidth="1"/>
    <col min="5397" max="5397" width="11.28515625" style="126" customWidth="1"/>
    <col min="5398" max="5398" width="10.140625" style="126" bestFit="1" customWidth="1"/>
    <col min="5399" max="5401" width="9.140625" style="126"/>
    <col min="5402" max="5402" width="14.42578125" style="126" bestFit="1" customWidth="1"/>
    <col min="5403" max="5633" width="9.140625" style="126"/>
    <col min="5634" max="5634" width="11.5703125" style="126" customWidth="1"/>
    <col min="5635" max="5635" width="68.5703125" style="126" customWidth="1"/>
    <col min="5636" max="5636" width="10.28515625" style="126" customWidth="1"/>
    <col min="5637" max="5637" width="14" style="126" customWidth="1"/>
    <col min="5638" max="5638" width="11.5703125" style="126" customWidth="1"/>
    <col min="5639" max="5639" width="10.42578125" style="126" customWidth="1"/>
    <col min="5640" max="5640" width="12.140625" style="126" customWidth="1"/>
    <col min="5641" max="5641" width="11.5703125" style="126" customWidth="1"/>
    <col min="5642" max="5642" width="9.85546875" style="126" customWidth="1"/>
    <col min="5643" max="5643" width="13.5703125" style="126" customWidth="1"/>
    <col min="5644" max="5644" width="11.28515625" style="126" customWidth="1"/>
    <col min="5645" max="5645" width="10" style="126" customWidth="1"/>
    <col min="5646" max="5646" width="13.42578125" style="126" customWidth="1"/>
    <col min="5647" max="5648" width="11.28515625" style="126" customWidth="1"/>
    <col min="5649" max="5649" width="14.5703125" style="126" customWidth="1"/>
    <col min="5650" max="5650" width="11.28515625" style="126" customWidth="1"/>
    <col min="5651" max="5651" width="9.5703125" style="126" customWidth="1"/>
    <col min="5652" max="5652" width="14.42578125" style="126" customWidth="1"/>
    <col min="5653" max="5653" width="11.28515625" style="126" customWidth="1"/>
    <col min="5654" max="5654" width="10.140625" style="126" bestFit="1" customWidth="1"/>
    <col min="5655" max="5657" width="9.140625" style="126"/>
    <col min="5658" max="5658" width="14.42578125" style="126" bestFit="1" customWidth="1"/>
    <col min="5659" max="5889" width="9.140625" style="126"/>
    <col min="5890" max="5890" width="11.5703125" style="126" customWidth="1"/>
    <col min="5891" max="5891" width="68.5703125" style="126" customWidth="1"/>
    <col min="5892" max="5892" width="10.28515625" style="126" customWidth="1"/>
    <col min="5893" max="5893" width="14" style="126" customWidth="1"/>
    <col min="5894" max="5894" width="11.5703125" style="126" customWidth="1"/>
    <col min="5895" max="5895" width="10.42578125" style="126" customWidth="1"/>
    <col min="5896" max="5896" width="12.140625" style="126" customWidth="1"/>
    <col min="5897" max="5897" width="11.5703125" style="126" customWidth="1"/>
    <col min="5898" max="5898" width="9.85546875" style="126" customWidth="1"/>
    <col min="5899" max="5899" width="13.5703125" style="126" customWidth="1"/>
    <col min="5900" max="5900" width="11.28515625" style="126" customWidth="1"/>
    <col min="5901" max="5901" width="10" style="126" customWidth="1"/>
    <col min="5902" max="5902" width="13.42578125" style="126" customWidth="1"/>
    <col min="5903" max="5904" width="11.28515625" style="126" customWidth="1"/>
    <col min="5905" max="5905" width="14.5703125" style="126" customWidth="1"/>
    <col min="5906" max="5906" width="11.28515625" style="126" customWidth="1"/>
    <col min="5907" max="5907" width="9.5703125" style="126" customWidth="1"/>
    <col min="5908" max="5908" width="14.42578125" style="126" customWidth="1"/>
    <col min="5909" max="5909" width="11.28515625" style="126" customWidth="1"/>
    <col min="5910" max="5910" width="10.140625" style="126" bestFit="1" customWidth="1"/>
    <col min="5911" max="5913" width="9.140625" style="126"/>
    <col min="5914" max="5914" width="14.42578125" style="126" bestFit="1" customWidth="1"/>
    <col min="5915" max="6145" width="9.140625" style="126"/>
    <col min="6146" max="6146" width="11.5703125" style="126" customWidth="1"/>
    <col min="6147" max="6147" width="68.5703125" style="126" customWidth="1"/>
    <col min="6148" max="6148" width="10.28515625" style="126" customWidth="1"/>
    <col min="6149" max="6149" width="14" style="126" customWidth="1"/>
    <col min="6150" max="6150" width="11.5703125" style="126" customWidth="1"/>
    <col min="6151" max="6151" width="10.42578125" style="126" customWidth="1"/>
    <col min="6152" max="6152" width="12.140625" style="126" customWidth="1"/>
    <col min="6153" max="6153" width="11.5703125" style="126" customWidth="1"/>
    <col min="6154" max="6154" width="9.85546875" style="126" customWidth="1"/>
    <col min="6155" max="6155" width="13.5703125" style="126" customWidth="1"/>
    <col min="6156" max="6156" width="11.28515625" style="126" customWidth="1"/>
    <col min="6157" max="6157" width="10" style="126" customWidth="1"/>
    <col min="6158" max="6158" width="13.42578125" style="126" customWidth="1"/>
    <col min="6159" max="6160" width="11.28515625" style="126" customWidth="1"/>
    <col min="6161" max="6161" width="14.5703125" style="126" customWidth="1"/>
    <col min="6162" max="6162" width="11.28515625" style="126" customWidth="1"/>
    <col min="6163" max="6163" width="9.5703125" style="126" customWidth="1"/>
    <col min="6164" max="6164" width="14.42578125" style="126" customWidth="1"/>
    <col min="6165" max="6165" width="11.28515625" style="126" customWidth="1"/>
    <col min="6166" max="6166" width="10.140625" style="126" bestFit="1" customWidth="1"/>
    <col min="6167" max="6169" width="9.140625" style="126"/>
    <col min="6170" max="6170" width="14.42578125" style="126" bestFit="1" customWidth="1"/>
    <col min="6171" max="6401" width="9.140625" style="126"/>
    <col min="6402" max="6402" width="11.5703125" style="126" customWidth="1"/>
    <col min="6403" max="6403" width="68.5703125" style="126" customWidth="1"/>
    <col min="6404" max="6404" width="10.28515625" style="126" customWidth="1"/>
    <col min="6405" max="6405" width="14" style="126" customWidth="1"/>
    <col min="6406" max="6406" width="11.5703125" style="126" customWidth="1"/>
    <col min="6407" max="6407" width="10.42578125" style="126" customWidth="1"/>
    <col min="6408" max="6408" width="12.140625" style="126" customWidth="1"/>
    <col min="6409" max="6409" width="11.5703125" style="126" customWidth="1"/>
    <col min="6410" max="6410" width="9.85546875" style="126" customWidth="1"/>
    <col min="6411" max="6411" width="13.5703125" style="126" customWidth="1"/>
    <col min="6412" max="6412" width="11.28515625" style="126" customWidth="1"/>
    <col min="6413" max="6413" width="10" style="126" customWidth="1"/>
    <col min="6414" max="6414" width="13.42578125" style="126" customWidth="1"/>
    <col min="6415" max="6416" width="11.28515625" style="126" customWidth="1"/>
    <col min="6417" max="6417" width="14.5703125" style="126" customWidth="1"/>
    <col min="6418" max="6418" width="11.28515625" style="126" customWidth="1"/>
    <col min="6419" max="6419" width="9.5703125" style="126" customWidth="1"/>
    <col min="6420" max="6420" width="14.42578125" style="126" customWidth="1"/>
    <col min="6421" max="6421" width="11.28515625" style="126" customWidth="1"/>
    <col min="6422" max="6422" width="10.140625" style="126" bestFit="1" customWidth="1"/>
    <col min="6423" max="6425" width="9.140625" style="126"/>
    <col min="6426" max="6426" width="14.42578125" style="126" bestFit="1" customWidth="1"/>
    <col min="6427" max="6657" width="9.140625" style="126"/>
    <col min="6658" max="6658" width="11.5703125" style="126" customWidth="1"/>
    <col min="6659" max="6659" width="68.5703125" style="126" customWidth="1"/>
    <col min="6660" max="6660" width="10.28515625" style="126" customWidth="1"/>
    <col min="6661" max="6661" width="14" style="126" customWidth="1"/>
    <col min="6662" max="6662" width="11.5703125" style="126" customWidth="1"/>
    <col min="6663" max="6663" width="10.42578125" style="126" customWidth="1"/>
    <col min="6664" max="6664" width="12.140625" style="126" customWidth="1"/>
    <col min="6665" max="6665" width="11.5703125" style="126" customWidth="1"/>
    <col min="6666" max="6666" width="9.85546875" style="126" customWidth="1"/>
    <col min="6667" max="6667" width="13.5703125" style="126" customWidth="1"/>
    <col min="6668" max="6668" width="11.28515625" style="126" customWidth="1"/>
    <col min="6669" max="6669" width="10" style="126" customWidth="1"/>
    <col min="6670" max="6670" width="13.42578125" style="126" customWidth="1"/>
    <col min="6671" max="6672" width="11.28515625" style="126" customWidth="1"/>
    <col min="6673" max="6673" width="14.5703125" style="126" customWidth="1"/>
    <col min="6674" max="6674" width="11.28515625" style="126" customWidth="1"/>
    <col min="6675" max="6675" width="9.5703125" style="126" customWidth="1"/>
    <col min="6676" max="6676" width="14.42578125" style="126" customWidth="1"/>
    <col min="6677" max="6677" width="11.28515625" style="126" customWidth="1"/>
    <col min="6678" max="6678" width="10.140625" style="126" bestFit="1" customWidth="1"/>
    <col min="6679" max="6681" width="9.140625" style="126"/>
    <col min="6682" max="6682" width="14.42578125" style="126" bestFit="1" customWidth="1"/>
    <col min="6683" max="6913" width="9.140625" style="126"/>
    <col min="6914" max="6914" width="11.5703125" style="126" customWidth="1"/>
    <col min="6915" max="6915" width="68.5703125" style="126" customWidth="1"/>
    <col min="6916" max="6916" width="10.28515625" style="126" customWidth="1"/>
    <col min="6917" max="6917" width="14" style="126" customWidth="1"/>
    <col min="6918" max="6918" width="11.5703125" style="126" customWidth="1"/>
    <col min="6919" max="6919" width="10.42578125" style="126" customWidth="1"/>
    <col min="6920" max="6920" width="12.140625" style="126" customWidth="1"/>
    <col min="6921" max="6921" width="11.5703125" style="126" customWidth="1"/>
    <col min="6922" max="6922" width="9.85546875" style="126" customWidth="1"/>
    <col min="6923" max="6923" width="13.5703125" style="126" customWidth="1"/>
    <col min="6924" max="6924" width="11.28515625" style="126" customWidth="1"/>
    <col min="6925" max="6925" width="10" style="126" customWidth="1"/>
    <col min="6926" max="6926" width="13.42578125" style="126" customWidth="1"/>
    <col min="6927" max="6928" width="11.28515625" style="126" customWidth="1"/>
    <col min="6929" max="6929" width="14.5703125" style="126" customWidth="1"/>
    <col min="6930" max="6930" width="11.28515625" style="126" customWidth="1"/>
    <col min="6931" max="6931" width="9.5703125" style="126" customWidth="1"/>
    <col min="6932" max="6932" width="14.42578125" style="126" customWidth="1"/>
    <col min="6933" max="6933" width="11.28515625" style="126" customWidth="1"/>
    <col min="6934" max="6934" width="10.140625" style="126" bestFit="1" customWidth="1"/>
    <col min="6935" max="6937" width="9.140625" style="126"/>
    <col min="6938" max="6938" width="14.42578125" style="126" bestFit="1" customWidth="1"/>
    <col min="6939" max="7169" width="9.140625" style="126"/>
    <col min="7170" max="7170" width="11.5703125" style="126" customWidth="1"/>
    <col min="7171" max="7171" width="68.5703125" style="126" customWidth="1"/>
    <col min="7172" max="7172" width="10.28515625" style="126" customWidth="1"/>
    <col min="7173" max="7173" width="14" style="126" customWidth="1"/>
    <col min="7174" max="7174" width="11.5703125" style="126" customWidth="1"/>
    <col min="7175" max="7175" width="10.42578125" style="126" customWidth="1"/>
    <col min="7176" max="7176" width="12.140625" style="126" customWidth="1"/>
    <col min="7177" max="7177" width="11.5703125" style="126" customWidth="1"/>
    <col min="7178" max="7178" width="9.85546875" style="126" customWidth="1"/>
    <col min="7179" max="7179" width="13.5703125" style="126" customWidth="1"/>
    <col min="7180" max="7180" width="11.28515625" style="126" customWidth="1"/>
    <col min="7181" max="7181" width="10" style="126" customWidth="1"/>
    <col min="7182" max="7182" width="13.42578125" style="126" customWidth="1"/>
    <col min="7183" max="7184" width="11.28515625" style="126" customWidth="1"/>
    <col min="7185" max="7185" width="14.5703125" style="126" customWidth="1"/>
    <col min="7186" max="7186" width="11.28515625" style="126" customWidth="1"/>
    <col min="7187" max="7187" width="9.5703125" style="126" customWidth="1"/>
    <col min="7188" max="7188" width="14.42578125" style="126" customWidth="1"/>
    <col min="7189" max="7189" width="11.28515625" style="126" customWidth="1"/>
    <col min="7190" max="7190" width="10.140625" style="126" bestFit="1" customWidth="1"/>
    <col min="7191" max="7193" width="9.140625" style="126"/>
    <col min="7194" max="7194" width="14.42578125" style="126" bestFit="1" customWidth="1"/>
    <col min="7195" max="7425" width="9.140625" style="126"/>
    <col min="7426" max="7426" width="11.5703125" style="126" customWidth="1"/>
    <col min="7427" max="7427" width="68.5703125" style="126" customWidth="1"/>
    <col min="7428" max="7428" width="10.28515625" style="126" customWidth="1"/>
    <col min="7429" max="7429" width="14" style="126" customWidth="1"/>
    <col min="7430" max="7430" width="11.5703125" style="126" customWidth="1"/>
    <col min="7431" max="7431" width="10.42578125" style="126" customWidth="1"/>
    <col min="7432" max="7432" width="12.140625" style="126" customWidth="1"/>
    <col min="7433" max="7433" width="11.5703125" style="126" customWidth="1"/>
    <col min="7434" max="7434" width="9.85546875" style="126" customWidth="1"/>
    <col min="7435" max="7435" width="13.5703125" style="126" customWidth="1"/>
    <col min="7436" max="7436" width="11.28515625" style="126" customWidth="1"/>
    <col min="7437" max="7437" width="10" style="126" customWidth="1"/>
    <col min="7438" max="7438" width="13.42578125" style="126" customWidth="1"/>
    <col min="7439" max="7440" width="11.28515625" style="126" customWidth="1"/>
    <col min="7441" max="7441" width="14.5703125" style="126" customWidth="1"/>
    <col min="7442" max="7442" width="11.28515625" style="126" customWidth="1"/>
    <col min="7443" max="7443" width="9.5703125" style="126" customWidth="1"/>
    <col min="7444" max="7444" width="14.42578125" style="126" customWidth="1"/>
    <col min="7445" max="7445" width="11.28515625" style="126" customWidth="1"/>
    <col min="7446" max="7446" width="10.140625" style="126" bestFit="1" customWidth="1"/>
    <col min="7447" max="7449" width="9.140625" style="126"/>
    <col min="7450" max="7450" width="14.42578125" style="126" bestFit="1" customWidth="1"/>
    <col min="7451" max="7681" width="9.140625" style="126"/>
    <col min="7682" max="7682" width="11.5703125" style="126" customWidth="1"/>
    <col min="7683" max="7683" width="68.5703125" style="126" customWidth="1"/>
    <col min="7684" max="7684" width="10.28515625" style="126" customWidth="1"/>
    <col min="7685" max="7685" width="14" style="126" customWidth="1"/>
    <col min="7686" max="7686" width="11.5703125" style="126" customWidth="1"/>
    <col min="7687" max="7687" width="10.42578125" style="126" customWidth="1"/>
    <col min="7688" max="7688" width="12.140625" style="126" customWidth="1"/>
    <col min="7689" max="7689" width="11.5703125" style="126" customWidth="1"/>
    <col min="7690" max="7690" width="9.85546875" style="126" customWidth="1"/>
    <col min="7691" max="7691" width="13.5703125" style="126" customWidth="1"/>
    <col min="7692" max="7692" width="11.28515625" style="126" customWidth="1"/>
    <col min="7693" max="7693" width="10" style="126" customWidth="1"/>
    <col min="7694" max="7694" width="13.42578125" style="126" customWidth="1"/>
    <col min="7695" max="7696" width="11.28515625" style="126" customWidth="1"/>
    <col min="7697" max="7697" width="14.5703125" style="126" customWidth="1"/>
    <col min="7698" max="7698" width="11.28515625" style="126" customWidth="1"/>
    <col min="7699" max="7699" width="9.5703125" style="126" customWidth="1"/>
    <col min="7700" max="7700" width="14.42578125" style="126" customWidth="1"/>
    <col min="7701" max="7701" width="11.28515625" style="126" customWidth="1"/>
    <col min="7702" max="7702" width="10.140625" style="126" bestFit="1" customWidth="1"/>
    <col min="7703" max="7705" width="9.140625" style="126"/>
    <col min="7706" max="7706" width="14.42578125" style="126" bestFit="1" customWidth="1"/>
    <col min="7707" max="7937" width="9.140625" style="126"/>
    <col min="7938" max="7938" width="11.5703125" style="126" customWidth="1"/>
    <col min="7939" max="7939" width="68.5703125" style="126" customWidth="1"/>
    <col min="7940" max="7940" width="10.28515625" style="126" customWidth="1"/>
    <col min="7941" max="7941" width="14" style="126" customWidth="1"/>
    <col min="7942" max="7942" width="11.5703125" style="126" customWidth="1"/>
    <col min="7943" max="7943" width="10.42578125" style="126" customWidth="1"/>
    <col min="7944" max="7944" width="12.140625" style="126" customWidth="1"/>
    <col min="7945" max="7945" width="11.5703125" style="126" customWidth="1"/>
    <col min="7946" max="7946" width="9.85546875" style="126" customWidth="1"/>
    <col min="7947" max="7947" width="13.5703125" style="126" customWidth="1"/>
    <col min="7948" max="7948" width="11.28515625" style="126" customWidth="1"/>
    <col min="7949" max="7949" width="10" style="126" customWidth="1"/>
    <col min="7950" max="7950" width="13.42578125" style="126" customWidth="1"/>
    <col min="7951" max="7952" width="11.28515625" style="126" customWidth="1"/>
    <col min="7953" max="7953" width="14.5703125" style="126" customWidth="1"/>
    <col min="7954" max="7954" width="11.28515625" style="126" customWidth="1"/>
    <col min="7955" max="7955" width="9.5703125" style="126" customWidth="1"/>
    <col min="7956" max="7956" width="14.42578125" style="126" customWidth="1"/>
    <col min="7957" max="7957" width="11.28515625" style="126" customWidth="1"/>
    <col min="7958" max="7958" width="10.140625" style="126" bestFit="1" customWidth="1"/>
    <col min="7959" max="7961" width="9.140625" style="126"/>
    <col min="7962" max="7962" width="14.42578125" style="126" bestFit="1" customWidth="1"/>
    <col min="7963" max="8193" width="9.140625" style="126"/>
    <col min="8194" max="8194" width="11.5703125" style="126" customWidth="1"/>
    <col min="8195" max="8195" width="68.5703125" style="126" customWidth="1"/>
    <col min="8196" max="8196" width="10.28515625" style="126" customWidth="1"/>
    <col min="8197" max="8197" width="14" style="126" customWidth="1"/>
    <col min="8198" max="8198" width="11.5703125" style="126" customWidth="1"/>
    <col min="8199" max="8199" width="10.42578125" style="126" customWidth="1"/>
    <col min="8200" max="8200" width="12.140625" style="126" customWidth="1"/>
    <col min="8201" max="8201" width="11.5703125" style="126" customWidth="1"/>
    <col min="8202" max="8202" width="9.85546875" style="126" customWidth="1"/>
    <col min="8203" max="8203" width="13.5703125" style="126" customWidth="1"/>
    <col min="8204" max="8204" width="11.28515625" style="126" customWidth="1"/>
    <col min="8205" max="8205" width="10" style="126" customWidth="1"/>
    <col min="8206" max="8206" width="13.42578125" style="126" customWidth="1"/>
    <col min="8207" max="8208" width="11.28515625" style="126" customWidth="1"/>
    <col min="8209" max="8209" width="14.5703125" style="126" customWidth="1"/>
    <col min="8210" max="8210" width="11.28515625" style="126" customWidth="1"/>
    <col min="8211" max="8211" width="9.5703125" style="126" customWidth="1"/>
    <col min="8212" max="8212" width="14.42578125" style="126" customWidth="1"/>
    <col min="8213" max="8213" width="11.28515625" style="126" customWidth="1"/>
    <col min="8214" max="8214" width="10.140625" style="126" bestFit="1" customWidth="1"/>
    <col min="8215" max="8217" width="9.140625" style="126"/>
    <col min="8218" max="8218" width="14.42578125" style="126" bestFit="1" customWidth="1"/>
    <col min="8219" max="8449" width="9.140625" style="126"/>
    <col min="8450" max="8450" width="11.5703125" style="126" customWidth="1"/>
    <col min="8451" max="8451" width="68.5703125" style="126" customWidth="1"/>
    <col min="8452" max="8452" width="10.28515625" style="126" customWidth="1"/>
    <col min="8453" max="8453" width="14" style="126" customWidth="1"/>
    <col min="8454" max="8454" width="11.5703125" style="126" customWidth="1"/>
    <col min="8455" max="8455" width="10.42578125" style="126" customWidth="1"/>
    <col min="8456" max="8456" width="12.140625" style="126" customWidth="1"/>
    <col min="8457" max="8457" width="11.5703125" style="126" customWidth="1"/>
    <col min="8458" max="8458" width="9.85546875" style="126" customWidth="1"/>
    <col min="8459" max="8459" width="13.5703125" style="126" customWidth="1"/>
    <col min="8460" max="8460" width="11.28515625" style="126" customWidth="1"/>
    <col min="8461" max="8461" width="10" style="126" customWidth="1"/>
    <col min="8462" max="8462" width="13.42578125" style="126" customWidth="1"/>
    <col min="8463" max="8464" width="11.28515625" style="126" customWidth="1"/>
    <col min="8465" max="8465" width="14.5703125" style="126" customWidth="1"/>
    <col min="8466" max="8466" width="11.28515625" style="126" customWidth="1"/>
    <col min="8467" max="8467" width="9.5703125" style="126" customWidth="1"/>
    <col min="8468" max="8468" width="14.42578125" style="126" customWidth="1"/>
    <col min="8469" max="8469" width="11.28515625" style="126" customWidth="1"/>
    <col min="8470" max="8470" width="10.140625" style="126" bestFit="1" customWidth="1"/>
    <col min="8471" max="8473" width="9.140625" style="126"/>
    <col min="8474" max="8474" width="14.42578125" style="126" bestFit="1" customWidth="1"/>
    <col min="8475" max="8705" width="9.140625" style="126"/>
    <col min="8706" max="8706" width="11.5703125" style="126" customWidth="1"/>
    <col min="8707" max="8707" width="68.5703125" style="126" customWidth="1"/>
    <col min="8708" max="8708" width="10.28515625" style="126" customWidth="1"/>
    <col min="8709" max="8709" width="14" style="126" customWidth="1"/>
    <col min="8710" max="8710" width="11.5703125" style="126" customWidth="1"/>
    <col min="8711" max="8711" width="10.42578125" style="126" customWidth="1"/>
    <col min="8712" max="8712" width="12.140625" style="126" customWidth="1"/>
    <col min="8713" max="8713" width="11.5703125" style="126" customWidth="1"/>
    <col min="8714" max="8714" width="9.85546875" style="126" customWidth="1"/>
    <col min="8715" max="8715" width="13.5703125" style="126" customWidth="1"/>
    <col min="8716" max="8716" width="11.28515625" style="126" customWidth="1"/>
    <col min="8717" max="8717" width="10" style="126" customWidth="1"/>
    <col min="8718" max="8718" width="13.42578125" style="126" customWidth="1"/>
    <col min="8719" max="8720" width="11.28515625" style="126" customWidth="1"/>
    <col min="8721" max="8721" width="14.5703125" style="126" customWidth="1"/>
    <col min="8722" max="8722" width="11.28515625" style="126" customWidth="1"/>
    <col min="8723" max="8723" width="9.5703125" style="126" customWidth="1"/>
    <col min="8724" max="8724" width="14.42578125" style="126" customWidth="1"/>
    <col min="8725" max="8725" width="11.28515625" style="126" customWidth="1"/>
    <col min="8726" max="8726" width="10.140625" style="126" bestFit="1" customWidth="1"/>
    <col min="8727" max="8729" width="9.140625" style="126"/>
    <col min="8730" max="8730" width="14.42578125" style="126" bestFit="1" customWidth="1"/>
    <col min="8731" max="8961" width="9.140625" style="126"/>
    <col min="8962" max="8962" width="11.5703125" style="126" customWidth="1"/>
    <col min="8963" max="8963" width="68.5703125" style="126" customWidth="1"/>
    <col min="8964" max="8964" width="10.28515625" style="126" customWidth="1"/>
    <col min="8965" max="8965" width="14" style="126" customWidth="1"/>
    <col min="8966" max="8966" width="11.5703125" style="126" customWidth="1"/>
    <col min="8967" max="8967" width="10.42578125" style="126" customWidth="1"/>
    <col min="8968" max="8968" width="12.140625" style="126" customWidth="1"/>
    <col min="8969" max="8969" width="11.5703125" style="126" customWidth="1"/>
    <col min="8970" max="8970" width="9.85546875" style="126" customWidth="1"/>
    <col min="8971" max="8971" width="13.5703125" style="126" customWidth="1"/>
    <col min="8972" max="8972" width="11.28515625" style="126" customWidth="1"/>
    <col min="8973" max="8973" width="10" style="126" customWidth="1"/>
    <col min="8974" max="8974" width="13.42578125" style="126" customWidth="1"/>
    <col min="8975" max="8976" width="11.28515625" style="126" customWidth="1"/>
    <col min="8977" max="8977" width="14.5703125" style="126" customWidth="1"/>
    <col min="8978" max="8978" width="11.28515625" style="126" customWidth="1"/>
    <col min="8979" max="8979" width="9.5703125" style="126" customWidth="1"/>
    <col min="8980" max="8980" width="14.42578125" style="126" customWidth="1"/>
    <col min="8981" max="8981" width="11.28515625" style="126" customWidth="1"/>
    <col min="8982" max="8982" width="10.140625" style="126" bestFit="1" customWidth="1"/>
    <col min="8983" max="8985" width="9.140625" style="126"/>
    <col min="8986" max="8986" width="14.42578125" style="126" bestFit="1" customWidth="1"/>
    <col min="8987" max="9217" width="9.140625" style="126"/>
    <col min="9218" max="9218" width="11.5703125" style="126" customWidth="1"/>
    <col min="9219" max="9219" width="68.5703125" style="126" customWidth="1"/>
    <col min="9220" max="9220" width="10.28515625" style="126" customWidth="1"/>
    <col min="9221" max="9221" width="14" style="126" customWidth="1"/>
    <col min="9222" max="9222" width="11.5703125" style="126" customWidth="1"/>
    <col min="9223" max="9223" width="10.42578125" style="126" customWidth="1"/>
    <col min="9224" max="9224" width="12.140625" style="126" customWidth="1"/>
    <col min="9225" max="9225" width="11.5703125" style="126" customWidth="1"/>
    <col min="9226" max="9226" width="9.85546875" style="126" customWidth="1"/>
    <col min="9227" max="9227" width="13.5703125" style="126" customWidth="1"/>
    <col min="9228" max="9228" width="11.28515625" style="126" customWidth="1"/>
    <col min="9229" max="9229" width="10" style="126" customWidth="1"/>
    <col min="9230" max="9230" width="13.42578125" style="126" customWidth="1"/>
    <col min="9231" max="9232" width="11.28515625" style="126" customWidth="1"/>
    <col min="9233" max="9233" width="14.5703125" style="126" customWidth="1"/>
    <col min="9234" max="9234" width="11.28515625" style="126" customWidth="1"/>
    <col min="9235" max="9235" width="9.5703125" style="126" customWidth="1"/>
    <col min="9236" max="9236" width="14.42578125" style="126" customWidth="1"/>
    <col min="9237" max="9237" width="11.28515625" style="126" customWidth="1"/>
    <col min="9238" max="9238" width="10.140625" style="126" bestFit="1" customWidth="1"/>
    <col min="9239" max="9241" width="9.140625" style="126"/>
    <col min="9242" max="9242" width="14.42578125" style="126" bestFit="1" customWidth="1"/>
    <col min="9243" max="9473" width="9.140625" style="126"/>
    <col min="9474" max="9474" width="11.5703125" style="126" customWidth="1"/>
    <col min="9475" max="9475" width="68.5703125" style="126" customWidth="1"/>
    <col min="9476" max="9476" width="10.28515625" style="126" customWidth="1"/>
    <col min="9477" max="9477" width="14" style="126" customWidth="1"/>
    <col min="9478" max="9478" width="11.5703125" style="126" customWidth="1"/>
    <col min="9479" max="9479" width="10.42578125" style="126" customWidth="1"/>
    <col min="9480" max="9480" width="12.140625" style="126" customWidth="1"/>
    <col min="9481" max="9481" width="11.5703125" style="126" customWidth="1"/>
    <col min="9482" max="9482" width="9.85546875" style="126" customWidth="1"/>
    <col min="9483" max="9483" width="13.5703125" style="126" customWidth="1"/>
    <col min="9484" max="9484" width="11.28515625" style="126" customWidth="1"/>
    <col min="9485" max="9485" width="10" style="126" customWidth="1"/>
    <col min="9486" max="9486" width="13.42578125" style="126" customWidth="1"/>
    <col min="9487" max="9488" width="11.28515625" style="126" customWidth="1"/>
    <col min="9489" max="9489" width="14.5703125" style="126" customWidth="1"/>
    <col min="9490" max="9490" width="11.28515625" style="126" customWidth="1"/>
    <col min="9491" max="9491" width="9.5703125" style="126" customWidth="1"/>
    <col min="9492" max="9492" width="14.42578125" style="126" customWidth="1"/>
    <col min="9493" max="9493" width="11.28515625" style="126" customWidth="1"/>
    <col min="9494" max="9494" width="10.140625" style="126" bestFit="1" customWidth="1"/>
    <col min="9495" max="9497" width="9.140625" style="126"/>
    <col min="9498" max="9498" width="14.42578125" style="126" bestFit="1" customWidth="1"/>
    <col min="9499" max="9729" width="9.140625" style="126"/>
    <col min="9730" max="9730" width="11.5703125" style="126" customWidth="1"/>
    <col min="9731" max="9731" width="68.5703125" style="126" customWidth="1"/>
    <col min="9732" max="9732" width="10.28515625" style="126" customWidth="1"/>
    <col min="9733" max="9733" width="14" style="126" customWidth="1"/>
    <col min="9734" max="9734" width="11.5703125" style="126" customWidth="1"/>
    <col min="9735" max="9735" width="10.42578125" style="126" customWidth="1"/>
    <col min="9736" max="9736" width="12.140625" style="126" customWidth="1"/>
    <col min="9737" max="9737" width="11.5703125" style="126" customWidth="1"/>
    <col min="9738" max="9738" width="9.85546875" style="126" customWidth="1"/>
    <col min="9739" max="9739" width="13.5703125" style="126" customWidth="1"/>
    <col min="9740" max="9740" width="11.28515625" style="126" customWidth="1"/>
    <col min="9741" max="9741" width="10" style="126" customWidth="1"/>
    <col min="9742" max="9742" width="13.42578125" style="126" customWidth="1"/>
    <col min="9743" max="9744" width="11.28515625" style="126" customWidth="1"/>
    <col min="9745" max="9745" width="14.5703125" style="126" customWidth="1"/>
    <col min="9746" max="9746" width="11.28515625" style="126" customWidth="1"/>
    <col min="9747" max="9747" width="9.5703125" style="126" customWidth="1"/>
    <col min="9748" max="9748" width="14.42578125" style="126" customWidth="1"/>
    <col min="9749" max="9749" width="11.28515625" style="126" customWidth="1"/>
    <col min="9750" max="9750" width="10.140625" style="126" bestFit="1" customWidth="1"/>
    <col min="9751" max="9753" width="9.140625" style="126"/>
    <col min="9754" max="9754" width="14.42578125" style="126" bestFit="1" customWidth="1"/>
    <col min="9755" max="9985" width="9.140625" style="126"/>
    <col min="9986" max="9986" width="11.5703125" style="126" customWidth="1"/>
    <col min="9987" max="9987" width="68.5703125" style="126" customWidth="1"/>
    <col min="9988" max="9988" width="10.28515625" style="126" customWidth="1"/>
    <col min="9989" max="9989" width="14" style="126" customWidth="1"/>
    <col min="9990" max="9990" width="11.5703125" style="126" customWidth="1"/>
    <col min="9991" max="9991" width="10.42578125" style="126" customWidth="1"/>
    <col min="9992" max="9992" width="12.140625" style="126" customWidth="1"/>
    <col min="9993" max="9993" width="11.5703125" style="126" customWidth="1"/>
    <col min="9994" max="9994" width="9.85546875" style="126" customWidth="1"/>
    <col min="9995" max="9995" width="13.5703125" style="126" customWidth="1"/>
    <col min="9996" max="9996" width="11.28515625" style="126" customWidth="1"/>
    <col min="9997" max="9997" width="10" style="126" customWidth="1"/>
    <col min="9998" max="9998" width="13.42578125" style="126" customWidth="1"/>
    <col min="9999" max="10000" width="11.28515625" style="126" customWidth="1"/>
    <col min="10001" max="10001" width="14.5703125" style="126" customWidth="1"/>
    <col min="10002" max="10002" width="11.28515625" style="126" customWidth="1"/>
    <col min="10003" max="10003" width="9.5703125" style="126" customWidth="1"/>
    <col min="10004" max="10004" width="14.42578125" style="126" customWidth="1"/>
    <col min="10005" max="10005" width="11.28515625" style="126" customWidth="1"/>
    <col min="10006" max="10006" width="10.140625" style="126" bestFit="1" customWidth="1"/>
    <col min="10007" max="10009" width="9.140625" style="126"/>
    <col min="10010" max="10010" width="14.42578125" style="126" bestFit="1" customWidth="1"/>
    <col min="10011" max="10241" width="9.140625" style="126"/>
    <col min="10242" max="10242" width="11.5703125" style="126" customWidth="1"/>
    <col min="10243" max="10243" width="68.5703125" style="126" customWidth="1"/>
    <col min="10244" max="10244" width="10.28515625" style="126" customWidth="1"/>
    <col min="10245" max="10245" width="14" style="126" customWidth="1"/>
    <col min="10246" max="10246" width="11.5703125" style="126" customWidth="1"/>
    <col min="10247" max="10247" width="10.42578125" style="126" customWidth="1"/>
    <col min="10248" max="10248" width="12.140625" style="126" customWidth="1"/>
    <col min="10249" max="10249" width="11.5703125" style="126" customWidth="1"/>
    <col min="10250" max="10250" width="9.85546875" style="126" customWidth="1"/>
    <col min="10251" max="10251" width="13.5703125" style="126" customWidth="1"/>
    <col min="10252" max="10252" width="11.28515625" style="126" customWidth="1"/>
    <col min="10253" max="10253" width="10" style="126" customWidth="1"/>
    <col min="10254" max="10254" width="13.42578125" style="126" customWidth="1"/>
    <col min="10255" max="10256" width="11.28515625" style="126" customWidth="1"/>
    <col min="10257" max="10257" width="14.5703125" style="126" customWidth="1"/>
    <col min="10258" max="10258" width="11.28515625" style="126" customWidth="1"/>
    <col min="10259" max="10259" width="9.5703125" style="126" customWidth="1"/>
    <col min="10260" max="10260" width="14.42578125" style="126" customWidth="1"/>
    <col min="10261" max="10261" width="11.28515625" style="126" customWidth="1"/>
    <col min="10262" max="10262" width="10.140625" style="126" bestFit="1" customWidth="1"/>
    <col min="10263" max="10265" width="9.140625" style="126"/>
    <col min="10266" max="10266" width="14.42578125" style="126" bestFit="1" customWidth="1"/>
    <col min="10267" max="10497" width="9.140625" style="126"/>
    <col min="10498" max="10498" width="11.5703125" style="126" customWidth="1"/>
    <col min="10499" max="10499" width="68.5703125" style="126" customWidth="1"/>
    <col min="10500" max="10500" width="10.28515625" style="126" customWidth="1"/>
    <col min="10501" max="10501" width="14" style="126" customWidth="1"/>
    <col min="10502" max="10502" width="11.5703125" style="126" customWidth="1"/>
    <col min="10503" max="10503" width="10.42578125" style="126" customWidth="1"/>
    <col min="10504" max="10504" width="12.140625" style="126" customWidth="1"/>
    <col min="10505" max="10505" width="11.5703125" style="126" customWidth="1"/>
    <col min="10506" max="10506" width="9.85546875" style="126" customWidth="1"/>
    <col min="10507" max="10507" width="13.5703125" style="126" customWidth="1"/>
    <col min="10508" max="10508" width="11.28515625" style="126" customWidth="1"/>
    <col min="10509" max="10509" width="10" style="126" customWidth="1"/>
    <col min="10510" max="10510" width="13.42578125" style="126" customWidth="1"/>
    <col min="10511" max="10512" width="11.28515625" style="126" customWidth="1"/>
    <col min="10513" max="10513" width="14.5703125" style="126" customWidth="1"/>
    <col min="10514" max="10514" width="11.28515625" style="126" customWidth="1"/>
    <col min="10515" max="10515" width="9.5703125" style="126" customWidth="1"/>
    <col min="10516" max="10516" width="14.42578125" style="126" customWidth="1"/>
    <col min="10517" max="10517" width="11.28515625" style="126" customWidth="1"/>
    <col min="10518" max="10518" width="10.140625" style="126" bestFit="1" customWidth="1"/>
    <col min="10519" max="10521" width="9.140625" style="126"/>
    <col min="10522" max="10522" width="14.42578125" style="126" bestFit="1" customWidth="1"/>
    <col min="10523" max="10753" width="9.140625" style="126"/>
    <col min="10754" max="10754" width="11.5703125" style="126" customWidth="1"/>
    <col min="10755" max="10755" width="68.5703125" style="126" customWidth="1"/>
    <col min="10756" max="10756" width="10.28515625" style="126" customWidth="1"/>
    <col min="10757" max="10757" width="14" style="126" customWidth="1"/>
    <col min="10758" max="10758" width="11.5703125" style="126" customWidth="1"/>
    <col min="10759" max="10759" width="10.42578125" style="126" customWidth="1"/>
    <col min="10760" max="10760" width="12.140625" style="126" customWidth="1"/>
    <col min="10761" max="10761" width="11.5703125" style="126" customWidth="1"/>
    <col min="10762" max="10762" width="9.85546875" style="126" customWidth="1"/>
    <col min="10763" max="10763" width="13.5703125" style="126" customWidth="1"/>
    <col min="10764" max="10764" width="11.28515625" style="126" customWidth="1"/>
    <col min="10765" max="10765" width="10" style="126" customWidth="1"/>
    <col min="10766" max="10766" width="13.42578125" style="126" customWidth="1"/>
    <col min="10767" max="10768" width="11.28515625" style="126" customWidth="1"/>
    <col min="10769" max="10769" width="14.5703125" style="126" customWidth="1"/>
    <col min="10770" max="10770" width="11.28515625" style="126" customWidth="1"/>
    <col min="10771" max="10771" width="9.5703125" style="126" customWidth="1"/>
    <col min="10772" max="10772" width="14.42578125" style="126" customWidth="1"/>
    <col min="10773" max="10773" width="11.28515625" style="126" customWidth="1"/>
    <col min="10774" max="10774" width="10.140625" style="126" bestFit="1" customWidth="1"/>
    <col min="10775" max="10777" width="9.140625" style="126"/>
    <col min="10778" max="10778" width="14.42578125" style="126" bestFit="1" customWidth="1"/>
    <col min="10779" max="11009" width="9.140625" style="126"/>
    <col min="11010" max="11010" width="11.5703125" style="126" customWidth="1"/>
    <col min="11011" max="11011" width="68.5703125" style="126" customWidth="1"/>
    <col min="11012" max="11012" width="10.28515625" style="126" customWidth="1"/>
    <col min="11013" max="11013" width="14" style="126" customWidth="1"/>
    <col min="11014" max="11014" width="11.5703125" style="126" customWidth="1"/>
    <col min="11015" max="11015" width="10.42578125" style="126" customWidth="1"/>
    <col min="11016" max="11016" width="12.140625" style="126" customWidth="1"/>
    <col min="11017" max="11017" width="11.5703125" style="126" customWidth="1"/>
    <col min="11018" max="11018" width="9.85546875" style="126" customWidth="1"/>
    <col min="11019" max="11019" width="13.5703125" style="126" customWidth="1"/>
    <col min="11020" max="11020" width="11.28515625" style="126" customWidth="1"/>
    <col min="11021" max="11021" width="10" style="126" customWidth="1"/>
    <col min="11022" max="11022" width="13.42578125" style="126" customWidth="1"/>
    <col min="11023" max="11024" width="11.28515625" style="126" customWidth="1"/>
    <col min="11025" max="11025" width="14.5703125" style="126" customWidth="1"/>
    <col min="11026" max="11026" width="11.28515625" style="126" customWidth="1"/>
    <col min="11027" max="11027" width="9.5703125" style="126" customWidth="1"/>
    <col min="11028" max="11028" width="14.42578125" style="126" customWidth="1"/>
    <col min="11029" max="11029" width="11.28515625" style="126" customWidth="1"/>
    <col min="11030" max="11030" width="10.140625" style="126" bestFit="1" customWidth="1"/>
    <col min="11031" max="11033" width="9.140625" style="126"/>
    <col min="11034" max="11034" width="14.42578125" style="126" bestFit="1" customWidth="1"/>
    <col min="11035" max="11265" width="9.140625" style="126"/>
    <col min="11266" max="11266" width="11.5703125" style="126" customWidth="1"/>
    <col min="11267" max="11267" width="68.5703125" style="126" customWidth="1"/>
    <col min="11268" max="11268" width="10.28515625" style="126" customWidth="1"/>
    <col min="11269" max="11269" width="14" style="126" customWidth="1"/>
    <col min="11270" max="11270" width="11.5703125" style="126" customWidth="1"/>
    <col min="11271" max="11271" width="10.42578125" style="126" customWidth="1"/>
    <col min="11272" max="11272" width="12.140625" style="126" customWidth="1"/>
    <col min="11273" max="11273" width="11.5703125" style="126" customWidth="1"/>
    <col min="11274" max="11274" width="9.85546875" style="126" customWidth="1"/>
    <col min="11275" max="11275" width="13.5703125" style="126" customWidth="1"/>
    <col min="11276" max="11276" width="11.28515625" style="126" customWidth="1"/>
    <col min="11277" max="11277" width="10" style="126" customWidth="1"/>
    <col min="11278" max="11278" width="13.42578125" style="126" customWidth="1"/>
    <col min="11279" max="11280" width="11.28515625" style="126" customWidth="1"/>
    <col min="11281" max="11281" width="14.5703125" style="126" customWidth="1"/>
    <col min="11282" max="11282" width="11.28515625" style="126" customWidth="1"/>
    <col min="11283" max="11283" width="9.5703125" style="126" customWidth="1"/>
    <col min="11284" max="11284" width="14.42578125" style="126" customWidth="1"/>
    <col min="11285" max="11285" width="11.28515625" style="126" customWidth="1"/>
    <col min="11286" max="11286" width="10.140625" style="126" bestFit="1" customWidth="1"/>
    <col min="11287" max="11289" width="9.140625" style="126"/>
    <col min="11290" max="11290" width="14.42578125" style="126" bestFit="1" customWidth="1"/>
    <col min="11291" max="11521" width="9.140625" style="126"/>
    <col min="11522" max="11522" width="11.5703125" style="126" customWidth="1"/>
    <col min="11523" max="11523" width="68.5703125" style="126" customWidth="1"/>
    <col min="11524" max="11524" width="10.28515625" style="126" customWidth="1"/>
    <col min="11525" max="11525" width="14" style="126" customWidth="1"/>
    <col min="11526" max="11526" width="11.5703125" style="126" customWidth="1"/>
    <col min="11527" max="11527" width="10.42578125" style="126" customWidth="1"/>
    <col min="11528" max="11528" width="12.140625" style="126" customWidth="1"/>
    <col min="11529" max="11529" width="11.5703125" style="126" customWidth="1"/>
    <col min="11530" max="11530" width="9.85546875" style="126" customWidth="1"/>
    <col min="11531" max="11531" width="13.5703125" style="126" customWidth="1"/>
    <col min="11532" max="11532" width="11.28515625" style="126" customWidth="1"/>
    <col min="11533" max="11533" width="10" style="126" customWidth="1"/>
    <col min="11534" max="11534" width="13.42578125" style="126" customWidth="1"/>
    <col min="11535" max="11536" width="11.28515625" style="126" customWidth="1"/>
    <col min="11537" max="11537" width="14.5703125" style="126" customWidth="1"/>
    <col min="11538" max="11538" width="11.28515625" style="126" customWidth="1"/>
    <col min="11539" max="11539" width="9.5703125" style="126" customWidth="1"/>
    <col min="11540" max="11540" width="14.42578125" style="126" customWidth="1"/>
    <col min="11541" max="11541" width="11.28515625" style="126" customWidth="1"/>
    <col min="11542" max="11542" width="10.140625" style="126" bestFit="1" customWidth="1"/>
    <col min="11543" max="11545" width="9.140625" style="126"/>
    <col min="11546" max="11546" width="14.42578125" style="126" bestFit="1" customWidth="1"/>
    <col min="11547" max="11777" width="9.140625" style="126"/>
    <col min="11778" max="11778" width="11.5703125" style="126" customWidth="1"/>
    <col min="11779" max="11779" width="68.5703125" style="126" customWidth="1"/>
    <col min="11780" max="11780" width="10.28515625" style="126" customWidth="1"/>
    <col min="11781" max="11781" width="14" style="126" customWidth="1"/>
    <col min="11782" max="11782" width="11.5703125" style="126" customWidth="1"/>
    <col min="11783" max="11783" width="10.42578125" style="126" customWidth="1"/>
    <col min="11784" max="11784" width="12.140625" style="126" customWidth="1"/>
    <col min="11785" max="11785" width="11.5703125" style="126" customWidth="1"/>
    <col min="11786" max="11786" width="9.85546875" style="126" customWidth="1"/>
    <col min="11787" max="11787" width="13.5703125" style="126" customWidth="1"/>
    <col min="11788" max="11788" width="11.28515625" style="126" customWidth="1"/>
    <col min="11789" max="11789" width="10" style="126" customWidth="1"/>
    <col min="11790" max="11790" width="13.42578125" style="126" customWidth="1"/>
    <col min="11791" max="11792" width="11.28515625" style="126" customWidth="1"/>
    <col min="11793" max="11793" width="14.5703125" style="126" customWidth="1"/>
    <col min="11794" max="11794" width="11.28515625" style="126" customWidth="1"/>
    <col min="11795" max="11795" width="9.5703125" style="126" customWidth="1"/>
    <col min="11796" max="11796" width="14.42578125" style="126" customWidth="1"/>
    <col min="11797" max="11797" width="11.28515625" style="126" customWidth="1"/>
    <col min="11798" max="11798" width="10.140625" style="126" bestFit="1" customWidth="1"/>
    <col min="11799" max="11801" width="9.140625" style="126"/>
    <col min="11802" max="11802" width="14.42578125" style="126" bestFit="1" customWidth="1"/>
    <col min="11803" max="12033" width="9.140625" style="126"/>
    <col min="12034" max="12034" width="11.5703125" style="126" customWidth="1"/>
    <col min="12035" max="12035" width="68.5703125" style="126" customWidth="1"/>
    <col min="12036" max="12036" width="10.28515625" style="126" customWidth="1"/>
    <col min="12037" max="12037" width="14" style="126" customWidth="1"/>
    <col min="12038" max="12038" width="11.5703125" style="126" customWidth="1"/>
    <col min="12039" max="12039" width="10.42578125" style="126" customWidth="1"/>
    <col min="12040" max="12040" width="12.140625" style="126" customWidth="1"/>
    <col min="12041" max="12041" width="11.5703125" style="126" customWidth="1"/>
    <col min="12042" max="12042" width="9.85546875" style="126" customWidth="1"/>
    <col min="12043" max="12043" width="13.5703125" style="126" customWidth="1"/>
    <col min="12044" max="12044" width="11.28515625" style="126" customWidth="1"/>
    <col min="12045" max="12045" width="10" style="126" customWidth="1"/>
    <col min="12046" max="12046" width="13.42578125" style="126" customWidth="1"/>
    <col min="12047" max="12048" width="11.28515625" style="126" customWidth="1"/>
    <col min="12049" max="12049" width="14.5703125" style="126" customWidth="1"/>
    <col min="12050" max="12050" width="11.28515625" style="126" customWidth="1"/>
    <col min="12051" max="12051" width="9.5703125" style="126" customWidth="1"/>
    <col min="12052" max="12052" width="14.42578125" style="126" customWidth="1"/>
    <col min="12053" max="12053" width="11.28515625" style="126" customWidth="1"/>
    <col min="12054" max="12054" width="10.140625" style="126" bestFit="1" customWidth="1"/>
    <col min="12055" max="12057" width="9.140625" style="126"/>
    <col min="12058" max="12058" width="14.42578125" style="126" bestFit="1" customWidth="1"/>
    <col min="12059" max="12289" width="9.140625" style="126"/>
    <col min="12290" max="12290" width="11.5703125" style="126" customWidth="1"/>
    <col min="12291" max="12291" width="68.5703125" style="126" customWidth="1"/>
    <col min="12292" max="12292" width="10.28515625" style="126" customWidth="1"/>
    <col min="12293" max="12293" width="14" style="126" customWidth="1"/>
    <col min="12294" max="12294" width="11.5703125" style="126" customWidth="1"/>
    <col min="12295" max="12295" width="10.42578125" style="126" customWidth="1"/>
    <col min="12296" max="12296" width="12.140625" style="126" customWidth="1"/>
    <col min="12297" max="12297" width="11.5703125" style="126" customWidth="1"/>
    <col min="12298" max="12298" width="9.85546875" style="126" customWidth="1"/>
    <col min="12299" max="12299" width="13.5703125" style="126" customWidth="1"/>
    <col min="12300" max="12300" width="11.28515625" style="126" customWidth="1"/>
    <col min="12301" max="12301" width="10" style="126" customWidth="1"/>
    <col min="12302" max="12302" width="13.42578125" style="126" customWidth="1"/>
    <col min="12303" max="12304" width="11.28515625" style="126" customWidth="1"/>
    <col min="12305" max="12305" width="14.5703125" style="126" customWidth="1"/>
    <col min="12306" max="12306" width="11.28515625" style="126" customWidth="1"/>
    <col min="12307" max="12307" width="9.5703125" style="126" customWidth="1"/>
    <col min="12308" max="12308" width="14.42578125" style="126" customWidth="1"/>
    <col min="12309" max="12309" width="11.28515625" style="126" customWidth="1"/>
    <col min="12310" max="12310" width="10.140625" style="126" bestFit="1" customWidth="1"/>
    <col min="12311" max="12313" width="9.140625" style="126"/>
    <col min="12314" max="12314" width="14.42578125" style="126" bestFit="1" customWidth="1"/>
    <col min="12315" max="12545" width="9.140625" style="126"/>
    <col min="12546" max="12546" width="11.5703125" style="126" customWidth="1"/>
    <col min="12547" max="12547" width="68.5703125" style="126" customWidth="1"/>
    <col min="12548" max="12548" width="10.28515625" style="126" customWidth="1"/>
    <col min="12549" max="12549" width="14" style="126" customWidth="1"/>
    <col min="12550" max="12550" width="11.5703125" style="126" customWidth="1"/>
    <col min="12551" max="12551" width="10.42578125" style="126" customWidth="1"/>
    <col min="12552" max="12552" width="12.140625" style="126" customWidth="1"/>
    <col min="12553" max="12553" width="11.5703125" style="126" customWidth="1"/>
    <col min="12554" max="12554" width="9.85546875" style="126" customWidth="1"/>
    <col min="12555" max="12555" width="13.5703125" style="126" customWidth="1"/>
    <col min="12556" max="12556" width="11.28515625" style="126" customWidth="1"/>
    <col min="12557" max="12557" width="10" style="126" customWidth="1"/>
    <col min="12558" max="12558" width="13.42578125" style="126" customWidth="1"/>
    <col min="12559" max="12560" width="11.28515625" style="126" customWidth="1"/>
    <col min="12561" max="12561" width="14.5703125" style="126" customWidth="1"/>
    <col min="12562" max="12562" width="11.28515625" style="126" customWidth="1"/>
    <col min="12563" max="12563" width="9.5703125" style="126" customWidth="1"/>
    <col min="12564" max="12564" width="14.42578125" style="126" customWidth="1"/>
    <col min="12565" max="12565" width="11.28515625" style="126" customWidth="1"/>
    <col min="12566" max="12566" width="10.140625" style="126" bestFit="1" customWidth="1"/>
    <col min="12567" max="12569" width="9.140625" style="126"/>
    <col min="12570" max="12570" width="14.42578125" style="126" bestFit="1" customWidth="1"/>
    <col min="12571" max="12801" width="9.140625" style="126"/>
    <col min="12802" max="12802" width="11.5703125" style="126" customWidth="1"/>
    <col min="12803" max="12803" width="68.5703125" style="126" customWidth="1"/>
    <col min="12804" max="12804" width="10.28515625" style="126" customWidth="1"/>
    <col min="12805" max="12805" width="14" style="126" customWidth="1"/>
    <col min="12806" max="12806" width="11.5703125" style="126" customWidth="1"/>
    <col min="12807" max="12807" width="10.42578125" style="126" customWidth="1"/>
    <col min="12808" max="12808" width="12.140625" style="126" customWidth="1"/>
    <col min="12809" max="12809" width="11.5703125" style="126" customWidth="1"/>
    <col min="12810" max="12810" width="9.85546875" style="126" customWidth="1"/>
    <col min="12811" max="12811" width="13.5703125" style="126" customWidth="1"/>
    <col min="12812" max="12812" width="11.28515625" style="126" customWidth="1"/>
    <col min="12813" max="12813" width="10" style="126" customWidth="1"/>
    <col min="12814" max="12814" width="13.42578125" style="126" customWidth="1"/>
    <col min="12815" max="12816" width="11.28515625" style="126" customWidth="1"/>
    <col min="12817" max="12817" width="14.5703125" style="126" customWidth="1"/>
    <col min="12818" max="12818" width="11.28515625" style="126" customWidth="1"/>
    <col min="12819" max="12819" width="9.5703125" style="126" customWidth="1"/>
    <col min="12820" max="12820" width="14.42578125" style="126" customWidth="1"/>
    <col min="12821" max="12821" width="11.28515625" style="126" customWidth="1"/>
    <col min="12822" max="12822" width="10.140625" style="126" bestFit="1" customWidth="1"/>
    <col min="12823" max="12825" width="9.140625" style="126"/>
    <col min="12826" max="12826" width="14.42578125" style="126" bestFit="1" customWidth="1"/>
    <col min="12827" max="13057" width="9.140625" style="126"/>
    <col min="13058" max="13058" width="11.5703125" style="126" customWidth="1"/>
    <col min="13059" max="13059" width="68.5703125" style="126" customWidth="1"/>
    <col min="13060" max="13060" width="10.28515625" style="126" customWidth="1"/>
    <col min="13061" max="13061" width="14" style="126" customWidth="1"/>
    <col min="13062" max="13062" width="11.5703125" style="126" customWidth="1"/>
    <col min="13063" max="13063" width="10.42578125" style="126" customWidth="1"/>
    <col min="13064" max="13064" width="12.140625" style="126" customWidth="1"/>
    <col min="13065" max="13065" width="11.5703125" style="126" customWidth="1"/>
    <col min="13066" max="13066" width="9.85546875" style="126" customWidth="1"/>
    <col min="13067" max="13067" width="13.5703125" style="126" customWidth="1"/>
    <col min="13068" max="13068" width="11.28515625" style="126" customWidth="1"/>
    <col min="13069" max="13069" width="10" style="126" customWidth="1"/>
    <col min="13070" max="13070" width="13.42578125" style="126" customWidth="1"/>
    <col min="13071" max="13072" width="11.28515625" style="126" customWidth="1"/>
    <col min="13073" max="13073" width="14.5703125" style="126" customWidth="1"/>
    <col min="13074" max="13074" width="11.28515625" style="126" customWidth="1"/>
    <col min="13075" max="13075" width="9.5703125" style="126" customWidth="1"/>
    <col min="13076" max="13076" width="14.42578125" style="126" customWidth="1"/>
    <col min="13077" max="13077" width="11.28515625" style="126" customWidth="1"/>
    <col min="13078" max="13078" width="10.140625" style="126" bestFit="1" customWidth="1"/>
    <col min="13079" max="13081" width="9.140625" style="126"/>
    <col min="13082" max="13082" width="14.42578125" style="126" bestFit="1" customWidth="1"/>
    <col min="13083" max="13313" width="9.140625" style="126"/>
    <col min="13314" max="13314" width="11.5703125" style="126" customWidth="1"/>
    <col min="13315" max="13315" width="68.5703125" style="126" customWidth="1"/>
    <col min="13316" max="13316" width="10.28515625" style="126" customWidth="1"/>
    <col min="13317" max="13317" width="14" style="126" customWidth="1"/>
    <col min="13318" max="13318" width="11.5703125" style="126" customWidth="1"/>
    <col min="13319" max="13319" width="10.42578125" style="126" customWidth="1"/>
    <col min="13320" max="13320" width="12.140625" style="126" customWidth="1"/>
    <col min="13321" max="13321" width="11.5703125" style="126" customWidth="1"/>
    <col min="13322" max="13322" width="9.85546875" style="126" customWidth="1"/>
    <col min="13323" max="13323" width="13.5703125" style="126" customWidth="1"/>
    <col min="13324" max="13324" width="11.28515625" style="126" customWidth="1"/>
    <col min="13325" max="13325" width="10" style="126" customWidth="1"/>
    <col min="13326" max="13326" width="13.42578125" style="126" customWidth="1"/>
    <col min="13327" max="13328" width="11.28515625" style="126" customWidth="1"/>
    <col min="13329" max="13329" width="14.5703125" style="126" customWidth="1"/>
    <col min="13330" max="13330" width="11.28515625" style="126" customWidth="1"/>
    <col min="13331" max="13331" width="9.5703125" style="126" customWidth="1"/>
    <col min="13332" max="13332" width="14.42578125" style="126" customWidth="1"/>
    <col min="13333" max="13333" width="11.28515625" style="126" customWidth="1"/>
    <col min="13334" max="13334" width="10.140625" style="126" bestFit="1" customWidth="1"/>
    <col min="13335" max="13337" width="9.140625" style="126"/>
    <col min="13338" max="13338" width="14.42578125" style="126" bestFit="1" customWidth="1"/>
    <col min="13339" max="13569" width="9.140625" style="126"/>
    <col min="13570" max="13570" width="11.5703125" style="126" customWidth="1"/>
    <col min="13571" max="13571" width="68.5703125" style="126" customWidth="1"/>
    <col min="13572" max="13572" width="10.28515625" style="126" customWidth="1"/>
    <col min="13573" max="13573" width="14" style="126" customWidth="1"/>
    <col min="13574" max="13574" width="11.5703125" style="126" customWidth="1"/>
    <col min="13575" max="13575" width="10.42578125" style="126" customWidth="1"/>
    <col min="13576" max="13576" width="12.140625" style="126" customWidth="1"/>
    <col min="13577" max="13577" width="11.5703125" style="126" customWidth="1"/>
    <col min="13578" max="13578" width="9.85546875" style="126" customWidth="1"/>
    <col min="13579" max="13579" width="13.5703125" style="126" customWidth="1"/>
    <col min="13580" max="13580" width="11.28515625" style="126" customWidth="1"/>
    <col min="13581" max="13581" width="10" style="126" customWidth="1"/>
    <col min="13582" max="13582" width="13.42578125" style="126" customWidth="1"/>
    <col min="13583" max="13584" width="11.28515625" style="126" customWidth="1"/>
    <col min="13585" max="13585" width="14.5703125" style="126" customWidth="1"/>
    <col min="13586" max="13586" width="11.28515625" style="126" customWidth="1"/>
    <col min="13587" max="13587" width="9.5703125" style="126" customWidth="1"/>
    <col min="13588" max="13588" width="14.42578125" style="126" customWidth="1"/>
    <col min="13589" max="13589" width="11.28515625" style="126" customWidth="1"/>
    <col min="13590" max="13590" width="10.140625" style="126" bestFit="1" customWidth="1"/>
    <col min="13591" max="13593" width="9.140625" style="126"/>
    <col min="13594" max="13594" width="14.42578125" style="126" bestFit="1" customWidth="1"/>
    <col min="13595" max="13825" width="9.140625" style="126"/>
    <col min="13826" max="13826" width="11.5703125" style="126" customWidth="1"/>
    <col min="13827" max="13827" width="68.5703125" style="126" customWidth="1"/>
    <col min="13828" max="13828" width="10.28515625" style="126" customWidth="1"/>
    <col min="13829" max="13829" width="14" style="126" customWidth="1"/>
    <col min="13830" max="13830" width="11.5703125" style="126" customWidth="1"/>
    <col min="13831" max="13831" width="10.42578125" style="126" customWidth="1"/>
    <col min="13832" max="13832" width="12.140625" style="126" customWidth="1"/>
    <col min="13833" max="13833" width="11.5703125" style="126" customWidth="1"/>
    <col min="13834" max="13834" width="9.85546875" style="126" customWidth="1"/>
    <col min="13835" max="13835" width="13.5703125" style="126" customWidth="1"/>
    <col min="13836" max="13836" width="11.28515625" style="126" customWidth="1"/>
    <col min="13837" max="13837" width="10" style="126" customWidth="1"/>
    <col min="13838" max="13838" width="13.42578125" style="126" customWidth="1"/>
    <col min="13839" max="13840" width="11.28515625" style="126" customWidth="1"/>
    <col min="13841" max="13841" width="14.5703125" style="126" customWidth="1"/>
    <col min="13842" max="13842" width="11.28515625" style="126" customWidth="1"/>
    <col min="13843" max="13843" width="9.5703125" style="126" customWidth="1"/>
    <col min="13844" max="13844" width="14.42578125" style="126" customWidth="1"/>
    <col min="13845" max="13845" width="11.28515625" style="126" customWidth="1"/>
    <col min="13846" max="13846" width="10.140625" style="126" bestFit="1" customWidth="1"/>
    <col min="13847" max="13849" width="9.140625" style="126"/>
    <col min="13850" max="13850" width="14.42578125" style="126" bestFit="1" customWidth="1"/>
    <col min="13851" max="14081" width="9.140625" style="126"/>
    <col min="14082" max="14082" width="11.5703125" style="126" customWidth="1"/>
    <col min="14083" max="14083" width="68.5703125" style="126" customWidth="1"/>
    <col min="14084" max="14084" width="10.28515625" style="126" customWidth="1"/>
    <col min="14085" max="14085" width="14" style="126" customWidth="1"/>
    <col min="14086" max="14086" width="11.5703125" style="126" customWidth="1"/>
    <col min="14087" max="14087" width="10.42578125" style="126" customWidth="1"/>
    <col min="14088" max="14088" width="12.140625" style="126" customWidth="1"/>
    <col min="14089" max="14089" width="11.5703125" style="126" customWidth="1"/>
    <col min="14090" max="14090" width="9.85546875" style="126" customWidth="1"/>
    <col min="14091" max="14091" width="13.5703125" style="126" customWidth="1"/>
    <col min="14092" max="14092" width="11.28515625" style="126" customWidth="1"/>
    <col min="14093" max="14093" width="10" style="126" customWidth="1"/>
    <col min="14094" max="14094" width="13.42578125" style="126" customWidth="1"/>
    <col min="14095" max="14096" width="11.28515625" style="126" customWidth="1"/>
    <col min="14097" max="14097" width="14.5703125" style="126" customWidth="1"/>
    <col min="14098" max="14098" width="11.28515625" style="126" customWidth="1"/>
    <col min="14099" max="14099" width="9.5703125" style="126" customWidth="1"/>
    <col min="14100" max="14100" width="14.42578125" style="126" customWidth="1"/>
    <col min="14101" max="14101" width="11.28515625" style="126" customWidth="1"/>
    <col min="14102" max="14102" width="10.140625" style="126" bestFit="1" customWidth="1"/>
    <col min="14103" max="14105" width="9.140625" style="126"/>
    <col min="14106" max="14106" width="14.42578125" style="126" bestFit="1" customWidth="1"/>
    <col min="14107" max="14337" width="9.140625" style="126"/>
    <col min="14338" max="14338" width="11.5703125" style="126" customWidth="1"/>
    <col min="14339" max="14339" width="68.5703125" style="126" customWidth="1"/>
    <col min="14340" max="14340" width="10.28515625" style="126" customWidth="1"/>
    <col min="14341" max="14341" width="14" style="126" customWidth="1"/>
    <col min="14342" max="14342" width="11.5703125" style="126" customWidth="1"/>
    <col min="14343" max="14343" width="10.42578125" style="126" customWidth="1"/>
    <col min="14344" max="14344" width="12.140625" style="126" customWidth="1"/>
    <col min="14345" max="14345" width="11.5703125" style="126" customWidth="1"/>
    <col min="14346" max="14346" width="9.85546875" style="126" customWidth="1"/>
    <col min="14347" max="14347" width="13.5703125" style="126" customWidth="1"/>
    <col min="14348" max="14348" width="11.28515625" style="126" customWidth="1"/>
    <col min="14349" max="14349" width="10" style="126" customWidth="1"/>
    <col min="14350" max="14350" width="13.42578125" style="126" customWidth="1"/>
    <col min="14351" max="14352" width="11.28515625" style="126" customWidth="1"/>
    <col min="14353" max="14353" width="14.5703125" style="126" customWidth="1"/>
    <col min="14354" max="14354" width="11.28515625" style="126" customWidth="1"/>
    <col min="14355" max="14355" width="9.5703125" style="126" customWidth="1"/>
    <col min="14356" max="14356" width="14.42578125" style="126" customWidth="1"/>
    <col min="14357" max="14357" width="11.28515625" style="126" customWidth="1"/>
    <col min="14358" max="14358" width="10.140625" style="126" bestFit="1" customWidth="1"/>
    <col min="14359" max="14361" width="9.140625" style="126"/>
    <col min="14362" max="14362" width="14.42578125" style="126" bestFit="1" customWidth="1"/>
    <col min="14363" max="14593" width="9.140625" style="126"/>
    <col min="14594" max="14594" width="11.5703125" style="126" customWidth="1"/>
    <col min="14595" max="14595" width="68.5703125" style="126" customWidth="1"/>
    <col min="14596" max="14596" width="10.28515625" style="126" customWidth="1"/>
    <col min="14597" max="14597" width="14" style="126" customWidth="1"/>
    <col min="14598" max="14598" width="11.5703125" style="126" customWidth="1"/>
    <col min="14599" max="14599" width="10.42578125" style="126" customWidth="1"/>
    <col min="14600" max="14600" width="12.140625" style="126" customWidth="1"/>
    <col min="14601" max="14601" width="11.5703125" style="126" customWidth="1"/>
    <col min="14602" max="14602" width="9.85546875" style="126" customWidth="1"/>
    <col min="14603" max="14603" width="13.5703125" style="126" customWidth="1"/>
    <col min="14604" max="14604" width="11.28515625" style="126" customWidth="1"/>
    <col min="14605" max="14605" width="10" style="126" customWidth="1"/>
    <col min="14606" max="14606" width="13.42578125" style="126" customWidth="1"/>
    <col min="14607" max="14608" width="11.28515625" style="126" customWidth="1"/>
    <col min="14609" max="14609" width="14.5703125" style="126" customWidth="1"/>
    <col min="14610" max="14610" width="11.28515625" style="126" customWidth="1"/>
    <col min="14611" max="14611" width="9.5703125" style="126" customWidth="1"/>
    <col min="14612" max="14612" width="14.42578125" style="126" customWidth="1"/>
    <col min="14613" max="14613" width="11.28515625" style="126" customWidth="1"/>
    <col min="14614" max="14614" width="10.140625" style="126" bestFit="1" customWidth="1"/>
    <col min="14615" max="14617" width="9.140625" style="126"/>
    <col min="14618" max="14618" width="14.42578125" style="126" bestFit="1" customWidth="1"/>
    <col min="14619" max="14849" width="9.140625" style="126"/>
    <col min="14850" max="14850" width="11.5703125" style="126" customWidth="1"/>
    <col min="14851" max="14851" width="68.5703125" style="126" customWidth="1"/>
    <col min="14852" max="14852" width="10.28515625" style="126" customWidth="1"/>
    <col min="14853" max="14853" width="14" style="126" customWidth="1"/>
    <col min="14854" max="14854" width="11.5703125" style="126" customWidth="1"/>
    <col min="14855" max="14855" width="10.42578125" style="126" customWidth="1"/>
    <col min="14856" max="14856" width="12.140625" style="126" customWidth="1"/>
    <col min="14857" max="14857" width="11.5703125" style="126" customWidth="1"/>
    <col min="14858" max="14858" width="9.85546875" style="126" customWidth="1"/>
    <col min="14859" max="14859" width="13.5703125" style="126" customWidth="1"/>
    <col min="14860" max="14860" width="11.28515625" style="126" customWidth="1"/>
    <col min="14861" max="14861" width="10" style="126" customWidth="1"/>
    <col min="14862" max="14862" width="13.42578125" style="126" customWidth="1"/>
    <col min="14863" max="14864" width="11.28515625" style="126" customWidth="1"/>
    <col min="14865" max="14865" width="14.5703125" style="126" customWidth="1"/>
    <col min="14866" max="14866" width="11.28515625" style="126" customWidth="1"/>
    <col min="14867" max="14867" width="9.5703125" style="126" customWidth="1"/>
    <col min="14868" max="14868" width="14.42578125" style="126" customWidth="1"/>
    <col min="14869" max="14869" width="11.28515625" style="126" customWidth="1"/>
    <col min="14870" max="14870" width="10.140625" style="126" bestFit="1" customWidth="1"/>
    <col min="14871" max="14873" width="9.140625" style="126"/>
    <col min="14874" max="14874" width="14.42578125" style="126" bestFit="1" customWidth="1"/>
    <col min="14875" max="15105" width="9.140625" style="126"/>
    <col min="15106" max="15106" width="11.5703125" style="126" customWidth="1"/>
    <col min="15107" max="15107" width="68.5703125" style="126" customWidth="1"/>
    <col min="15108" max="15108" width="10.28515625" style="126" customWidth="1"/>
    <col min="15109" max="15109" width="14" style="126" customWidth="1"/>
    <col min="15110" max="15110" width="11.5703125" style="126" customWidth="1"/>
    <col min="15111" max="15111" width="10.42578125" style="126" customWidth="1"/>
    <col min="15112" max="15112" width="12.140625" style="126" customWidth="1"/>
    <col min="15113" max="15113" width="11.5703125" style="126" customWidth="1"/>
    <col min="15114" max="15114" width="9.85546875" style="126" customWidth="1"/>
    <col min="15115" max="15115" width="13.5703125" style="126" customWidth="1"/>
    <col min="15116" max="15116" width="11.28515625" style="126" customWidth="1"/>
    <col min="15117" max="15117" width="10" style="126" customWidth="1"/>
    <col min="15118" max="15118" width="13.42578125" style="126" customWidth="1"/>
    <col min="15119" max="15120" width="11.28515625" style="126" customWidth="1"/>
    <col min="15121" max="15121" width="14.5703125" style="126" customWidth="1"/>
    <col min="15122" max="15122" width="11.28515625" style="126" customWidth="1"/>
    <col min="15123" max="15123" width="9.5703125" style="126" customWidth="1"/>
    <col min="15124" max="15124" width="14.42578125" style="126" customWidth="1"/>
    <col min="15125" max="15125" width="11.28515625" style="126" customWidth="1"/>
    <col min="15126" max="15126" width="10.140625" style="126" bestFit="1" customWidth="1"/>
    <col min="15127" max="15129" width="9.140625" style="126"/>
    <col min="15130" max="15130" width="14.42578125" style="126" bestFit="1" customWidth="1"/>
    <col min="15131" max="15361" width="9.140625" style="126"/>
    <col min="15362" max="15362" width="11.5703125" style="126" customWidth="1"/>
    <col min="15363" max="15363" width="68.5703125" style="126" customWidth="1"/>
    <col min="15364" max="15364" width="10.28515625" style="126" customWidth="1"/>
    <col min="15365" max="15365" width="14" style="126" customWidth="1"/>
    <col min="15366" max="15366" width="11.5703125" style="126" customWidth="1"/>
    <col min="15367" max="15367" width="10.42578125" style="126" customWidth="1"/>
    <col min="15368" max="15368" width="12.140625" style="126" customWidth="1"/>
    <col min="15369" max="15369" width="11.5703125" style="126" customWidth="1"/>
    <col min="15370" max="15370" width="9.85546875" style="126" customWidth="1"/>
    <col min="15371" max="15371" width="13.5703125" style="126" customWidth="1"/>
    <col min="15372" max="15372" width="11.28515625" style="126" customWidth="1"/>
    <col min="15373" max="15373" width="10" style="126" customWidth="1"/>
    <col min="15374" max="15374" width="13.42578125" style="126" customWidth="1"/>
    <col min="15375" max="15376" width="11.28515625" style="126" customWidth="1"/>
    <col min="15377" max="15377" width="14.5703125" style="126" customWidth="1"/>
    <col min="15378" max="15378" width="11.28515625" style="126" customWidth="1"/>
    <col min="15379" max="15379" width="9.5703125" style="126" customWidth="1"/>
    <col min="15380" max="15380" width="14.42578125" style="126" customWidth="1"/>
    <col min="15381" max="15381" width="11.28515625" style="126" customWidth="1"/>
    <col min="15382" max="15382" width="10.140625" style="126" bestFit="1" customWidth="1"/>
    <col min="15383" max="15385" width="9.140625" style="126"/>
    <col min="15386" max="15386" width="14.42578125" style="126" bestFit="1" customWidth="1"/>
    <col min="15387" max="15617" width="9.140625" style="126"/>
    <col min="15618" max="15618" width="11.5703125" style="126" customWidth="1"/>
    <col min="15619" max="15619" width="68.5703125" style="126" customWidth="1"/>
    <col min="15620" max="15620" width="10.28515625" style="126" customWidth="1"/>
    <col min="15621" max="15621" width="14" style="126" customWidth="1"/>
    <col min="15622" max="15622" width="11.5703125" style="126" customWidth="1"/>
    <col min="15623" max="15623" width="10.42578125" style="126" customWidth="1"/>
    <col min="15624" max="15624" width="12.140625" style="126" customWidth="1"/>
    <col min="15625" max="15625" width="11.5703125" style="126" customWidth="1"/>
    <col min="15626" max="15626" width="9.85546875" style="126" customWidth="1"/>
    <col min="15627" max="15627" width="13.5703125" style="126" customWidth="1"/>
    <col min="15628" max="15628" width="11.28515625" style="126" customWidth="1"/>
    <col min="15629" max="15629" width="10" style="126" customWidth="1"/>
    <col min="15630" max="15630" width="13.42578125" style="126" customWidth="1"/>
    <col min="15631" max="15632" width="11.28515625" style="126" customWidth="1"/>
    <col min="15633" max="15633" width="14.5703125" style="126" customWidth="1"/>
    <col min="15634" max="15634" width="11.28515625" style="126" customWidth="1"/>
    <col min="15635" max="15635" width="9.5703125" style="126" customWidth="1"/>
    <col min="15636" max="15636" width="14.42578125" style="126" customWidth="1"/>
    <col min="15637" max="15637" width="11.28515625" style="126" customWidth="1"/>
    <col min="15638" max="15638" width="10.140625" style="126" bestFit="1" customWidth="1"/>
    <col min="15639" max="15641" width="9.140625" style="126"/>
    <col min="15642" max="15642" width="14.42578125" style="126" bestFit="1" customWidth="1"/>
    <col min="15643" max="15873" width="9.140625" style="126"/>
    <col min="15874" max="15874" width="11.5703125" style="126" customWidth="1"/>
    <col min="15875" max="15875" width="68.5703125" style="126" customWidth="1"/>
    <col min="15876" max="15876" width="10.28515625" style="126" customWidth="1"/>
    <col min="15877" max="15877" width="14" style="126" customWidth="1"/>
    <col min="15878" max="15878" width="11.5703125" style="126" customWidth="1"/>
    <col min="15879" max="15879" width="10.42578125" style="126" customWidth="1"/>
    <col min="15880" max="15880" width="12.140625" style="126" customWidth="1"/>
    <col min="15881" max="15881" width="11.5703125" style="126" customWidth="1"/>
    <col min="15882" max="15882" width="9.85546875" style="126" customWidth="1"/>
    <col min="15883" max="15883" width="13.5703125" style="126" customWidth="1"/>
    <col min="15884" max="15884" width="11.28515625" style="126" customWidth="1"/>
    <col min="15885" max="15885" width="10" style="126" customWidth="1"/>
    <col min="15886" max="15886" width="13.42578125" style="126" customWidth="1"/>
    <col min="15887" max="15888" width="11.28515625" style="126" customWidth="1"/>
    <col min="15889" max="15889" width="14.5703125" style="126" customWidth="1"/>
    <col min="15890" max="15890" width="11.28515625" style="126" customWidth="1"/>
    <col min="15891" max="15891" width="9.5703125" style="126" customWidth="1"/>
    <col min="15892" max="15892" width="14.42578125" style="126" customWidth="1"/>
    <col min="15893" max="15893" width="11.28515625" style="126" customWidth="1"/>
    <col min="15894" max="15894" width="10.140625" style="126" bestFit="1" customWidth="1"/>
    <col min="15895" max="15897" width="9.140625" style="126"/>
    <col min="15898" max="15898" width="14.42578125" style="126" bestFit="1" customWidth="1"/>
    <col min="15899" max="16129" width="9.140625" style="126"/>
    <col min="16130" max="16130" width="11.5703125" style="126" customWidth="1"/>
    <col min="16131" max="16131" width="68.5703125" style="126" customWidth="1"/>
    <col min="16132" max="16132" width="10.28515625" style="126" customWidth="1"/>
    <col min="16133" max="16133" width="14" style="126" customWidth="1"/>
    <col min="16134" max="16134" width="11.5703125" style="126" customWidth="1"/>
    <col min="16135" max="16135" width="10.42578125" style="126" customWidth="1"/>
    <col min="16136" max="16136" width="12.140625" style="126" customWidth="1"/>
    <col min="16137" max="16137" width="11.5703125" style="126" customWidth="1"/>
    <col min="16138" max="16138" width="9.85546875" style="126" customWidth="1"/>
    <col min="16139" max="16139" width="13.5703125" style="126" customWidth="1"/>
    <col min="16140" max="16140" width="11.28515625" style="126" customWidth="1"/>
    <col min="16141" max="16141" width="10" style="126" customWidth="1"/>
    <col min="16142" max="16142" width="13.42578125" style="126" customWidth="1"/>
    <col min="16143" max="16144" width="11.28515625" style="126" customWidth="1"/>
    <col min="16145" max="16145" width="14.5703125" style="126" customWidth="1"/>
    <col min="16146" max="16146" width="11.28515625" style="126" customWidth="1"/>
    <col min="16147" max="16147" width="9.5703125" style="126" customWidth="1"/>
    <col min="16148" max="16148" width="14.42578125" style="126" customWidth="1"/>
    <col min="16149" max="16149" width="11.28515625" style="126" customWidth="1"/>
    <col min="16150" max="16150" width="10.140625" style="126" bestFit="1" customWidth="1"/>
    <col min="16151" max="16153" width="9.140625" style="126"/>
    <col min="16154" max="16154" width="14.42578125" style="126" bestFit="1" customWidth="1"/>
    <col min="16155" max="16384" width="9.140625" style="126"/>
  </cols>
  <sheetData>
    <row r="1" spans="1:21" s="149" customFormat="1" ht="22.5" customHeight="1" x14ac:dyDescent="0.2">
      <c r="B1" s="4366" t="str">
        <f>[2]СПО!B1</f>
        <v>Гуманитарно-педагогическая академия (филиал) ФГАОУ ВО «КФУ им. В. И. Вернадского» в г. Ялте</v>
      </c>
      <c r="C1" s="4366"/>
      <c r="D1" s="4366"/>
      <c r="E1" s="4366"/>
      <c r="F1" s="4366"/>
      <c r="G1" s="4366"/>
      <c r="H1" s="4366"/>
      <c r="I1" s="4366"/>
      <c r="J1" s="4366"/>
      <c r="K1" s="4366"/>
      <c r="L1" s="4366"/>
      <c r="M1" s="4366"/>
      <c r="N1" s="4366"/>
      <c r="O1" s="4366"/>
      <c r="P1" s="4366"/>
      <c r="Q1" s="4366"/>
      <c r="R1" s="4366"/>
      <c r="S1" s="4366"/>
      <c r="T1" s="4366"/>
      <c r="U1" s="4366"/>
    </row>
    <row r="2" spans="1:21" s="149" customFormat="1" ht="22.5" customHeight="1" x14ac:dyDescent="0.2">
      <c r="B2" s="4355"/>
      <c r="C2" s="4355"/>
      <c r="D2" s="4355"/>
      <c r="E2" s="4355"/>
      <c r="F2" s="4355"/>
      <c r="G2" s="4355"/>
      <c r="H2" s="4355"/>
      <c r="I2" s="4355"/>
      <c r="J2" s="4355"/>
      <c r="K2" s="4355"/>
      <c r="L2" s="4355"/>
      <c r="M2" s="4355"/>
      <c r="N2" s="4355"/>
      <c r="O2" s="4355"/>
      <c r="P2" s="4355"/>
      <c r="Q2" s="4355"/>
      <c r="R2" s="4355"/>
      <c r="S2" s="4355"/>
      <c r="T2" s="4355"/>
      <c r="U2" s="4355"/>
    </row>
    <row r="3" spans="1:21" s="149" customFormat="1" ht="22.5" customHeight="1" x14ac:dyDescent="0.2">
      <c r="B3" s="4359" t="s">
        <v>248</v>
      </c>
      <c r="C3" s="4359"/>
      <c r="D3" s="4359"/>
      <c r="E3" s="4359"/>
      <c r="F3" s="4359"/>
      <c r="G3" s="4359"/>
      <c r="H3" s="4359"/>
      <c r="I3" s="4355" t="str">
        <f>[2]СПО!F3</f>
        <v>01.12.2018 г.</v>
      </c>
      <c r="J3" s="4355"/>
      <c r="K3" s="4356" t="s">
        <v>247</v>
      </c>
      <c r="L3" s="4356"/>
      <c r="M3" s="4356"/>
      <c r="N3" s="4356"/>
      <c r="O3" s="4356"/>
      <c r="P3" s="4356"/>
      <c r="Q3" s="4356"/>
      <c r="R3" s="4356"/>
      <c r="S3" s="4356"/>
      <c r="T3" s="4356"/>
      <c r="U3" s="4356"/>
    </row>
    <row r="4" spans="1:21" s="149" customFormat="1" ht="22.5" customHeight="1" thickBot="1" x14ac:dyDescent="0.25">
      <c r="C4" s="3622"/>
      <c r="F4" s="150"/>
      <c r="I4" s="150"/>
      <c r="L4" s="150"/>
      <c r="O4" s="150"/>
      <c r="R4" s="150"/>
      <c r="U4" s="150"/>
    </row>
    <row r="5" spans="1:21" s="149" customFormat="1" ht="22.5" customHeight="1" thickBot="1" x14ac:dyDescent="0.25">
      <c r="B5" s="4419" t="s">
        <v>9</v>
      </c>
      <c r="C5" s="4406"/>
      <c r="D5" s="4409" t="s">
        <v>0</v>
      </c>
      <c r="E5" s="4415"/>
      <c r="F5" s="4415"/>
      <c r="G5" s="4374" t="s">
        <v>1</v>
      </c>
      <c r="H5" s="4374"/>
      <c r="I5" s="4374"/>
      <c r="J5" s="4410" t="s">
        <v>2</v>
      </c>
      <c r="K5" s="4410"/>
      <c r="L5" s="4410"/>
      <c r="M5" s="4374" t="s">
        <v>3</v>
      </c>
      <c r="N5" s="4374"/>
      <c r="O5" s="4374"/>
      <c r="P5" s="4415">
        <v>5</v>
      </c>
      <c r="Q5" s="4415"/>
      <c r="R5" s="4415"/>
      <c r="S5" s="4413" t="s">
        <v>6</v>
      </c>
      <c r="T5" s="4413"/>
      <c r="U5" s="4414"/>
    </row>
    <row r="6" spans="1:21" s="149" customFormat="1" ht="22.5" customHeight="1" thickBot="1" x14ac:dyDescent="0.25">
      <c r="B6" s="4420"/>
      <c r="C6" s="4408"/>
      <c r="D6" s="4411"/>
      <c r="E6" s="4416"/>
      <c r="F6" s="4416"/>
      <c r="G6" s="4376"/>
      <c r="H6" s="4376"/>
      <c r="I6" s="4376"/>
      <c r="J6" s="4412"/>
      <c r="K6" s="4412"/>
      <c r="L6" s="4412"/>
      <c r="M6" s="4376"/>
      <c r="N6" s="4376"/>
      <c r="O6" s="4376"/>
      <c r="P6" s="4416"/>
      <c r="Q6" s="4416"/>
      <c r="R6" s="4416"/>
      <c r="S6" s="4388"/>
      <c r="T6" s="4388"/>
      <c r="U6" s="4389"/>
    </row>
    <row r="7" spans="1:21" s="149" customFormat="1" ht="138.6" customHeight="1" thickBot="1" x14ac:dyDescent="0.25">
      <c r="B7" s="4420"/>
      <c r="C7" s="4408"/>
      <c r="D7" s="3776" t="s">
        <v>26</v>
      </c>
      <c r="E7" s="3726" t="s">
        <v>27</v>
      </c>
      <c r="F7" s="3724" t="s">
        <v>4</v>
      </c>
      <c r="G7" s="3725" t="s">
        <v>26</v>
      </c>
      <c r="H7" s="3726" t="s">
        <v>27</v>
      </c>
      <c r="I7" s="3724" t="s">
        <v>4</v>
      </c>
      <c r="J7" s="3725" t="s">
        <v>26</v>
      </c>
      <c r="K7" s="3726" t="s">
        <v>27</v>
      </c>
      <c r="L7" s="3724" t="s">
        <v>4</v>
      </c>
      <c r="M7" s="3725" t="s">
        <v>26</v>
      </c>
      <c r="N7" s="3726" t="s">
        <v>27</v>
      </c>
      <c r="O7" s="3724" t="s">
        <v>4</v>
      </c>
      <c r="P7" s="3725" t="s">
        <v>26</v>
      </c>
      <c r="Q7" s="3726" t="s">
        <v>27</v>
      </c>
      <c r="R7" s="3724" t="s">
        <v>4</v>
      </c>
      <c r="S7" s="3725" t="s">
        <v>26</v>
      </c>
      <c r="T7" s="3726" t="s">
        <v>27</v>
      </c>
      <c r="U7" s="3724" t="s">
        <v>4</v>
      </c>
    </row>
    <row r="8" spans="1:21" s="149" customFormat="1" ht="22.5" customHeight="1" thickBot="1" x14ac:dyDescent="0.25">
      <c r="B8" s="4417" t="s">
        <v>22</v>
      </c>
      <c r="C8" s="4401"/>
      <c r="D8" s="3728">
        <f t="shared" ref="D8:U8" si="0">SUM(D9:D25)</f>
        <v>103</v>
      </c>
      <c r="E8" s="3729">
        <f t="shared" si="0"/>
        <v>56</v>
      </c>
      <c r="F8" s="3718">
        <f t="shared" si="0"/>
        <v>159</v>
      </c>
      <c r="G8" s="3730">
        <f t="shared" si="0"/>
        <v>65</v>
      </c>
      <c r="H8" s="3729">
        <f t="shared" si="0"/>
        <v>19</v>
      </c>
      <c r="I8" s="3718">
        <f t="shared" si="0"/>
        <v>84</v>
      </c>
      <c r="J8" s="3730">
        <f t="shared" si="0"/>
        <v>66</v>
      </c>
      <c r="K8" s="3729">
        <f t="shared" si="0"/>
        <v>44</v>
      </c>
      <c r="L8" s="3718">
        <f t="shared" si="0"/>
        <v>110</v>
      </c>
      <c r="M8" s="3730">
        <f t="shared" si="0"/>
        <v>47</v>
      </c>
      <c r="N8" s="3729">
        <f t="shared" si="0"/>
        <v>113</v>
      </c>
      <c r="O8" s="3718">
        <f t="shared" si="0"/>
        <v>160</v>
      </c>
      <c r="P8" s="3730">
        <f t="shared" si="0"/>
        <v>31</v>
      </c>
      <c r="Q8" s="3729">
        <f t="shared" si="0"/>
        <v>174</v>
      </c>
      <c r="R8" s="3718">
        <f t="shared" si="0"/>
        <v>205</v>
      </c>
      <c r="S8" s="3730">
        <f t="shared" si="0"/>
        <v>312</v>
      </c>
      <c r="T8" s="3729">
        <f t="shared" si="0"/>
        <v>406</v>
      </c>
      <c r="U8" s="3718">
        <f t="shared" si="0"/>
        <v>718</v>
      </c>
    </row>
    <row r="9" spans="1:21" s="149" customFormat="1" ht="22.5" customHeight="1" thickBot="1" x14ac:dyDescent="0.25">
      <c r="B9" s="3731" t="s">
        <v>346</v>
      </c>
      <c r="C9" s="3732" t="s">
        <v>274</v>
      </c>
      <c r="D9" s="3733">
        <v>0</v>
      </c>
      <c r="E9" s="3734">
        <v>0</v>
      </c>
      <c r="F9" s="3692">
        <v>0</v>
      </c>
      <c r="G9" s="3735">
        <v>0</v>
      </c>
      <c r="H9" s="3734">
        <v>0</v>
      </c>
      <c r="I9" s="3692">
        <v>0</v>
      </c>
      <c r="J9" s="3735">
        <v>0</v>
      </c>
      <c r="K9" s="3734">
        <v>0</v>
      </c>
      <c r="L9" s="3692">
        <v>0</v>
      </c>
      <c r="M9" s="3735">
        <v>0</v>
      </c>
      <c r="N9" s="3734">
        <v>0</v>
      </c>
      <c r="O9" s="3692">
        <v>0</v>
      </c>
      <c r="P9" s="3735">
        <v>0</v>
      </c>
      <c r="Q9" s="3734">
        <v>0</v>
      </c>
      <c r="R9" s="3692">
        <v>0</v>
      </c>
      <c r="S9" s="3735">
        <v>0</v>
      </c>
      <c r="T9" s="3734">
        <v>0</v>
      </c>
      <c r="U9" s="3692">
        <v>0</v>
      </c>
    </row>
    <row r="10" spans="1:21" ht="24" customHeight="1" x14ac:dyDescent="0.2">
      <c r="A10" s="126">
        <v>1</v>
      </c>
      <c r="B10" s="3736" t="s">
        <v>188</v>
      </c>
      <c r="C10" s="3737" t="s">
        <v>189</v>
      </c>
      <c r="D10" s="3738">
        <v>11</v>
      </c>
      <c r="E10" s="3739">
        <v>1</v>
      </c>
      <c r="F10" s="3740">
        <v>12</v>
      </c>
      <c r="G10" s="3741">
        <v>8</v>
      </c>
      <c r="H10" s="3739">
        <v>0</v>
      </c>
      <c r="I10" s="3740">
        <v>8</v>
      </c>
      <c r="J10" s="3741">
        <v>4</v>
      </c>
      <c r="K10" s="3739">
        <v>1</v>
      </c>
      <c r="L10" s="3740">
        <v>5</v>
      </c>
      <c r="M10" s="3741">
        <v>1</v>
      </c>
      <c r="N10" s="3739">
        <v>3</v>
      </c>
      <c r="O10" s="3740">
        <v>4</v>
      </c>
      <c r="P10" s="3741">
        <v>2</v>
      </c>
      <c r="Q10" s="3739">
        <v>6</v>
      </c>
      <c r="R10" s="3740">
        <v>8</v>
      </c>
      <c r="S10" s="3741">
        <v>26</v>
      </c>
      <c r="T10" s="3739">
        <v>11</v>
      </c>
      <c r="U10" s="3740">
        <v>37</v>
      </c>
    </row>
    <row r="11" spans="1:21" ht="22.5" customHeight="1" x14ac:dyDescent="0.2">
      <c r="A11" s="126">
        <v>2</v>
      </c>
      <c r="B11" s="3742" t="s">
        <v>190</v>
      </c>
      <c r="C11" s="3743" t="s">
        <v>191</v>
      </c>
      <c r="D11" s="3744">
        <v>10</v>
      </c>
      <c r="E11" s="3745">
        <v>8</v>
      </c>
      <c r="F11" s="3746">
        <v>18</v>
      </c>
      <c r="G11" s="3747">
        <v>7</v>
      </c>
      <c r="H11" s="3745">
        <v>0</v>
      </c>
      <c r="I11" s="3746">
        <v>7</v>
      </c>
      <c r="J11" s="3747">
        <v>5</v>
      </c>
      <c r="K11" s="3745">
        <v>6</v>
      </c>
      <c r="L11" s="3746">
        <v>11</v>
      </c>
      <c r="M11" s="3747">
        <v>0</v>
      </c>
      <c r="N11" s="3745">
        <v>9</v>
      </c>
      <c r="O11" s="3746">
        <v>9</v>
      </c>
      <c r="P11" s="3747">
        <v>0</v>
      </c>
      <c r="Q11" s="3745">
        <v>17</v>
      </c>
      <c r="R11" s="3746">
        <v>17</v>
      </c>
      <c r="S11" s="3747">
        <v>22</v>
      </c>
      <c r="T11" s="3745">
        <v>40</v>
      </c>
      <c r="U11" s="3746">
        <v>62</v>
      </c>
    </row>
    <row r="12" spans="1:21" ht="22.5" customHeight="1" x14ac:dyDescent="0.2">
      <c r="A12" s="126">
        <v>3</v>
      </c>
      <c r="B12" s="3742" t="s">
        <v>192</v>
      </c>
      <c r="C12" s="3743" t="s">
        <v>193</v>
      </c>
      <c r="D12" s="3744">
        <v>15</v>
      </c>
      <c r="E12" s="3745">
        <v>5</v>
      </c>
      <c r="F12" s="3746">
        <v>20</v>
      </c>
      <c r="G12" s="3747">
        <v>9</v>
      </c>
      <c r="H12" s="3745">
        <v>1</v>
      </c>
      <c r="I12" s="3746">
        <v>10</v>
      </c>
      <c r="J12" s="3747">
        <v>9</v>
      </c>
      <c r="K12" s="3745">
        <v>4</v>
      </c>
      <c r="L12" s="3746">
        <v>13</v>
      </c>
      <c r="M12" s="3747">
        <v>3</v>
      </c>
      <c r="N12" s="3745">
        <v>17</v>
      </c>
      <c r="O12" s="3746">
        <v>20</v>
      </c>
      <c r="P12" s="3747">
        <v>0</v>
      </c>
      <c r="Q12" s="3745">
        <v>21</v>
      </c>
      <c r="R12" s="3746">
        <v>21</v>
      </c>
      <c r="S12" s="3747">
        <v>36</v>
      </c>
      <c r="T12" s="3745">
        <v>48</v>
      </c>
      <c r="U12" s="3746">
        <v>84</v>
      </c>
    </row>
    <row r="13" spans="1:21" ht="21.6" customHeight="1" x14ac:dyDescent="0.2">
      <c r="A13" s="126">
        <v>4</v>
      </c>
      <c r="B13" s="3742" t="s">
        <v>194</v>
      </c>
      <c r="C13" s="3743" t="s">
        <v>195</v>
      </c>
      <c r="D13" s="3744">
        <v>10</v>
      </c>
      <c r="E13" s="3745">
        <v>9</v>
      </c>
      <c r="F13" s="3746">
        <v>19</v>
      </c>
      <c r="G13" s="3747">
        <v>2</v>
      </c>
      <c r="H13" s="3745">
        <v>0</v>
      </c>
      <c r="I13" s="3746">
        <v>2</v>
      </c>
      <c r="J13" s="3747">
        <v>6</v>
      </c>
      <c r="K13" s="3745">
        <v>10</v>
      </c>
      <c r="L13" s="3746">
        <v>16</v>
      </c>
      <c r="M13" s="3747">
        <v>3</v>
      </c>
      <c r="N13" s="3745">
        <v>24</v>
      </c>
      <c r="O13" s="3746">
        <v>27</v>
      </c>
      <c r="P13" s="3747">
        <v>1</v>
      </c>
      <c r="Q13" s="3745">
        <v>41</v>
      </c>
      <c r="R13" s="3746">
        <v>42</v>
      </c>
      <c r="S13" s="3747">
        <v>22</v>
      </c>
      <c r="T13" s="3745">
        <v>84</v>
      </c>
      <c r="U13" s="3746">
        <v>106</v>
      </c>
    </row>
    <row r="14" spans="1:21" ht="22.5" customHeight="1" x14ac:dyDescent="0.2">
      <c r="A14" s="126">
        <v>5</v>
      </c>
      <c r="B14" s="3742" t="s">
        <v>196</v>
      </c>
      <c r="C14" s="3743" t="s">
        <v>197</v>
      </c>
      <c r="D14" s="3744">
        <v>10</v>
      </c>
      <c r="E14" s="3745">
        <v>0</v>
      </c>
      <c r="F14" s="3746">
        <v>10</v>
      </c>
      <c r="G14" s="3747">
        <v>5</v>
      </c>
      <c r="H14" s="3745">
        <v>1</v>
      </c>
      <c r="I14" s="3746">
        <v>6</v>
      </c>
      <c r="J14" s="3747">
        <v>4</v>
      </c>
      <c r="K14" s="3745">
        <v>5</v>
      </c>
      <c r="L14" s="3746">
        <v>9</v>
      </c>
      <c r="M14" s="3747">
        <v>5</v>
      </c>
      <c r="N14" s="3745">
        <v>7</v>
      </c>
      <c r="O14" s="3746">
        <v>12</v>
      </c>
      <c r="P14" s="3747">
        <v>0</v>
      </c>
      <c r="Q14" s="3745">
        <v>0</v>
      </c>
      <c r="R14" s="3746">
        <v>0</v>
      </c>
      <c r="S14" s="3747">
        <v>24</v>
      </c>
      <c r="T14" s="3745">
        <v>13</v>
      </c>
      <c r="U14" s="3746">
        <v>37</v>
      </c>
    </row>
    <row r="15" spans="1:21" ht="22.5" customHeight="1" x14ac:dyDescent="0.2">
      <c r="A15" s="126">
        <v>6</v>
      </c>
      <c r="B15" s="3742" t="s">
        <v>198</v>
      </c>
      <c r="C15" s="3743" t="s">
        <v>199</v>
      </c>
      <c r="D15" s="3744">
        <v>5</v>
      </c>
      <c r="E15" s="3745">
        <v>0</v>
      </c>
      <c r="F15" s="3746">
        <v>5</v>
      </c>
      <c r="G15" s="3747">
        <v>14</v>
      </c>
      <c r="H15" s="3745">
        <v>1</v>
      </c>
      <c r="I15" s="3746">
        <v>15</v>
      </c>
      <c r="J15" s="3747">
        <v>11</v>
      </c>
      <c r="K15" s="3745">
        <v>4</v>
      </c>
      <c r="L15" s="3746">
        <v>15</v>
      </c>
      <c r="M15" s="3747">
        <v>7</v>
      </c>
      <c r="N15" s="3745">
        <v>18</v>
      </c>
      <c r="O15" s="3746">
        <v>25</v>
      </c>
      <c r="P15" s="3747">
        <v>13</v>
      </c>
      <c r="Q15" s="3745">
        <v>43</v>
      </c>
      <c r="R15" s="3746">
        <v>56</v>
      </c>
      <c r="S15" s="3747">
        <v>50</v>
      </c>
      <c r="T15" s="3745">
        <v>66</v>
      </c>
      <c r="U15" s="3746">
        <v>116</v>
      </c>
    </row>
    <row r="16" spans="1:21" ht="22.5" customHeight="1" x14ac:dyDescent="0.2">
      <c r="A16" s="126">
        <v>7</v>
      </c>
      <c r="B16" s="3742" t="s">
        <v>200</v>
      </c>
      <c r="C16" s="3743" t="s">
        <v>201</v>
      </c>
      <c r="D16" s="3744">
        <v>10</v>
      </c>
      <c r="E16" s="3745">
        <v>4</v>
      </c>
      <c r="F16" s="3746">
        <v>14</v>
      </c>
      <c r="G16" s="3747">
        <v>5</v>
      </c>
      <c r="H16" s="3745">
        <v>0</v>
      </c>
      <c r="I16" s="3746">
        <v>5</v>
      </c>
      <c r="J16" s="3747">
        <v>4</v>
      </c>
      <c r="K16" s="3745">
        <v>3</v>
      </c>
      <c r="L16" s="3746">
        <v>7</v>
      </c>
      <c r="M16" s="3747">
        <v>5</v>
      </c>
      <c r="N16" s="3745">
        <v>15</v>
      </c>
      <c r="O16" s="3746">
        <v>20</v>
      </c>
      <c r="P16" s="3747">
        <v>4</v>
      </c>
      <c r="Q16" s="3745">
        <v>23</v>
      </c>
      <c r="R16" s="3746">
        <v>27</v>
      </c>
      <c r="S16" s="3747">
        <v>28</v>
      </c>
      <c r="T16" s="3745">
        <v>45</v>
      </c>
      <c r="U16" s="3746">
        <v>73</v>
      </c>
    </row>
    <row r="17" spans="1:21" ht="37.5" x14ac:dyDescent="0.2">
      <c r="A17" s="126">
        <v>8</v>
      </c>
      <c r="B17" s="3742" t="s">
        <v>202</v>
      </c>
      <c r="C17" s="3743" t="s">
        <v>203</v>
      </c>
      <c r="D17" s="3744">
        <v>10</v>
      </c>
      <c r="E17" s="3745">
        <v>4</v>
      </c>
      <c r="F17" s="3746">
        <v>14</v>
      </c>
      <c r="G17" s="3747">
        <v>0</v>
      </c>
      <c r="H17" s="3745">
        <v>0</v>
      </c>
      <c r="I17" s="3746">
        <v>0</v>
      </c>
      <c r="J17" s="3747">
        <v>0</v>
      </c>
      <c r="K17" s="3745">
        <v>0</v>
      </c>
      <c r="L17" s="3746">
        <v>0</v>
      </c>
      <c r="M17" s="3747">
        <v>0</v>
      </c>
      <c r="N17" s="3745">
        <v>0</v>
      </c>
      <c r="O17" s="3746">
        <v>0</v>
      </c>
      <c r="P17" s="3747">
        <v>0</v>
      </c>
      <c r="Q17" s="3745">
        <v>0</v>
      </c>
      <c r="R17" s="3746">
        <v>0</v>
      </c>
      <c r="S17" s="3747">
        <v>10</v>
      </c>
      <c r="T17" s="3745">
        <v>4</v>
      </c>
      <c r="U17" s="3746">
        <v>14</v>
      </c>
    </row>
    <row r="18" spans="1:21" ht="22.5" customHeight="1" x14ac:dyDescent="0.2">
      <c r="A18" s="126">
        <v>9</v>
      </c>
      <c r="B18" s="3742" t="s">
        <v>204</v>
      </c>
      <c r="C18" s="3743" t="s">
        <v>205</v>
      </c>
      <c r="D18" s="3744">
        <v>20</v>
      </c>
      <c r="E18" s="3745">
        <v>6</v>
      </c>
      <c r="F18" s="3746">
        <v>26</v>
      </c>
      <c r="G18" s="3747">
        <v>12</v>
      </c>
      <c r="H18" s="3745">
        <v>6</v>
      </c>
      <c r="I18" s="3746">
        <v>18</v>
      </c>
      <c r="J18" s="3747">
        <v>18</v>
      </c>
      <c r="K18" s="3745">
        <v>5</v>
      </c>
      <c r="L18" s="3746">
        <v>23</v>
      </c>
      <c r="M18" s="3747">
        <v>15</v>
      </c>
      <c r="N18" s="3745">
        <v>10</v>
      </c>
      <c r="O18" s="3746">
        <v>25</v>
      </c>
      <c r="P18" s="3747">
        <v>5</v>
      </c>
      <c r="Q18" s="3745">
        <v>16</v>
      </c>
      <c r="R18" s="3746">
        <v>21</v>
      </c>
      <c r="S18" s="3747">
        <v>70</v>
      </c>
      <c r="T18" s="3745">
        <v>43</v>
      </c>
      <c r="U18" s="3746">
        <v>113</v>
      </c>
    </row>
    <row r="19" spans="1:21" ht="36" customHeight="1" x14ac:dyDescent="0.2">
      <c r="A19" s="126">
        <v>10</v>
      </c>
      <c r="B19" s="3742" t="s">
        <v>206</v>
      </c>
      <c r="C19" s="3743" t="s">
        <v>207</v>
      </c>
      <c r="D19" s="3744">
        <v>0</v>
      </c>
      <c r="E19" s="3745">
        <v>1</v>
      </c>
      <c r="F19" s="3746">
        <v>1</v>
      </c>
      <c r="G19" s="3747">
        <v>0</v>
      </c>
      <c r="H19" s="3745">
        <v>0</v>
      </c>
      <c r="I19" s="3746">
        <v>0</v>
      </c>
      <c r="J19" s="3747">
        <v>0</v>
      </c>
      <c r="K19" s="3745">
        <v>0</v>
      </c>
      <c r="L19" s="3746">
        <v>0</v>
      </c>
      <c r="M19" s="3747">
        <v>6</v>
      </c>
      <c r="N19" s="3745">
        <v>0</v>
      </c>
      <c r="O19" s="3746">
        <v>6</v>
      </c>
      <c r="P19" s="3747">
        <v>2</v>
      </c>
      <c r="Q19" s="3745">
        <v>2</v>
      </c>
      <c r="R19" s="3746">
        <v>4</v>
      </c>
      <c r="S19" s="3747">
        <v>8</v>
      </c>
      <c r="T19" s="3745">
        <v>3</v>
      </c>
      <c r="U19" s="3746">
        <v>11</v>
      </c>
    </row>
    <row r="20" spans="1:21" ht="37.5" x14ac:dyDescent="0.2">
      <c r="A20" s="126">
        <v>11</v>
      </c>
      <c r="B20" s="3742" t="s">
        <v>210</v>
      </c>
      <c r="C20" s="3743" t="s">
        <v>211</v>
      </c>
      <c r="D20" s="3744">
        <v>0</v>
      </c>
      <c r="E20" s="3745">
        <v>11</v>
      </c>
      <c r="F20" s="3746">
        <v>11</v>
      </c>
      <c r="G20" s="3747">
        <v>0</v>
      </c>
      <c r="H20" s="3745">
        <v>5</v>
      </c>
      <c r="I20" s="3746">
        <v>5</v>
      </c>
      <c r="J20" s="3747">
        <v>0</v>
      </c>
      <c r="K20" s="3745">
        <v>5</v>
      </c>
      <c r="L20" s="3746">
        <v>5</v>
      </c>
      <c r="M20" s="3747">
        <v>0</v>
      </c>
      <c r="N20" s="3745">
        <v>2</v>
      </c>
      <c r="O20" s="3746">
        <v>2</v>
      </c>
      <c r="P20" s="3747">
        <v>0</v>
      </c>
      <c r="Q20" s="3745">
        <v>0</v>
      </c>
      <c r="R20" s="3746">
        <v>0</v>
      </c>
      <c r="S20" s="3747">
        <v>0</v>
      </c>
      <c r="T20" s="3745">
        <v>23</v>
      </c>
      <c r="U20" s="3746">
        <v>23</v>
      </c>
    </row>
    <row r="21" spans="1:21" ht="22.5" customHeight="1" x14ac:dyDescent="0.2">
      <c r="A21" s="126">
        <v>12</v>
      </c>
      <c r="B21" s="3742" t="s">
        <v>212</v>
      </c>
      <c r="C21" s="3743" t="s">
        <v>213</v>
      </c>
      <c r="D21" s="3744">
        <v>2</v>
      </c>
      <c r="E21" s="3745">
        <v>0</v>
      </c>
      <c r="F21" s="3746">
        <v>2</v>
      </c>
      <c r="G21" s="3747">
        <v>3</v>
      </c>
      <c r="H21" s="3745">
        <v>1</v>
      </c>
      <c r="I21" s="3746">
        <v>4</v>
      </c>
      <c r="J21" s="3747">
        <v>0</v>
      </c>
      <c r="K21" s="3745">
        <v>0</v>
      </c>
      <c r="L21" s="3746">
        <v>0</v>
      </c>
      <c r="M21" s="3747">
        <v>0</v>
      </c>
      <c r="N21" s="3745">
        <v>5</v>
      </c>
      <c r="O21" s="3746">
        <v>5</v>
      </c>
      <c r="P21" s="3747">
        <v>0</v>
      </c>
      <c r="Q21" s="3745">
        <v>0</v>
      </c>
      <c r="R21" s="3746">
        <v>0</v>
      </c>
      <c r="S21" s="3747">
        <v>5</v>
      </c>
      <c r="T21" s="3745">
        <v>6</v>
      </c>
      <c r="U21" s="3746">
        <v>11</v>
      </c>
    </row>
    <row r="22" spans="1:21" ht="22.5" customHeight="1" x14ac:dyDescent="0.2">
      <c r="A22" s="126">
        <v>13</v>
      </c>
      <c r="B22" s="3742" t="s">
        <v>214</v>
      </c>
      <c r="C22" s="3743" t="s">
        <v>215</v>
      </c>
      <c r="D22" s="3744">
        <v>0</v>
      </c>
      <c r="E22" s="3745">
        <v>1</v>
      </c>
      <c r="F22" s="3746">
        <v>1</v>
      </c>
      <c r="G22" s="3747">
        <v>0</v>
      </c>
      <c r="H22" s="3745">
        <v>4</v>
      </c>
      <c r="I22" s="3746">
        <v>4</v>
      </c>
      <c r="J22" s="3747">
        <v>0</v>
      </c>
      <c r="K22" s="3745">
        <v>1</v>
      </c>
      <c r="L22" s="3746">
        <v>1</v>
      </c>
      <c r="M22" s="3747">
        <v>0</v>
      </c>
      <c r="N22" s="3745">
        <v>1</v>
      </c>
      <c r="O22" s="3746">
        <v>1</v>
      </c>
      <c r="P22" s="3747">
        <v>0</v>
      </c>
      <c r="Q22" s="3745">
        <v>2</v>
      </c>
      <c r="R22" s="3746">
        <v>2</v>
      </c>
      <c r="S22" s="3747">
        <v>0</v>
      </c>
      <c r="T22" s="3745">
        <v>9</v>
      </c>
      <c r="U22" s="3746">
        <v>9</v>
      </c>
    </row>
    <row r="23" spans="1:21" ht="22.5" customHeight="1" x14ac:dyDescent="0.2">
      <c r="A23" s="126">
        <v>14</v>
      </c>
      <c r="B23" s="3742" t="s">
        <v>216</v>
      </c>
      <c r="C23" s="3743" t="s">
        <v>217</v>
      </c>
      <c r="D23" s="3744">
        <v>0</v>
      </c>
      <c r="E23" s="3745">
        <v>6</v>
      </c>
      <c r="F23" s="3746">
        <v>6</v>
      </c>
      <c r="G23" s="3747">
        <v>0</v>
      </c>
      <c r="H23" s="3745">
        <v>0</v>
      </c>
      <c r="I23" s="3746">
        <v>0</v>
      </c>
      <c r="J23" s="3747">
        <v>5</v>
      </c>
      <c r="K23" s="3745">
        <v>0</v>
      </c>
      <c r="L23" s="3746">
        <v>5</v>
      </c>
      <c r="M23" s="3747">
        <v>2</v>
      </c>
      <c r="N23" s="3745">
        <v>0</v>
      </c>
      <c r="O23" s="3746">
        <v>2</v>
      </c>
      <c r="P23" s="3747">
        <v>4</v>
      </c>
      <c r="Q23" s="3745">
        <v>2</v>
      </c>
      <c r="R23" s="3746">
        <v>6</v>
      </c>
      <c r="S23" s="3747">
        <v>11</v>
      </c>
      <c r="T23" s="3745">
        <v>8</v>
      </c>
      <c r="U23" s="3746">
        <v>19</v>
      </c>
    </row>
    <row r="24" spans="1:21" ht="22.5" customHeight="1" x14ac:dyDescent="0.2">
      <c r="B24" s="3742" t="s">
        <v>218</v>
      </c>
      <c r="C24" s="3743" t="s">
        <v>219</v>
      </c>
      <c r="D24" s="3744">
        <v>0</v>
      </c>
      <c r="E24" s="3745">
        <v>0</v>
      </c>
      <c r="F24" s="3746">
        <v>0</v>
      </c>
      <c r="G24" s="3747">
        <v>0</v>
      </c>
      <c r="H24" s="3745">
        <v>0</v>
      </c>
      <c r="I24" s="3746">
        <v>0</v>
      </c>
      <c r="J24" s="3747">
        <v>0</v>
      </c>
      <c r="K24" s="3745">
        <v>0</v>
      </c>
      <c r="L24" s="3746">
        <v>0</v>
      </c>
      <c r="M24" s="3747">
        <v>0</v>
      </c>
      <c r="N24" s="3745">
        <v>1</v>
      </c>
      <c r="O24" s="3746">
        <v>1</v>
      </c>
      <c r="P24" s="3747">
        <v>0</v>
      </c>
      <c r="Q24" s="3745">
        <v>1</v>
      </c>
      <c r="R24" s="3746">
        <v>1</v>
      </c>
      <c r="S24" s="3747">
        <v>0</v>
      </c>
      <c r="T24" s="3745">
        <v>2</v>
      </c>
      <c r="U24" s="3746">
        <v>2</v>
      </c>
    </row>
    <row r="25" spans="1:21" ht="22.5" customHeight="1" thickBot="1" x14ac:dyDescent="0.25">
      <c r="A25" s="126">
        <v>15</v>
      </c>
      <c r="B25" s="3748" t="s">
        <v>224</v>
      </c>
      <c r="C25" s="3749" t="s">
        <v>225</v>
      </c>
      <c r="D25" s="3750">
        <v>0</v>
      </c>
      <c r="E25" s="3751">
        <v>0</v>
      </c>
      <c r="F25" s="3752">
        <v>0</v>
      </c>
      <c r="G25" s="3753">
        <v>0</v>
      </c>
      <c r="H25" s="3751">
        <v>0</v>
      </c>
      <c r="I25" s="3752">
        <v>0</v>
      </c>
      <c r="J25" s="3753">
        <v>0</v>
      </c>
      <c r="K25" s="3751">
        <v>0</v>
      </c>
      <c r="L25" s="3752">
        <v>0</v>
      </c>
      <c r="M25" s="3753">
        <v>0</v>
      </c>
      <c r="N25" s="3751">
        <v>1</v>
      </c>
      <c r="O25" s="3752">
        <v>1</v>
      </c>
      <c r="P25" s="3753">
        <v>0</v>
      </c>
      <c r="Q25" s="3751">
        <v>0</v>
      </c>
      <c r="R25" s="3752">
        <v>0</v>
      </c>
      <c r="S25" s="3753">
        <v>0</v>
      </c>
      <c r="T25" s="3751">
        <v>1</v>
      </c>
      <c r="U25" s="3752">
        <v>1</v>
      </c>
    </row>
    <row r="26" spans="1:21" ht="22.5" customHeight="1" thickBot="1" x14ac:dyDescent="0.25">
      <c r="B26" s="4425" t="s">
        <v>16</v>
      </c>
      <c r="C26" s="4426"/>
      <c r="D26" s="1809">
        <f t="shared" ref="D26:U26" si="1">SUM(D9:D25)</f>
        <v>103</v>
      </c>
      <c r="E26" s="3704">
        <f t="shared" si="1"/>
        <v>56</v>
      </c>
      <c r="F26" s="325">
        <f t="shared" si="1"/>
        <v>159</v>
      </c>
      <c r="G26" s="3754">
        <f t="shared" si="1"/>
        <v>65</v>
      </c>
      <c r="H26" s="3704">
        <f t="shared" si="1"/>
        <v>19</v>
      </c>
      <c r="I26" s="325">
        <f t="shared" si="1"/>
        <v>84</v>
      </c>
      <c r="J26" s="3754">
        <f t="shared" si="1"/>
        <v>66</v>
      </c>
      <c r="K26" s="3704">
        <f t="shared" si="1"/>
        <v>44</v>
      </c>
      <c r="L26" s="325">
        <f t="shared" si="1"/>
        <v>110</v>
      </c>
      <c r="M26" s="3754">
        <f t="shared" si="1"/>
        <v>47</v>
      </c>
      <c r="N26" s="3704">
        <f t="shared" si="1"/>
        <v>113</v>
      </c>
      <c r="O26" s="325">
        <f t="shared" si="1"/>
        <v>160</v>
      </c>
      <c r="P26" s="3754">
        <f t="shared" si="1"/>
        <v>31</v>
      </c>
      <c r="Q26" s="3704">
        <f t="shared" si="1"/>
        <v>174</v>
      </c>
      <c r="R26" s="325">
        <f t="shared" si="1"/>
        <v>205</v>
      </c>
      <c r="S26" s="3754">
        <f t="shared" si="1"/>
        <v>312</v>
      </c>
      <c r="T26" s="3704">
        <f t="shared" si="1"/>
        <v>406</v>
      </c>
      <c r="U26" s="325">
        <f t="shared" si="1"/>
        <v>718</v>
      </c>
    </row>
    <row r="27" spans="1:21" s="149" customFormat="1" ht="22.5" customHeight="1" thickBot="1" x14ac:dyDescent="0.25">
      <c r="B27" s="4427" t="s">
        <v>23</v>
      </c>
      <c r="C27" s="4428"/>
      <c r="D27" s="3755"/>
      <c r="E27" s="493"/>
      <c r="F27" s="3756"/>
      <c r="G27" s="493"/>
      <c r="H27" s="493"/>
      <c r="I27" s="3756"/>
      <c r="J27" s="493"/>
      <c r="K27" s="493"/>
      <c r="L27" s="3756"/>
      <c r="M27" s="493"/>
      <c r="N27" s="493"/>
      <c r="O27" s="3756"/>
      <c r="P27" s="493"/>
      <c r="Q27" s="493"/>
      <c r="R27" s="3756"/>
      <c r="S27" s="493"/>
      <c r="T27" s="493"/>
      <c r="U27" s="3756"/>
    </row>
    <row r="28" spans="1:21" s="149" customFormat="1" ht="22.5" customHeight="1" thickBot="1" x14ac:dyDescent="0.25">
      <c r="B28" s="4429" t="s">
        <v>11</v>
      </c>
      <c r="C28" s="4430"/>
      <c r="D28" s="3777"/>
      <c r="E28" s="3778"/>
      <c r="F28" s="3779"/>
      <c r="G28" s="3780"/>
      <c r="H28" s="3780"/>
      <c r="I28" s="3779"/>
      <c r="J28" s="3780"/>
      <c r="K28" s="3780"/>
      <c r="L28" s="3779"/>
      <c r="M28" s="3780"/>
      <c r="N28" s="3780"/>
      <c r="O28" s="3779"/>
      <c r="P28" s="3780"/>
      <c r="Q28" s="3780"/>
      <c r="R28" s="3779"/>
      <c r="S28" s="3780"/>
      <c r="T28" s="3780"/>
      <c r="U28" s="3781"/>
    </row>
    <row r="29" spans="1:21" s="149" customFormat="1" ht="22.5" customHeight="1" x14ac:dyDescent="0.2">
      <c r="B29" s="3757"/>
      <c r="C29" s="3758"/>
      <c r="D29" s="3733"/>
      <c r="E29" s="3734"/>
      <c r="F29" s="3692"/>
      <c r="G29" s="3735"/>
      <c r="H29" s="3734"/>
      <c r="I29" s="3692"/>
      <c r="J29" s="3735"/>
      <c r="K29" s="3734"/>
      <c r="L29" s="3692"/>
      <c r="M29" s="3735"/>
      <c r="N29" s="3734"/>
      <c r="O29" s="3692"/>
      <c r="P29" s="3735"/>
      <c r="Q29" s="3734"/>
      <c r="R29" s="3692"/>
      <c r="S29" s="3735"/>
      <c r="T29" s="3734"/>
      <c r="U29" s="3692"/>
    </row>
    <row r="30" spans="1:21" ht="21.6" customHeight="1" x14ac:dyDescent="0.2">
      <c r="B30" s="3759" t="s">
        <v>188</v>
      </c>
      <c r="C30" s="3743" t="s">
        <v>189</v>
      </c>
      <c r="D30" s="3744">
        <v>10</v>
      </c>
      <c r="E30" s="3745">
        <v>1</v>
      </c>
      <c r="F30" s="3746">
        <v>11</v>
      </c>
      <c r="G30" s="3747">
        <v>8</v>
      </c>
      <c r="H30" s="3745">
        <v>0</v>
      </c>
      <c r="I30" s="3746">
        <v>8</v>
      </c>
      <c r="J30" s="3747">
        <v>4</v>
      </c>
      <c r="K30" s="3745">
        <v>1</v>
      </c>
      <c r="L30" s="3746">
        <v>5</v>
      </c>
      <c r="M30" s="3747">
        <v>1</v>
      </c>
      <c r="N30" s="3745">
        <v>3</v>
      </c>
      <c r="O30" s="3746">
        <v>4</v>
      </c>
      <c r="P30" s="3747">
        <v>2</v>
      </c>
      <c r="Q30" s="3745">
        <v>6</v>
      </c>
      <c r="R30" s="3746">
        <v>8</v>
      </c>
      <c r="S30" s="3747">
        <v>25</v>
      </c>
      <c r="T30" s="3745">
        <v>11</v>
      </c>
      <c r="U30" s="3746">
        <v>36</v>
      </c>
    </row>
    <row r="31" spans="1:21" ht="22.5" customHeight="1" x14ac:dyDescent="0.2">
      <c r="B31" s="3759" t="s">
        <v>190</v>
      </c>
      <c r="C31" s="3743" t="s">
        <v>191</v>
      </c>
      <c r="D31" s="3744">
        <v>9</v>
      </c>
      <c r="E31" s="3745">
        <v>8</v>
      </c>
      <c r="F31" s="3746">
        <v>17</v>
      </c>
      <c r="G31" s="3747">
        <v>7</v>
      </c>
      <c r="H31" s="3745">
        <v>0</v>
      </c>
      <c r="I31" s="3746">
        <v>7</v>
      </c>
      <c r="J31" s="3747">
        <v>5</v>
      </c>
      <c r="K31" s="3745">
        <v>6</v>
      </c>
      <c r="L31" s="3746">
        <v>11</v>
      </c>
      <c r="M31" s="3747">
        <v>0</v>
      </c>
      <c r="N31" s="3745">
        <v>8</v>
      </c>
      <c r="O31" s="3746">
        <v>8</v>
      </c>
      <c r="P31" s="3747">
        <v>0</v>
      </c>
      <c r="Q31" s="3745">
        <v>17</v>
      </c>
      <c r="R31" s="3746">
        <v>17</v>
      </c>
      <c r="S31" s="3747">
        <v>21</v>
      </c>
      <c r="T31" s="3745">
        <v>39</v>
      </c>
      <c r="U31" s="3746">
        <v>60</v>
      </c>
    </row>
    <row r="32" spans="1:21" ht="22.5" customHeight="1" x14ac:dyDescent="0.2">
      <c r="B32" s="3759" t="s">
        <v>192</v>
      </c>
      <c r="C32" s="3743" t="s">
        <v>193</v>
      </c>
      <c r="D32" s="3744">
        <v>14</v>
      </c>
      <c r="E32" s="3745">
        <v>5</v>
      </c>
      <c r="F32" s="3746">
        <v>19</v>
      </c>
      <c r="G32" s="3747">
        <v>9</v>
      </c>
      <c r="H32" s="3745">
        <v>1</v>
      </c>
      <c r="I32" s="3746">
        <v>10</v>
      </c>
      <c r="J32" s="3747">
        <v>9</v>
      </c>
      <c r="K32" s="3745">
        <v>2</v>
      </c>
      <c r="L32" s="3746">
        <v>11</v>
      </c>
      <c r="M32" s="3747">
        <v>3</v>
      </c>
      <c r="N32" s="3745">
        <v>17</v>
      </c>
      <c r="O32" s="3746">
        <v>20</v>
      </c>
      <c r="P32" s="3747">
        <v>0</v>
      </c>
      <c r="Q32" s="3745">
        <v>21</v>
      </c>
      <c r="R32" s="3746">
        <v>21</v>
      </c>
      <c r="S32" s="3747">
        <v>35</v>
      </c>
      <c r="T32" s="3745">
        <v>46</v>
      </c>
      <c r="U32" s="3746">
        <v>81</v>
      </c>
    </row>
    <row r="33" spans="2:21" ht="22.5" customHeight="1" x14ac:dyDescent="0.2">
      <c r="B33" s="3759" t="s">
        <v>194</v>
      </c>
      <c r="C33" s="3743" t="s">
        <v>195</v>
      </c>
      <c r="D33" s="3744">
        <v>10</v>
      </c>
      <c r="E33" s="3745">
        <v>8</v>
      </c>
      <c r="F33" s="3746">
        <v>18</v>
      </c>
      <c r="G33" s="3747">
        <v>2</v>
      </c>
      <c r="H33" s="3745">
        <v>0</v>
      </c>
      <c r="I33" s="3746">
        <v>2</v>
      </c>
      <c r="J33" s="3747">
        <v>6</v>
      </c>
      <c r="K33" s="3745">
        <v>10</v>
      </c>
      <c r="L33" s="3746">
        <v>16</v>
      </c>
      <c r="M33" s="3747">
        <v>3</v>
      </c>
      <c r="N33" s="3745">
        <v>19</v>
      </c>
      <c r="O33" s="3746">
        <v>22</v>
      </c>
      <c r="P33" s="3747">
        <v>1</v>
      </c>
      <c r="Q33" s="3745">
        <v>40</v>
      </c>
      <c r="R33" s="3746">
        <v>41</v>
      </c>
      <c r="S33" s="3747">
        <v>22</v>
      </c>
      <c r="T33" s="3745">
        <v>77</v>
      </c>
      <c r="U33" s="3746">
        <v>99</v>
      </c>
    </row>
    <row r="34" spans="2:21" ht="22.5" customHeight="1" x14ac:dyDescent="0.2">
      <c r="B34" s="3759" t="s">
        <v>196</v>
      </c>
      <c r="C34" s="3743" t="s">
        <v>197</v>
      </c>
      <c r="D34" s="3744">
        <v>7</v>
      </c>
      <c r="E34" s="3745">
        <v>0</v>
      </c>
      <c r="F34" s="3746">
        <v>7</v>
      </c>
      <c r="G34" s="3747">
        <v>5</v>
      </c>
      <c r="H34" s="3745">
        <v>1</v>
      </c>
      <c r="I34" s="3746">
        <v>6</v>
      </c>
      <c r="J34" s="3747">
        <v>4</v>
      </c>
      <c r="K34" s="3745">
        <v>4</v>
      </c>
      <c r="L34" s="3746">
        <v>8</v>
      </c>
      <c r="M34" s="3747">
        <v>5</v>
      </c>
      <c r="N34" s="3745">
        <v>6</v>
      </c>
      <c r="O34" s="3746">
        <v>11</v>
      </c>
      <c r="P34" s="3747">
        <v>0</v>
      </c>
      <c r="Q34" s="3745">
        <v>0</v>
      </c>
      <c r="R34" s="3746">
        <v>0</v>
      </c>
      <c r="S34" s="3747">
        <v>21</v>
      </c>
      <c r="T34" s="3745">
        <v>11</v>
      </c>
      <c r="U34" s="3746">
        <v>32</v>
      </c>
    </row>
    <row r="35" spans="2:21" ht="22.5" customHeight="1" x14ac:dyDescent="0.2">
      <c r="B35" s="3759" t="s">
        <v>198</v>
      </c>
      <c r="C35" s="3743" t="s">
        <v>199</v>
      </c>
      <c r="D35" s="3744">
        <v>3</v>
      </c>
      <c r="E35" s="3745">
        <v>0</v>
      </c>
      <c r="F35" s="3746">
        <v>3</v>
      </c>
      <c r="G35" s="3747">
        <v>14</v>
      </c>
      <c r="H35" s="3745">
        <v>0</v>
      </c>
      <c r="I35" s="3746">
        <v>14</v>
      </c>
      <c r="J35" s="3747">
        <v>11</v>
      </c>
      <c r="K35" s="3745">
        <v>3</v>
      </c>
      <c r="L35" s="3746">
        <v>14</v>
      </c>
      <c r="M35" s="3747">
        <v>7</v>
      </c>
      <c r="N35" s="3745">
        <v>18</v>
      </c>
      <c r="O35" s="3746">
        <v>25</v>
      </c>
      <c r="P35" s="3747">
        <v>13</v>
      </c>
      <c r="Q35" s="3745">
        <v>43</v>
      </c>
      <c r="R35" s="3746">
        <v>56</v>
      </c>
      <c r="S35" s="3747">
        <v>48</v>
      </c>
      <c r="T35" s="3745">
        <v>64</v>
      </c>
      <c r="U35" s="3746">
        <v>112</v>
      </c>
    </row>
    <row r="36" spans="2:21" ht="22.5" customHeight="1" x14ac:dyDescent="0.2">
      <c r="B36" s="3759" t="s">
        <v>200</v>
      </c>
      <c r="C36" s="3743" t="s">
        <v>201</v>
      </c>
      <c r="D36" s="3744">
        <v>9</v>
      </c>
      <c r="E36" s="3745">
        <v>4</v>
      </c>
      <c r="F36" s="3746">
        <v>13</v>
      </c>
      <c r="G36" s="3747">
        <v>5</v>
      </c>
      <c r="H36" s="3745">
        <v>0</v>
      </c>
      <c r="I36" s="3746">
        <v>5</v>
      </c>
      <c r="J36" s="3747">
        <v>4</v>
      </c>
      <c r="K36" s="3745">
        <v>3</v>
      </c>
      <c r="L36" s="3746">
        <v>7</v>
      </c>
      <c r="M36" s="3747">
        <v>5</v>
      </c>
      <c r="N36" s="3745">
        <v>15</v>
      </c>
      <c r="O36" s="3746">
        <v>20</v>
      </c>
      <c r="P36" s="3747">
        <v>4</v>
      </c>
      <c r="Q36" s="3745">
        <v>23</v>
      </c>
      <c r="R36" s="3746">
        <v>27</v>
      </c>
      <c r="S36" s="3747">
        <v>27</v>
      </c>
      <c r="T36" s="3745">
        <v>45</v>
      </c>
      <c r="U36" s="3746">
        <v>72</v>
      </c>
    </row>
    <row r="37" spans="2:21" ht="37.5" x14ac:dyDescent="0.2">
      <c r="B37" s="3759" t="s">
        <v>202</v>
      </c>
      <c r="C37" s="3743" t="s">
        <v>203</v>
      </c>
      <c r="D37" s="3744">
        <v>9</v>
      </c>
      <c r="E37" s="3745">
        <v>4</v>
      </c>
      <c r="F37" s="3746">
        <v>13</v>
      </c>
      <c r="G37" s="3747">
        <v>0</v>
      </c>
      <c r="H37" s="3745">
        <v>0</v>
      </c>
      <c r="I37" s="3746">
        <v>0</v>
      </c>
      <c r="J37" s="3747">
        <v>0</v>
      </c>
      <c r="K37" s="3745">
        <v>0</v>
      </c>
      <c r="L37" s="3746">
        <v>0</v>
      </c>
      <c r="M37" s="3747">
        <v>0</v>
      </c>
      <c r="N37" s="3745">
        <v>0</v>
      </c>
      <c r="O37" s="3746">
        <v>0</v>
      </c>
      <c r="P37" s="3747">
        <v>0</v>
      </c>
      <c r="Q37" s="3745">
        <v>0</v>
      </c>
      <c r="R37" s="3746">
        <v>0</v>
      </c>
      <c r="S37" s="3747">
        <v>9</v>
      </c>
      <c r="T37" s="3745">
        <v>4</v>
      </c>
      <c r="U37" s="3746">
        <v>13</v>
      </c>
    </row>
    <row r="38" spans="2:21" ht="22.5" customHeight="1" x14ac:dyDescent="0.2">
      <c r="B38" s="3759" t="s">
        <v>204</v>
      </c>
      <c r="C38" s="3743" t="s">
        <v>205</v>
      </c>
      <c r="D38" s="3744">
        <v>18</v>
      </c>
      <c r="E38" s="3745">
        <v>6</v>
      </c>
      <c r="F38" s="3746">
        <v>24</v>
      </c>
      <c r="G38" s="3747">
        <v>12</v>
      </c>
      <c r="H38" s="3745">
        <v>5</v>
      </c>
      <c r="I38" s="3746">
        <v>17</v>
      </c>
      <c r="J38" s="3747">
        <v>18</v>
      </c>
      <c r="K38" s="3745">
        <v>3</v>
      </c>
      <c r="L38" s="3746">
        <v>21</v>
      </c>
      <c r="M38" s="3747">
        <v>15</v>
      </c>
      <c r="N38" s="3745">
        <v>10</v>
      </c>
      <c r="O38" s="3746">
        <v>25</v>
      </c>
      <c r="P38" s="3747">
        <v>4</v>
      </c>
      <c r="Q38" s="3745">
        <v>15</v>
      </c>
      <c r="R38" s="3746">
        <v>19</v>
      </c>
      <c r="S38" s="3747">
        <v>67</v>
      </c>
      <c r="T38" s="3745">
        <v>39</v>
      </c>
      <c r="U38" s="3746">
        <v>106</v>
      </c>
    </row>
    <row r="39" spans="2:21" ht="36" customHeight="1" x14ac:dyDescent="0.2">
      <c r="B39" s="3759" t="s">
        <v>206</v>
      </c>
      <c r="C39" s="3743" t="s">
        <v>207</v>
      </c>
      <c r="D39" s="3744">
        <v>0</v>
      </c>
      <c r="E39" s="3745">
        <v>1</v>
      </c>
      <c r="F39" s="3746">
        <v>1</v>
      </c>
      <c r="G39" s="3747">
        <v>0</v>
      </c>
      <c r="H39" s="3745">
        <v>0</v>
      </c>
      <c r="I39" s="3746">
        <v>0</v>
      </c>
      <c r="J39" s="3747">
        <v>0</v>
      </c>
      <c r="K39" s="3745">
        <v>0</v>
      </c>
      <c r="L39" s="3746">
        <v>0</v>
      </c>
      <c r="M39" s="3747">
        <v>6</v>
      </c>
      <c r="N39" s="3745">
        <v>0</v>
      </c>
      <c r="O39" s="3746">
        <v>6</v>
      </c>
      <c r="P39" s="3747">
        <v>2</v>
      </c>
      <c r="Q39" s="3745">
        <v>2</v>
      </c>
      <c r="R39" s="3746">
        <v>4</v>
      </c>
      <c r="S39" s="3747">
        <v>8</v>
      </c>
      <c r="T39" s="3745">
        <v>3</v>
      </c>
      <c r="U39" s="3746">
        <v>11</v>
      </c>
    </row>
    <row r="40" spans="2:21" ht="37.5" x14ac:dyDescent="0.2">
      <c r="B40" s="3759" t="s">
        <v>210</v>
      </c>
      <c r="C40" s="3743" t="s">
        <v>211</v>
      </c>
      <c r="D40" s="3744">
        <v>0</v>
      </c>
      <c r="E40" s="3745">
        <v>11</v>
      </c>
      <c r="F40" s="3746">
        <v>11</v>
      </c>
      <c r="G40" s="3747">
        <v>0</v>
      </c>
      <c r="H40" s="3745">
        <v>5</v>
      </c>
      <c r="I40" s="3746">
        <v>5</v>
      </c>
      <c r="J40" s="3747">
        <v>0</v>
      </c>
      <c r="K40" s="3745">
        <v>4</v>
      </c>
      <c r="L40" s="3746">
        <v>4</v>
      </c>
      <c r="M40" s="3747">
        <v>0</v>
      </c>
      <c r="N40" s="3745">
        <v>2</v>
      </c>
      <c r="O40" s="3746">
        <v>2</v>
      </c>
      <c r="P40" s="3747">
        <v>0</v>
      </c>
      <c r="Q40" s="3745">
        <v>0</v>
      </c>
      <c r="R40" s="3746">
        <v>0</v>
      </c>
      <c r="S40" s="3747">
        <v>0</v>
      </c>
      <c r="T40" s="3745">
        <v>22</v>
      </c>
      <c r="U40" s="3746">
        <v>22</v>
      </c>
    </row>
    <row r="41" spans="2:21" ht="22.5" customHeight="1" x14ac:dyDescent="0.2">
      <c r="B41" s="3759" t="s">
        <v>212</v>
      </c>
      <c r="C41" s="3743" t="s">
        <v>213</v>
      </c>
      <c r="D41" s="3744">
        <v>2</v>
      </c>
      <c r="E41" s="3745">
        <v>0</v>
      </c>
      <c r="F41" s="3746">
        <v>2</v>
      </c>
      <c r="G41" s="3747">
        <v>3</v>
      </c>
      <c r="H41" s="3745">
        <v>1</v>
      </c>
      <c r="I41" s="3746">
        <v>4</v>
      </c>
      <c r="J41" s="3747">
        <v>0</v>
      </c>
      <c r="K41" s="3745">
        <v>0</v>
      </c>
      <c r="L41" s="3746">
        <v>0</v>
      </c>
      <c r="M41" s="3747">
        <v>0</v>
      </c>
      <c r="N41" s="3745">
        <v>5</v>
      </c>
      <c r="O41" s="3746">
        <v>5</v>
      </c>
      <c r="P41" s="3747">
        <v>0</v>
      </c>
      <c r="Q41" s="3745">
        <v>0</v>
      </c>
      <c r="R41" s="3746">
        <v>0</v>
      </c>
      <c r="S41" s="3747">
        <v>5</v>
      </c>
      <c r="T41" s="3745">
        <v>6</v>
      </c>
      <c r="U41" s="3746">
        <v>11</v>
      </c>
    </row>
    <row r="42" spans="2:21" ht="22.5" customHeight="1" x14ac:dyDescent="0.2">
      <c r="B42" s="3759" t="s">
        <v>214</v>
      </c>
      <c r="C42" s="3743" t="s">
        <v>215</v>
      </c>
      <c r="D42" s="3744">
        <v>0</v>
      </c>
      <c r="E42" s="3745">
        <v>1</v>
      </c>
      <c r="F42" s="3746">
        <v>1</v>
      </c>
      <c r="G42" s="3747">
        <v>0</v>
      </c>
      <c r="H42" s="3745">
        <v>3</v>
      </c>
      <c r="I42" s="3746">
        <v>3</v>
      </c>
      <c r="J42" s="3747">
        <v>0</v>
      </c>
      <c r="K42" s="3745">
        <v>1</v>
      </c>
      <c r="L42" s="3746">
        <v>1</v>
      </c>
      <c r="M42" s="3747">
        <v>0</v>
      </c>
      <c r="N42" s="3745">
        <v>1</v>
      </c>
      <c r="O42" s="3746">
        <v>1</v>
      </c>
      <c r="P42" s="3747">
        <v>0</v>
      </c>
      <c r="Q42" s="3745">
        <v>2</v>
      </c>
      <c r="R42" s="3746">
        <v>2</v>
      </c>
      <c r="S42" s="3747">
        <v>0</v>
      </c>
      <c r="T42" s="3745">
        <v>8</v>
      </c>
      <c r="U42" s="3746">
        <v>8</v>
      </c>
    </row>
    <row r="43" spans="2:21" ht="22.5" customHeight="1" x14ac:dyDescent="0.2">
      <c r="B43" s="3759" t="s">
        <v>216</v>
      </c>
      <c r="C43" s="3743" t="s">
        <v>217</v>
      </c>
      <c r="D43" s="3744">
        <v>0</v>
      </c>
      <c r="E43" s="3745">
        <v>6</v>
      </c>
      <c r="F43" s="3746">
        <v>6</v>
      </c>
      <c r="G43" s="3747">
        <v>0</v>
      </c>
      <c r="H43" s="3745">
        <v>0</v>
      </c>
      <c r="I43" s="3746">
        <v>0</v>
      </c>
      <c r="J43" s="3747">
        <v>5</v>
      </c>
      <c r="K43" s="3745">
        <v>0</v>
      </c>
      <c r="L43" s="3746">
        <v>5</v>
      </c>
      <c r="M43" s="3747">
        <v>2</v>
      </c>
      <c r="N43" s="3745">
        <v>0</v>
      </c>
      <c r="O43" s="3746">
        <v>2</v>
      </c>
      <c r="P43" s="3747">
        <v>4</v>
      </c>
      <c r="Q43" s="3745">
        <v>2</v>
      </c>
      <c r="R43" s="3746">
        <v>6</v>
      </c>
      <c r="S43" s="3747">
        <v>11</v>
      </c>
      <c r="T43" s="3745">
        <v>8</v>
      </c>
      <c r="U43" s="3746">
        <v>19</v>
      </c>
    </row>
    <row r="44" spans="2:21" ht="22.5" customHeight="1" x14ac:dyDescent="0.2">
      <c r="B44" s="3759" t="s">
        <v>218</v>
      </c>
      <c r="C44" s="3743" t="s">
        <v>219</v>
      </c>
      <c r="D44" s="3744">
        <v>0</v>
      </c>
      <c r="E44" s="3745">
        <v>0</v>
      </c>
      <c r="F44" s="3746">
        <v>0</v>
      </c>
      <c r="G44" s="3747">
        <v>0</v>
      </c>
      <c r="H44" s="3745">
        <v>0</v>
      </c>
      <c r="I44" s="3746">
        <v>0</v>
      </c>
      <c r="J44" s="3747">
        <v>0</v>
      </c>
      <c r="K44" s="3745">
        <v>0</v>
      </c>
      <c r="L44" s="3746">
        <v>0</v>
      </c>
      <c r="M44" s="3747">
        <v>0</v>
      </c>
      <c r="N44" s="3745">
        <v>1</v>
      </c>
      <c r="O44" s="3746">
        <v>1</v>
      </c>
      <c r="P44" s="3747">
        <v>0</v>
      </c>
      <c r="Q44" s="3745">
        <v>0</v>
      </c>
      <c r="R44" s="3746">
        <v>0</v>
      </c>
      <c r="S44" s="3747">
        <v>0</v>
      </c>
      <c r="T44" s="3745">
        <v>1</v>
      </c>
      <c r="U44" s="3746">
        <v>1</v>
      </c>
    </row>
    <row r="45" spans="2:21" ht="22.5" customHeight="1" thickBot="1" x14ac:dyDescent="0.25">
      <c r="B45" s="3759" t="s">
        <v>224</v>
      </c>
      <c r="C45" s="3743" t="s">
        <v>225</v>
      </c>
      <c r="D45" s="3744">
        <v>0</v>
      </c>
      <c r="E45" s="3745">
        <v>0</v>
      </c>
      <c r="F45" s="3746">
        <v>0</v>
      </c>
      <c r="G45" s="3747">
        <v>0</v>
      </c>
      <c r="H45" s="3745">
        <v>0</v>
      </c>
      <c r="I45" s="3746">
        <v>0</v>
      </c>
      <c r="J45" s="3747">
        <v>0</v>
      </c>
      <c r="K45" s="3745">
        <v>0</v>
      </c>
      <c r="L45" s="3746">
        <v>0</v>
      </c>
      <c r="M45" s="3747">
        <v>0</v>
      </c>
      <c r="N45" s="3745">
        <v>1</v>
      </c>
      <c r="O45" s="3746">
        <v>1</v>
      </c>
      <c r="P45" s="3747">
        <v>0</v>
      </c>
      <c r="Q45" s="3745">
        <v>0</v>
      </c>
      <c r="R45" s="3746">
        <v>0</v>
      </c>
      <c r="S45" s="3747">
        <v>0</v>
      </c>
      <c r="T45" s="3745">
        <v>1</v>
      </c>
      <c r="U45" s="3746">
        <v>1</v>
      </c>
    </row>
    <row r="46" spans="2:21" ht="22.5" customHeight="1" thickBot="1" x14ac:dyDescent="0.25">
      <c r="B46" s="4431" t="s">
        <v>16</v>
      </c>
      <c r="C46" s="4432"/>
      <c r="D46" s="494">
        <f t="shared" ref="D46:U46" si="2">SUM(D29:D45)</f>
        <v>91</v>
      </c>
      <c r="E46" s="3760">
        <f t="shared" si="2"/>
        <v>55</v>
      </c>
      <c r="F46" s="495">
        <f t="shared" si="2"/>
        <v>146</v>
      </c>
      <c r="G46" s="3761">
        <f t="shared" si="2"/>
        <v>65</v>
      </c>
      <c r="H46" s="496">
        <f t="shared" si="2"/>
        <v>16</v>
      </c>
      <c r="I46" s="495">
        <f t="shared" si="2"/>
        <v>81</v>
      </c>
      <c r="J46" s="3761">
        <f t="shared" si="2"/>
        <v>66</v>
      </c>
      <c r="K46" s="496">
        <f t="shared" si="2"/>
        <v>37</v>
      </c>
      <c r="L46" s="495">
        <f t="shared" si="2"/>
        <v>103</v>
      </c>
      <c r="M46" s="3761">
        <f t="shared" si="2"/>
        <v>47</v>
      </c>
      <c r="N46" s="496">
        <f t="shared" si="2"/>
        <v>106</v>
      </c>
      <c r="O46" s="495">
        <f t="shared" si="2"/>
        <v>153</v>
      </c>
      <c r="P46" s="3761">
        <f t="shared" si="2"/>
        <v>30</v>
      </c>
      <c r="Q46" s="496">
        <f t="shared" si="2"/>
        <v>171</v>
      </c>
      <c r="R46" s="495">
        <f t="shared" si="2"/>
        <v>201</v>
      </c>
      <c r="S46" s="3761">
        <f t="shared" si="2"/>
        <v>299</v>
      </c>
      <c r="T46" s="496">
        <f t="shared" si="2"/>
        <v>385</v>
      </c>
      <c r="U46" s="495">
        <f t="shared" si="2"/>
        <v>684</v>
      </c>
    </row>
    <row r="47" spans="2:21" ht="21.6" customHeight="1" thickBot="1" x14ac:dyDescent="0.25">
      <c r="B47" s="4433" t="s">
        <v>25</v>
      </c>
      <c r="C47" s="4403"/>
      <c r="D47" s="3762"/>
      <c r="E47" s="3763"/>
      <c r="F47" s="3764"/>
      <c r="G47" s="3763"/>
      <c r="H47" s="3763"/>
      <c r="I47" s="3764"/>
      <c r="J47" s="3763"/>
      <c r="K47" s="3763"/>
      <c r="L47" s="3764"/>
      <c r="M47" s="3763"/>
      <c r="N47" s="3763"/>
      <c r="O47" s="3764"/>
      <c r="P47" s="3763"/>
      <c r="Q47" s="3763"/>
      <c r="R47" s="3764"/>
      <c r="S47" s="3763"/>
      <c r="T47" s="3763"/>
      <c r="U47" s="3764"/>
    </row>
    <row r="48" spans="2:21" ht="22.5" customHeight="1" x14ac:dyDescent="0.2">
      <c r="B48" s="3736" t="s">
        <v>188</v>
      </c>
      <c r="C48" s="3737" t="s">
        <v>189</v>
      </c>
      <c r="D48" s="3738">
        <v>1</v>
      </c>
      <c r="E48" s="3739">
        <v>0</v>
      </c>
      <c r="F48" s="3740">
        <v>1</v>
      </c>
      <c r="G48" s="3741">
        <v>0</v>
      </c>
      <c r="H48" s="3739">
        <v>0</v>
      </c>
      <c r="I48" s="3740">
        <v>0</v>
      </c>
      <c r="J48" s="3741">
        <v>0</v>
      </c>
      <c r="K48" s="3739">
        <v>0</v>
      </c>
      <c r="L48" s="3740">
        <v>0</v>
      </c>
      <c r="M48" s="3741">
        <v>0</v>
      </c>
      <c r="N48" s="3739">
        <v>0</v>
      </c>
      <c r="O48" s="3740">
        <v>0</v>
      </c>
      <c r="P48" s="3741">
        <v>0</v>
      </c>
      <c r="Q48" s="3739">
        <v>0</v>
      </c>
      <c r="R48" s="3740">
        <v>0</v>
      </c>
      <c r="S48" s="3741">
        <v>1</v>
      </c>
      <c r="T48" s="3739">
        <v>0</v>
      </c>
      <c r="U48" s="3740">
        <v>1</v>
      </c>
    </row>
    <row r="49" spans="2:21" ht="22.5" customHeight="1" x14ac:dyDescent="0.2">
      <c r="B49" s="3742" t="s">
        <v>190</v>
      </c>
      <c r="C49" s="3743" t="s">
        <v>191</v>
      </c>
      <c r="D49" s="3744">
        <v>1</v>
      </c>
      <c r="E49" s="3745">
        <v>0</v>
      </c>
      <c r="F49" s="3746">
        <v>1</v>
      </c>
      <c r="G49" s="3747">
        <v>0</v>
      </c>
      <c r="H49" s="3745">
        <v>0</v>
      </c>
      <c r="I49" s="3746">
        <v>0</v>
      </c>
      <c r="J49" s="3747">
        <v>0</v>
      </c>
      <c r="K49" s="3745">
        <v>0</v>
      </c>
      <c r="L49" s="3746">
        <v>0</v>
      </c>
      <c r="M49" s="3747">
        <v>0</v>
      </c>
      <c r="N49" s="3745">
        <v>1</v>
      </c>
      <c r="O49" s="3746">
        <v>1</v>
      </c>
      <c r="P49" s="3747">
        <v>0</v>
      </c>
      <c r="Q49" s="3745">
        <v>0</v>
      </c>
      <c r="R49" s="3746">
        <v>0</v>
      </c>
      <c r="S49" s="3747">
        <v>1</v>
      </c>
      <c r="T49" s="3745">
        <v>1</v>
      </c>
      <c r="U49" s="3746">
        <v>2</v>
      </c>
    </row>
    <row r="50" spans="2:21" ht="22.5" customHeight="1" x14ac:dyDescent="0.2">
      <c r="B50" s="3742" t="s">
        <v>192</v>
      </c>
      <c r="C50" s="3743" t="s">
        <v>193</v>
      </c>
      <c r="D50" s="3744">
        <v>1</v>
      </c>
      <c r="E50" s="3745">
        <v>0</v>
      </c>
      <c r="F50" s="3746">
        <v>1</v>
      </c>
      <c r="G50" s="3747">
        <v>0</v>
      </c>
      <c r="H50" s="3745">
        <v>0</v>
      </c>
      <c r="I50" s="3746">
        <v>0</v>
      </c>
      <c r="J50" s="3747">
        <v>0</v>
      </c>
      <c r="K50" s="3745">
        <v>2</v>
      </c>
      <c r="L50" s="3746">
        <v>2</v>
      </c>
      <c r="M50" s="3747">
        <v>0</v>
      </c>
      <c r="N50" s="3745">
        <v>0</v>
      </c>
      <c r="O50" s="3746">
        <v>0</v>
      </c>
      <c r="P50" s="3747">
        <v>0</v>
      </c>
      <c r="Q50" s="3745">
        <v>0</v>
      </c>
      <c r="R50" s="3746">
        <v>0</v>
      </c>
      <c r="S50" s="3747">
        <v>1</v>
      </c>
      <c r="T50" s="3745">
        <v>2</v>
      </c>
      <c r="U50" s="3746">
        <v>3</v>
      </c>
    </row>
    <row r="51" spans="2:21" ht="22.5" customHeight="1" x14ac:dyDescent="0.2">
      <c r="B51" s="3742" t="s">
        <v>194</v>
      </c>
      <c r="C51" s="3743" t="s">
        <v>195</v>
      </c>
      <c r="D51" s="3744">
        <v>0</v>
      </c>
      <c r="E51" s="3745">
        <v>1</v>
      </c>
      <c r="F51" s="3746">
        <v>1</v>
      </c>
      <c r="G51" s="3747">
        <v>0</v>
      </c>
      <c r="H51" s="3745">
        <v>0</v>
      </c>
      <c r="I51" s="3746">
        <v>0</v>
      </c>
      <c r="J51" s="3747">
        <v>0</v>
      </c>
      <c r="K51" s="3745">
        <v>0</v>
      </c>
      <c r="L51" s="3746">
        <v>0</v>
      </c>
      <c r="M51" s="3747">
        <v>0</v>
      </c>
      <c r="N51" s="3745">
        <v>5</v>
      </c>
      <c r="O51" s="3746">
        <v>5</v>
      </c>
      <c r="P51" s="3747">
        <v>0</v>
      </c>
      <c r="Q51" s="3745">
        <v>1</v>
      </c>
      <c r="R51" s="3746">
        <v>1</v>
      </c>
      <c r="S51" s="3747">
        <v>0</v>
      </c>
      <c r="T51" s="3745">
        <v>7</v>
      </c>
      <c r="U51" s="3746">
        <v>7</v>
      </c>
    </row>
    <row r="52" spans="2:21" ht="22.5" customHeight="1" x14ac:dyDescent="0.2">
      <c r="B52" s="3742" t="s">
        <v>196</v>
      </c>
      <c r="C52" s="3743" t="s">
        <v>197</v>
      </c>
      <c r="D52" s="3744">
        <v>3</v>
      </c>
      <c r="E52" s="3745">
        <v>0</v>
      </c>
      <c r="F52" s="3746">
        <v>3</v>
      </c>
      <c r="G52" s="3747">
        <v>0</v>
      </c>
      <c r="H52" s="3745">
        <v>0</v>
      </c>
      <c r="I52" s="3746">
        <v>0</v>
      </c>
      <c r="J52" s="3747">
        <v>0</v>
      </c>
      <c r="K52" s="3745">
        <v>1</v>
      </c>
      <c r="L52" s="3746">
        <v>1</v>
      </c>
      <c r="M52" s="3747">
        <v>0</v>
      </c>
      <c r="N52" s="3745">
        <v>1</v>
      </c>
      <c r="O52" s="3746">
        <v>1</v>
      </c>
      <c r="P52" s="3747">
        <v>0</v>
      </c>
      <c r="Q52" s="3745">
        <v>0</v>
      </c>
      <c r="R52" s="3746">
        <v>0</v>
      </c>
      <c r="S52" s="3747">
        <v>3</v>
      </c>
      <c r="T52" s="3745">
        <v>2</v>
      </c>
      <c r="U52" s="3746">
        <v>5</v>
      </c>
    </row>
    <row r="53" spans="2:21" ht="22.5" customHeight="1" x14ac:dyDescent="0.2">
      <c r="B53" s="3742" t="s">
        <v>198</v>
      </c>
      <c r="C53" s="3743" t="s">
        <v>199</v>
      </c>
      <c r="D53" s="3744">
        <v>2</v>
      </c>
      <c r="E53" s="3745">
        <v>0</v>
      </c>
      <c r="F53" s="3746">
        <v>2</v>
      </c>
      <c r="G53" s="3747">
        <v>0</v>
      </c>
      <c r="H53" s="3745">
        <v>1</v>
      </c>
      <c r="I53" s="3746">
        <v>1</v>
      </c>
      <c r="J53" s="3747">
        <v>0</v>
      </c>
      <c r="K53" s="3745">
        <v>1</v>
      </c>
      <c r="L53" s="3746">
        <v>1</v>
      </c>
      <c r="M53" s="3747">
        <v>0</v>
      </c>
      <c r="N53" s="3745">
        <v>0</v>
      </c>
      <c r="O53" s="3746">
        <v>0</v>
      </c>
      <c r="P53" s="3747">
        <v>0</v>
      </c>
      <c r="Q53" s="3745">
        <v>0</v>
      </c>
      <c r="R53" s="3746">
        <v>0</v>
      </c>
      <c r="S53" s="3747">
        <v>2</v>
      </c>
      <c r="T53" s="3745">
        <v>2</v>
      </c>
      <c r="U53" s="3746">
        <v>4</v>
      </c>
    </row>
    <row r="54" spans="2:21" ht="22.5" customHeight="1" x14ac:dyDescent="0.2">
      <c r="B54" s="3742" t="s">
        <v>200</v>
      </c>
      <c r="C54" s="3743" t="s">
        <v>201</v>
      </c>
      <c r="D54" s="3744">
        <v>1</v>
      </c>
      <c r="E54" s="3745">
        <v>0</v>
      </c>
      <c r="F54" s="3746">
        <v>1</v>
      </c>
      <c r="G54" s="3747">
        <v>0</v>
      </c>
      <c r="H54" s="3745">
        <v>0</v>
      </c>
      <c r="I54" s="3746">
        <v>0</v>
      </c>
      <c r="J54" s="3747">
        <v>0</v>
      </c>
      <c r="K54" s="3745">
        <v>0</v>
      </c>
      <c r="L54" s="3746">
        <v>0</v>
      </c>
      <c r="M54" s="3747">
        <v>0</v>
      </c>
      <c r="N54" s="3745">
        <v>0</v>
      </c>
      <c r="O54" s="3746">
        <v>0</v>
      </c>
      <c r="P54" s="3747">
        <v>0</v>
      </c>
      <c r="Q54" s="3745">
        <v>0</v>
      </c>
      <c r="R54" s="3746">
        <v>0</v>
      </c>
      <c r="S54" s="3747">
        <v>1</v>
      </c>
      <c r="T54" s="3745">
        <v>0</v>
      </c>
      <c r="U54" s="3746">
        <v>1</v>
      </c>
    </row>
    <row r="55" spans="2:21" ht="37.5" x14ac:dyDescent="0.2">
      <c r="B55" s="3742" t="s">
        <v>202</v>
      </c>
      <c r="C55" s="3743" t="s">
        <v>203</v>
      </c>
      <c r="D55" s="3744">
        <v>1</v>
      </c>
      <c r="E55" s="3745">
        <v>0</v>
      </c>
      <c r="F55" s="3746">
        <v>1</v>
      </c>
      <c r="G55" s="3747">
        <v>0</v>
      </c>
      <c r="H55" s="3745">
        <v>0</v>
      </c>
      <c r="I55" s="3746">
        <v>0</v>
      </c>
      <c r="J55" s="3747">
        <v>0</v>
      </c>
      <c r="K55" s="3745">
        <v>0</v>
      </c>
      <c r="L55" s="3746">
        <v>0</v>
      </c>
      <c r="M55" s="3747">
        <v>0</v>
      </c>
      <c r="N55" s="3745">
        <v>0</v>
      </c>
      <c r="O55" s="3746">
        <v>0</v>
      </c>
      <c r="P55" s="3747">
        <v>0</v>
      </c>
      <c r="Q55" s="3745">
        <v>0</v>
      </c>
      <c r="R55" s="3746">
        <v>0</v>
      </c>
      <c r="S55" s="3747">
        <v>1</v>
      </c>
      <c r="T55" s="3745">
        <v>0</v>
      </c>
      <c r="U55" s="3746">
        <v>1</v>
      </c>
    </row>
    <row r="56" spans="2:21" ht="22.5" customHeight="1" x14ac:dyDescent="0.2">
      <c r="B56" s="3742" t="s">
        <v>204</v>
      </c>
      <c r="C56" s="3743" t="s">
        <v>205</v>
      </c>
      <c r="D56" s="3744">
        <v>2</v>
      </c>
      <c r="E56" s="3745">
        <v>0</v>
      </c>
      <c r="F56" s="3746">
        <v>2</v>
      </c>
      <c r="G56" s="3747">
        <v>0</v>
      </c>
      <c r="H56" s="3745">
        <v>1</v>
      </c>
      <c r="I56" s="3746">
        <v>1</v>
      </c>
      <c r="J56" s="3747">
        <v>0</v>
      </c>
      <c r="K56" s="3745">
        <v>2</v>
      </c>
      <c r="L56" s="3746">
        <v>2</v>
      </c>
      <c r="M56" s="3747">
        <v>0</v>
      </c>
      <c r="N56" s="3745">
        <v>0</v>
      </c>
      <c r="O56" s="3746">
        <v>0</v>
      </c>
      <c r="P56" s="3747">
        <v>1</v>
      </c>
      <c r="Q56" s="3745">
        <v>1</v>
      </c>
      <c r="R56" s="3746">
        <v>2</v>
      </c>
      <c r="S56" s="3747">
        <v>3</v>
      </c>
      <c r="T56" s="3745">
        <v>4</v>
      </c>
      <c r="U56" s="3746">
        <v>7</v>
      </c>
    </row>
    <row r="57" spans="2:21" ht="37.5" x14ac:dyDescent="0.2">
      <c r="B57" s="3742" t="s">
        <v>210</v>
      </c>
      <c r="C57" s="3743" t="s">
        <v>211</v>
      </c>
      <c r="D57" s="3744">
        <v>0</v>
      </c>
      <c r="E57" s="3745">
        <v>0</v>
      </c>
      <c r="F57" s="3746">
        <v>0</v>
      </c>
      <c r="G57" s="3747">
        <v>0</v>
      </c>
      <c r="H57" s="3745">
        <v>0</v>
      </c>
      <c r="I57" s="3746">
        <v>0</v>
      </c>
      <c r="J57" s="3747">
        <v>0</v>
      </c>
      <c r="K57" s="3745">
        <v>1</v>
      </c>
      <c r="L57" s="3746">
        <v>1</v>
      </c>
      <c r="M57" s="3747">
        <v>0</v>
      </c>
      <c r="N57" s="3745">
        <v>0</v>
      </c>
      <c r="O57" s="3746">
        <v>0</v>
      </c>
      <c r="P57" s="3747">
        <v>0</v>
      </c>
      <c r="Q57" s="3745">
        <v>0</v>
      </c>
      <c r="R57" s="3746">
        <v>0</v>
      </c>
      <c r="S57" s="3747">
        <v>0</v>
      </c>
      <c r="T57" s="3745">
        <v>1</v>
      </c>
      <c r="U57" s="3746">
        <v>1</v>
      </c>
    </row>
    <row r="58" spans="2:21" ht="22.5" customHeight="1" x14ac:dyDescent="0.2">
      <c r="B58" s="3742" t="s">
        <v>214</v>
      </c>
      <c r="C58" s="3743" t="s">
        <v>215</v>
      </c>
      <c r="D58" s="3744">
        <v>0</v>
      </c>
      <c r="E58" s="3745">
        <v>0</v>
      </c>
      <c r="F58" s="3746">
        <v>0</v>
      </c>
      <c r="G58" s="3747">
        <v>0</v>
      </c>
      <c r="H58" s="3745">
        <v>1</v>
      </c>
      <c r="I58" s="3746">
        <v>1</v>
      </c>
      <c r="J58" s="3747">
        <v>0</v>
      </c>
      <c r="K58" s="3745">
        <v>0</v>
      </c>
      <c r="L58" s="3746">
        <v>0</v>
      </c>
      <c r="M58" s="3747">
        <v>0</v>
      </c>
      <c r="N58" s="3745">
        <v>0</v>
      </c>
      <c r="O58" s="3746">
        <v>0</v>
      </c>
      <c r="P58" s="3747">
        <v>0</v>
      </c>
      <c r="Q58" s="3745">
        <v>0</v>
      </c>
      <c r="R58" s="3746">
        <v>0</v>
      </c>
      <c r="S58" s="3747">
        <v>0</v>
      </c>
      <c r="T58" s="3745">
        <v>1</v>
      </c>
      <c r="U58" s="3746">
        <v>1</v>
      </c>
    </row>
    <row r="59" spans="2:21" ht="22.5" customHeight="1" thickBot="1" x14ac:dyDescent="0.25">
      <c r="B59" s="3748" t="s">
        <v>218</v>
      </c>
      <c r="C59" s="3749" t="s">
        <v>219</v>
      </c>
      <c r="D59" s="3750">
        <v>0</v>
      </c>
      <c r="E59" s="3751">
        <v>0</v>
      </c>
      <c r="F59" s="3752">
        <v>0</v>
      </c>
      <c r="G59" s="3753">
        <v>0</v>
      </c>
      <c r="H59" s="3751">
        <v>0</v>
      </c>
      <c r="I59" s="3752">
        <v>0</v>
      </c>
      <c r="J59" s="3753">
        <v>0</v>
      </c>
      <c r="K59" s="3751">
        <v>0</v>
      </c>
      <c r="L59" s="3752">
        <v>0</v>
      </c>
      <c r="M59" s="3753">
        <v>0</v>
      </c>
      <c r="N59" s="3751">
        <v>0</v>
      </c>
      <c r="O59" s="3752">
        <v>0</v>
      </c>
      <c r="P59" s="3753">
        <v>0</v>
      </c>
      <c r="Q59" s="3751">
        <v>1</v>
      </c>
      <c r="R59" s="3752">
        <v>1</v>
      </c>
      <c r="S59" s="3753">
        <v>0</v>
      </c>
      <c r="T59" s="3751">
        <v>1</v>
      </c>
      <c r="U59" s="3752">
        <v>1</v>
      </c>
    </row>
    <row r="60" spans="2:21" ht="22.5" customHeight="1" thickBot="1" x14ac:dyDescent="0.25">
      <c r="B60" s="4397" t="s">
        <v>16</v>
      </c>
      <c r="C60" s="4393"/>
      <c r="D60" s="497">
        <f t="shared" ref="D60:U60" si="3">SUM(D48:D59)</f>
        <v>12</v>
      </c>
      <c r="E60" s="497">
        <f t="shared" si="3"/>
        <v>1</v>
      </c>
      <c r="F60" s="497">
        <f t="shared" si="3"/>
        <v>13</v>
      </c>
      <c r="G60" s="497">
        <f t="shared" si="3"/>
        <v>0</v>
      </c>
      <c r="H60" s="497">
        <f t="shared" si="3"/>
        <v>3</v>
      </c>
      <c r="I60" s="497">
        <f t="shared" si="3"/>
        <v>3</v>
      </c>
      <c r="J60" s="497">
        <f t="shared" si="3"/>
        <v>0</v>
      </c>
      <c r="K60" s="3765">
        <f t="shared" si="3"/>
        <v>7</v>
      </c>
      <c r="L60" s="1810">
        <f t="shared" si="3"/>
        <v>7</v>
      </c>
      <c r="M60" s="3766">
        <f t="shared" si="3"/>
        <v>0</v>
      </c>
      <c r="N60" s="3765">
        <f t="shared" si="3"/>
        <v>7</v>
      </c>
      <c r="O60" s="1810">
        <f t="shared" si="3"/>
        <v>7</v>
      </c>
      <c r="P60" s="3766">
        <f t="shared" si="3"/>
        <v>1</v>
      </c>
      <c r="Q60" s="497">
        <f t="shared" si="3"/>
        <v>3</v>
      </c>
      <c r="R60" s="497">
        <f t="shared" si="3"/>
        <v>4</v>
      </c>
      <c r="S60" s="497">
        <f t="shared" si="3"/>
        <v>13</v>
      </c>
      <c r="T60" s="497">
        <f t="shared" si="3"/>
        <v>21</v>
      </c>
      <c r="U60" s="1810">
        <f t="shared" si="3"/>
        <v>34</v>
      </c>
    </row>
    <row r="61" spans="2:21" ht="22.5" customHeight="1" thickBot="1" x14ac:dyDescent="0.25">
      <c r="B61" s="4421" t="s">
        <v>10</v>
      </c>
      <c r="C61" s="4422"/>
      <c r="D61" s="3767">
        <f t="shared" ref="D61:U61" si="4">D46</f>
        <v>91</v>
      </c>
      <c r="E61" s="3768">
        <f t="shared" si="4"/>
        <v>55</v>
      </c>
      <c r="F61" s="325">
        <f t="shared" si="4"/>
        <v>146</v>
      </c>
      <c r="G61" s="3769">
        <f t="shared" si="4"/>
        <v>65</v>
      </c>
      <c r="H61" s="3768">
        <f t="shared" si="4"/>
        <v>16</v>
      </c>
      <c r="I61" s="3770">
        <f t="shared" si="4"/>
        <v>81</v>
      </c>
      <c r="J61" s="3769">
        <f t="shared" si="4"/>
        <v>66</v>
      </c>
      <c r="K61" s="3768">
        <f t="shared" si="4"/>
        <v>37</v>
      </c>
      <c r="L61" s="3770">
        <f t="shared" si="4"/>
        <v>103</v>
      </c>
      <c r="M61" s="3769">
        <f t="shared" si="4"/>
        <v>47</v>
      </c>
      <c r="N61" s="3768">
        <f t="shared" si="4"/>
        <v>106</v>
      </c>
      <c r="O61" s="3770">
        <f t="shared" si="4"/>
        <v>153</v>
      </c>
      <c r="P61" s="3769">
        <f t="shared" si="4"/>
        <v>30</v>
      </c>
      <c r="Q61" s="3768">
        <f t="shared" si="4"/>
        <v>171</v>
      </c>
      <c r="R61" s="3770">
        <f t="shared" si="4"/>
        <v>201</v>
      </c>
      <c r="S61" s="3769">
        <f t="shared" si="4"/>
        <v>299</v>
      </c>
      <c r="T61" s="3768">
        <f t="shared" si="4"/>
        <v>385</v>
      </c>
      <c r="U61" s="325">
        <f t="shared" si="4"/>
        <v>684</v>
      </c>
    </row>
    <row r="62" spans="2:21" ht="22.5" customHeight="1" thickBot="1" x14ac:dyDescent="0.25">
      <c r="B62" s="4423" t="s">
        <v>17</v>
      </c>
      <c r="C62" s="4396"/>
      <c r="D62" s="1811">
        <f>D60</f>
        <v>12</v>
      </c>
      <c r="E62" s="1812">
        <f t="shared" ref="E62:U62" si="5">E60</f>
        <v>1</v>
      </c>
      <c r="F62" s="1812">
        <f t="shared" si="5"/>
        <v>13</v>
      </c>
      <c r="G62" s="1812">
        <f t="shared" si="5"/>
        <v>0</v>
      </c>
      <c r="H62" s="1812">
        <f t="shared" si="5"/>
        <v>3</v>
      </c>
      <c r="I62" s="1812">
        <f t="shared" si="5"/>
        <v>3</v>
      </c>
      <c r="J62" s="1812">
        <f t="shared" si="5"/>
        <v>0</v>
      </c>
      <c r="K62" s="1812">
        <f t="shared" si="5"/>
        <v>7</v>
      </c>
      <c r="L62" s="1812">
        <f t="shared" si="5"/>
        <v>7</v>
      </c>
      <c r="M62" s="1812">
        <f t="shared" si="5"/>
        <v>0</v>
      </c>
      <c r="N62" s="1812">
        <f t="shared" si="5"/>
        <v>7</v>
      </c>
      <c r="O62" s="1812">
        <f t="shared" si="5"/>
        <v>7</v>
      </c>
      <c r="P62" s="1812">
        <f t="shared" si="5"/>
        <v>1</v>
      </c>
      <c r="Q62" s="1812">
        <f t="shared" si="5"/>
        <v>3</v>
      </c>
      <c r="R62" s="1812">
        <f t="shared" si="5"/>
        <v>4</v>
      </c>
      <c r="S62" s="1812">
        <f t="shared" si="5"/>
        <v>13</v>
      </c>
      <c r="T62" s="1812">
        <f t="shared" si="5"/>
        <v>21</v>
      </c>
      <c r="U62" s="1813">
        <f t="shared" si="5"/>
        <v>34</v>
      </c>
    </row>
    <row r="63" spans="2:21" ht="22.5" customHeight="1" thickBot="1" x14ac:dyDescent="0.25">
      <c r="B63" s="4424" t="s">
        <v>18</v>
      </c>
      <c r="C63" s="4424"/>
      <c r="D63" s="3771">
        <f>D61+D62</f>
        <v>103</v>
      </c>
      <c r="E63" s="3772">
        <f t="shared" ref="E63:U63" si="6">E61+E62</f>
        <v>56</v>
      </c>
      <c r="F63" s="300">
        <f t="shared" si="6"/>
        <v>159</v>
      </c>
      <c r="G63" s="3773">
        <f t="shared" si="6"/>
        <v>65</v>
      </c>
      <c r="H63" s="3772">
        <f t="shared" si="6"/>
        <v>19</v>
      </c>
      <c r="I63" s="3774">
        <f t="shared" si="6"/>
        <v>84</v>
      </c>
      <c r="J63" s="3773">
        <f t="shared" si="6"/>
        <v>66</v>
      </c>
      <c r="K63" s="3772">
        <f t="shared" si="6"/>
        <v>44</v>
      </c>
      <c r="L63" s="3774">
        <f t="shared" si="6"/>
        <v>110</v>
      </c>
      <c r="M63" s="3773">
        <f t="shared" si="6"/>
        <v>47</v>
      </c>
      <c r="N63" s="3772">
        <f t="shared" si="6"/>
        <v>113</v>
      </c>
      <c r="O63" s="3774">
        <f t="shared" si="6"/>
        <v>160</v>
      </c>
      <c r="P63" s="3773">
        <f t="shared" si="6"/>
        <v>31</v>
      </c>
      <c r="Q63" s="3772">
        <f t="shared" si="6"/>
        <v>174</v>
      </c>
      <c r="R63" s="3774">
        <f t="shared" si="6"/>
        <v>205</v>
      </c>
      <c r="S63" s="3773">
        <f t="shared" si="6"/>
        <v>312</v>
      </c>
      <c r="T63" s="3772">
        <f t="shared" si="6"/>
        <v>406</v>
      </c>
      <c r="U63" s="3775">
        <f t="shared" si="6"/>
        <v>718</v>
      </c>
    </row>
    <row r="64" spans="2:21" ht="22.5" customHeight="1" x14ac:dyDescent="0.2">
      <c r="H64" s="326"/>
    </row>
    <row r="65" spans="2:19" ht="22.5" customHeight="1" x14ac:dyDescent="0.2">
      <c r="B65" s="4337"/>
      <c r="C65" s="4337"/>
      <c r="D65" s="4337"/>
      <c r="E65" s="4337"/>
      <c r="F65" s="4337"/>
      <c r="G65" s="4337"/>
      <c r="H65" s="4337"/>
      <c r="I65" s="4337"/>
      <c r="J65" s="4337"/>
      <c r="K65" s="4337"/>
      <c r="L65" s="4337"/>
      <c r="M65" s="4337"/>
      <c r="N65" s="4337"/>
      <c r="O65" s="4337"/>
      <c r="P65" s="4337"/>
      <c r="Q65" s="4337"/>
      <c r="R65" s="150"/>
      <c r="S65" s="149"/>
    </row>
  </sheetData>
  <mergeCells count="23">
    <mergeCell ref="B61:C61"/>
    <mergeCell ref="B62:C62"/>
    <mergeCell ref="B63:C63"/>
    <mergeCell ref="B65:Q65"/>
    <mergeCell ref="B26:C26"/>
    <mergeCell ref="B27:C27"/>
    <mergeCell ref="B28:C28"/>
    <mergeCell ref="B46:C46"/>
    <mergeCell ref="B47:C47"/>
    <mergeCell ref="B60:C60"/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J33" sqref="J33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4153"/>
      <c r="B1" s="4153"/>
      <c r="C1" s="4153"/>
      <c r="D1" s="4153"/>
      <c r="E1" s="4153"/>
      <c r="F1" s="4153"/>
      <c r="G1" s="4153"/>
      <c r="H1" s="4153"/>
      <c r="I1" s="4153"/>
      <c r="J1" s="4153"/>
      <c r="K1" s="4153"/>
      <c r="L1" s="4153"/>
      <c r="M1" s="4153"/>
      <c r="N1" s="4153"/>
      <c r="O1" s="4153"/>
      <c r="P1" s="4153"/>
      <c r="Q1" s="4153"/>
      <c r="R1" s="4153"/>
      <c r="S1" s="4153"/>
      <c r="T1" s="4153"/>
    </row>
    <row r="2" spans="1:20" ht="30.75" customHeight="1" x14ac:dyDescent="0.35">
      <c r="A2" s="4143" t="s">
        <v>276</v>
      </c>
      <c r="B2" s="4143"/>
      <c r="C2" s="4143"/>
      <c r="D2" s="4143"/>
      <c r="E2" s="4143"/>
      <c r="F2" s="4143"/>
      <c r="G2" s="4143"/>
      <c r="H2" s="4143"/>
      <c r="I2" s="4143"/>
      <c r="J2" s="4143"/>
      <c r="K2" s="4143"/>
      <c r="L2" s="4143"/>
      <c r="M2" s="4143"/>
      <c r="N2" s="4143"/>
      <c r="O2" s="4143"/>
      <c r="P2" s="4143"/>
    </row>
    <row r="3" spans="1:20" ht="24.75" customHeight="1" x14ac:dyDescent="0.35">
      <c r="A3" s="4143" t="s">
        <v>362</v>
      </c>
      <c r="B3" s="4143"/>
      <c r="C3" s="4143"/>
      <c r="D3" s="4143"/>
      <c r="E3" s="4143"/>
      <c r="F3" s="4143"/>
      <c r="G3" s="4143"/>
      <c r="H3" s="4143"/>
      <c r="I3" s="4143"/>
      <c r="J3" s="4143"/>
      <c r="K3" s="4143"/>
      <c r="L3" s="4143"/>
      <c r="M3" s="4143"/>
      <c r="N3" s="1706"/>
      <c r="O3" s="1706"/>
      <c r="P3" s="1707"/>
    </row>
    <row r="4" spans="1:20" ht="33" customHeight="1" thickBot="1" x14ac:dyDescent="0.4">
      <c r="A4" s="1708"/>
      <c r="B4" s="1707"/>
      <c r="C4" s="1707"/>
      <c r="D4" s="1707"/>
      <c r="E4" s="1707"/>
      <c r="F4" s="1707"/>
      <c r="G4" s="1707"/>
      <c r="H4" s="1707"/>
      <c r="I4" s="1707"/>
      <c r="J4" s="1707"/>
      <c r="K4" s="1707"/>
      <c r="L4" s="1707"/>
      <c r="M4" s="1707"/>
      <c r="N4" s="1707"/>
      <c r="O4" s="1707"/>
      <c r="P4" s="1707"/>
    </row>
    <row r="5" spans="1:20" ht="33" customHeight="1" thickBot="1" x14ac:dyDescent="0.4">
      <c r="A5" s="4146" t="s">
        <v>9</v>
      </c>
      <c r="B5" s="4155" t="s">
        <v>19</v>
      </c>
      <c r="C5" s="4156"/>
      <c r="D5" s="4157"/>
      <c r="E5" s="4155" t="s">
        <v>20</v>
      </c>
      <c r="F5" s="4156"/>
      <c r="G5" s="4157"/>
      <c r="H5" s="4155" t="s">
        <v>29</v>
      </c>
      <c r="I5" s="4156"/>
      <c r="J5" s="4157"/>
      <c r="K5" s="4136" t="s">
        <v>21</v>
      </c>
      <c r="L5" s="4137"/>
      <c r="M5" s="4138"/>
      <c r="N5" s="10"/>
      <c r="O5" s="10"/>
    </row>
    <row r="6" spans="1:20" ht="33" customHeight="1" thickBot="1" x14ac:dyDescent="0.4">
      <c r="A6" s="4147"/>
      <c r="B6" s="4150" t="s">
        <v>5</v>
      </c>
      <c r="C6" s="4151"/>
      <c r="D6" s="4152"/>
      <c r="E6" s="4150" t="s">
        <v>5</v>
      </c>
      <c r="F6" s="4151"/>
      <c r="G6" s="4152"/>
      <c r="H6" s="4150" t="s">
        <v>5</v>
      </c>
      <c r="I6" s="4151"/>
      <c r="J6" s="4152"/>
      <c r="K6" s="4139"/>
      <c r="L6" s="4140"/>
      <c r="M6" s="4141"/>
      <c r="N6" s="10"/>
      <c r="O6" s="10"/>
    </row>
    <row r="7" spans="1:20" ht="99.75" customHeight="1" thickBot="1" x14ac:dyDescent="0.4">
      <c r="A7" s="4154"/>
      <c r="B7" s="37" t="s">
        <v>26</v>
      </c>
      <c r="C7" s="39" t="s">
        <v>27</v>
      </c>
      <c r="D7" s="40" t="s">
        <v>4</v>
      </c>
      <c r="E7" s="37" t="s">
        <v>26</v>
      </c>
      <c r="F7" s="39" t="s">
        <v>27</v>
      </c>
      <c r="G7" s="40" t="s">
        <v>4</v>
      </c>
      <c r="H7" s="37" t="s">
        <v>26</v>
      </c>
      <c r="I7" s="39" t="s">
        <v>27</v>
      </c>
      <c r="J7" s="40" t="s">
        <v>4</v>
      </c>
      <c r="K7" s="37" t="s">
        <v>26</v>
      </c>
      <c r="L7" s="39" t="s">
        <v>27</v>
      </c>
      <c r="M7" s="40" t="s">
        <v>4</v>
      </c>
      <c r="N7" s="10"/>
      <c r="O7" s="10"/>
    </row>
    <row r="8" spans="1:20" ht="36.75" customHeight="1" thickBot="1" x14ac:dyDescent="0.4">
      <c r="A8" s="24" t="s">
        <v>22</v>
      </c>
      <c r="B8" s="223"/>
      <c r="C8" s="159"/>
      <c r="D8" s="227"/>
      <c r="E8" s="223"/>
      <c r="F8" s="159"/>
      <c r="G8" s="11"/>
      <c r="H8" s="16"/>
      <c r="I8" s="159"/>
      <c r="J8" s="160"/>
      <c r="K8" s="228"/>
      <c r="L8" s="237"/>
      <c r="M8" s="232"/>
      <c r="N8" s="10"/>
      <c r="O8" s="10"/>
    </row>
    <row r="9" spans="1:20" ht="29.25" customHeight="1" thickBot="1" x14ac:dyDescent="0.4">
      <c r="A9" s="41" t="s">
        <v>28</v>
      </c>
      <c r="B9" s="33">
        <f>B13+B17</f>
        <v>0</v>
      </c>
      <c r="C9" s="33">
        <v>12</v>
      </c>
      <c r="D9" s="33">
        <v>12</v>
      </c>
      <c r="E9" s="33">
        <v>0</v>
      </c>
      <c r="F9" s="33">
        <v>26</v>
      </c>
      <c r="G9" s="33">
        <v>26</v>
      </c>
      <c r="H9" s="33">
        <v>0</v>
      </c>
      <c r="I9" s="34">
        <v>24</v>
      </c>
      <c r="J9" s="35">
        <v>24</v>
      </c>
      <c r="K9" s="229">
        <f>B9+E9+H9</f>
        <v>0</v>
      </c>
      <c r="L9" s="36">
        <f>C9+F9+I9</f>
        <v>62</v>
      </c>
      <c r="M9" s="233">
        <f>D9+G9+J9</f>
        <v>62</v>
      </c>
      <c r="N9" s="10"/>
      <c r="O9" s="10"/>
    </row>
    <row r="10" spans="1:20" ht="36.75" customHeight="1" thickBot="1" x14ac:dyDescent="0.4">
      <c r="A10" s="5" t="s">
        <v>12</v>
      </c>
      <c r="B10" s="18">
        <f t="shared" ref="B10:M10" si="0">SUM(B8:B9)</f>
        <v>0</v>
      </c>
      <c r="C10" s="18">
        <f t="shared" si="0"/>
        <v>12</v>
      </c>
      <c r="D10" s="18">
        <f t="shared" si="0"/>
        <v>12</v>
      </c>
      <c r="E10" s="18">
        <f t="shared" si="0"/>
        <v>0</v>
      </c>
      <c r="F10" s="18">
        <f t="shared" ref="F10:J10" si="1">SUM(F8:F9)</f>
        <v>26</v>
      </c>
      <c r="G10" s="18">
        <f t="shared" si="1"/>
        <v>26</v>
      </c>
      <c r="H10" s="18">
        <f t="shared" si="1"/>
        <v>0</v>
      </c>
      <c r="I10" s="23">
        <f t="shared" si="1"/>
        <v>24</v>
      </c>
      <c r="J10" s="20">
        <f t="shared" si="1"/>
        <v>24</v>
      </c>
      <c r="K10" s="18">
        <f t="shared" si="0"/>
        <v>0</v>
      </c>
      <c r="L10" s="23">
        <f t="shared" si="0"/>
        <v>62</v>
      </c>
      <c r="M10" s="218">
        <f t="shared" si="0"/>
        <v>62</v>
      </c>
      <c r="N10" s="10"/>
      <c r="O10" s="10"/>
    </row>
    <row r="11" spans="1:20" ht="27" customHeight="1" thickBot="1" x14ac:dyDescent="0.4">
      <c r="A11" s="5" t="s">
        <v>23</v>
      </c>
      <c r="B11" s="17"/>
      <c r="C11" s="17"/>
      <c r="D11" s="17"/>
      <c r="E11" s="17"/>
      <c r="F11" s="17"/>
      <c r="G11" s="17"/>
      <c r="H11" s="17"/>
      <c r="I11" s="22"/>
      <c r="J11" s="26"/>
      <c r="K11" s="17"/>
      <c r="L11" s="22"/>
      <c r="M11" s="27"/>
      <c r="N11" s="10"/>
      <c r="O11" s="10"/>
    </row>
    <row r="12" spans="1:20" ht="31.5" customHeight="1" thickBot="1" x14ac:dyDescent="0.4">
      <c r="A12" s="15" t="s">
        <v>11</v>
      </c>
      <c r="B12" s="18"/>
      <c r="C12" s="18"/>
      <c r="D12" s="18"/>
      <c r="E12" s="18"/>
      <c r="F12" s="18"/>
      <c r="G12" s="18"/>
      <c r="H12" s="18"/>
      <c r="I12" s="23"/>
      <c r="J12" s="219"/>
      <c r="K12" s="18"/>
      <c r="L12" s="32"/>
      <c r="M12" s="155"/>
      <c r="N12" s="8"/>
      <c r="O12" s="8"/>
    </row>
    <row r="13" spans="1:20" ht="35.25" customHeight="1" thickBot="1" x14ac:dyDescent="0.4">
      <c r="A13" s="41" t="s">
        <v>28</v>
      </c>
      <c r="B13" s="220">
        <v>0</v>
      </c>
      <c r="C13" s="220">
        <v>11</v>
      </c>
      <c r="D13" s="220">
        <v>11</v>
      </c>
      <c r="E13" s="220">
        <v>0</v>
      </c>
      <c r="F13" s="220">
        <v>26</v>
      </c>
      <c r="G13" s="220">
        <v>26</v>
      </c>
      <c r="H13" s="220">
        <v>0</v>
      </c>
      <c r="I13" s="30">
        <v>24</v>
      </c>
      <c r="J13" s="31">
        <v>24</v>
      </c>
      <c r="K13" s="230">
        <f>B13+E13+H13</f>
        <v>0</v>
      </c>
      <c r="L13" s="172">
        <f>C13+F13+I13</f>
        <v>61</v>
      </c>
      <c r="M13" s="234">
        <f>D13+G13+J13</f>
        <v>61</v>
      </c>
      <c r="N13" s="6"/>
      <c r="O13" s="6"/>
    </row>
    <row r="14" spans="1:20" ht="24.95" customHeight="1" thickBot="1" x14ac:dyDescent="0.4">
      <c r="A14" s="1" t="s">
        <v>8</v>
      </c>
      <c r="B14" s="28">
        <f t="shared" ref="B14:H14" si="2">SUM(B13:B13)</f>
        <v>0</v>
      </c>
      <c r="C14" s="28">
        <f t="shared" si="2"/>
        <v>11</v>
      </c>
      <c r="D14" s="28">
        <f t="shared" si="2"/>
        <v>11</v>
      </c>
      <c r="E14" s="28">
        <f t="shared" si="2"/>
        <v>0</v>
      </c>
      <c r="F14" s="28">
        <f t="shared" si="2"/>
        <v>26</v>
      </c>
      <c r="G14" s="28">
        <f t="shared" si="2"/>
        <v>26</v>
      </c>
      <c r="H14" s="28">
        <f t="shared" si="2"/>
        <v>0</v>
      </c>
      <c r="I14" s="23">
        <f>SUM(I12:I13)</f>
        <v>24</v>
      </c>
      <c r="J14" s="20">
        <f>SUM(J12:J13)</f>
        <v>24</v>
      </c>
      <c r="K14" s="28">
        <f>SUM(K13:K13)</f>
        <v>0</v>
      </c>
      <c r="L14" s="153">
        <f>SUM(L13:L13)</f>
        <v>61</v>
      </c>
      <c r="M14" s="225">
        <f>SUM(M13:M13)</f>
        <v>61</v>
      </c>
      <c r="N14" s="11"/>
      <c r="O14" s="11"/>
    </row>
    <row r="15" spans="1:20" ht="24.95" customHeight="1" thickBot="1" x14ac:dyDescent="0.4">
      <c r="A15" s="38" t="s">
        <v>25</v>
      </c>
      <c r="B15" s="224"/>
      <c r="C15" s="224"/>
      <c r="D15" s="224"/>
      <c r="E15" s="224"/>
      <c r="F15" s="224"/>
      <c r="G15" s="224"/>
      <c r="H15" s="224"/>
      <c r="I15" s="140"/>
      <c r="J15" s="42"/>
      <c r="K15" s="229"/>
      <c r="L15" s="36"/>
      <c r="M15" s="233"/>
      <c r="N15" s="6"/>
      <c r="O15" s="6"/>
    </row>
    <row r="16" spans="1:20" ht="24.95" customHeight="1" thickBot="1" x14ac:dyDescent="0.4">
      <c r="A16" s="41" t="s">
        <v>28</v>
      </c>
      <c r="B16" s="222">
        <v>0</v>
      </c>
      <c r="C16" s="222">
        <v>1</v>
      </c>
      <c r="D16" s="222">
        <v>1</v>
      </c>
      <c r="E16" s="222">
        <v>0</v>
      </c>
      <c r="F16" s="222">
        <v>0</v>
      </c>
      <c r="G16" s="222">
        <v>0</v>
      </c>
      <c r="H16" s="222">
        <v>0</v>
      </c>
      <c r="I16" s="161">
        <v>0</v>
      </c>
      <c r="J16" s="221">
        <v>0</v>
      </c>
      <c r="K16" s="231">
        <f>B16+E16+H16</f>
        <v>0</v>
      </c>
      <c r="L16" s="154">
        <f>C16+F16+I16</f>
        <v>1</v>
      </c>
      <c r="M16" s="235">
        <f>D16+G16+J16</f>
        <v>1</v>
      </c>
      <c r="N16" s="6"/>
      <c r="O16" s="6"/>
    </row>
    <row r="17" spans="1:16" ht="36.75" customHeight="1" thickBot="1" x14ac:dyDescent="0.4">
      <c r="A17" s="1" t="s">
        <v>13</v>
      </c>
      <c r="B17" s="28">
        <f t="shared" ref="B17:H17" si="3">SUM(B16:B16)</f>
        <v>0</v>
      </c>
      <c r="C17" s="28">
        <f t="shared" si="3"/>
        <v>1</v>
      </c>
      <c r="D17" s="28">
        <f t="shared" si="3"/>
        <v>1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153">
        <v>0</v>
      </c>
      <c r="J17" s="29">
        <v>0</v>
      </c>
      <c r="K17" s="28">
        <f t="shared" ref="K17:M17" si="4">SUM(K16:K16)</f>
        <v>0</v>
      </c>
      <c r="L17" s="153">
        <f t="shared" si="4"/>
        <v>1</v>
      </c>
      <c r="M17" s="225">
        <f t="shared" si="4"/>
        <v>1</v>
      </c>
      <c r="N17" s="6"/>
      <c r="O17" s="6"/>
    </row>
    <row r="18" spans="1:16" ht="30" customHeight="1" thickBot="1" x14ac:dyDescent="0.4">
      <c r="A18" s="13" t="s">
        <v>10</v>
      </c>
      <c r="B18" s="18">
        <f t="shared" ref="B18:M18" si="5">B14</f>
        <v>0</v>
      </c>
      <c r="C18" s="18">
        <f t="shared" si="5"/>
        <v>11</v>
      </c>
      <c r="D18" s="18">
        <f t="shared" si="5"/>
        <v>11</v>
      </c>
      <c r="E18" s="18">
        <f t="shared" si="5"/>
        <v>0</v>
      </c>
      <c r="F18" s="18">
        <f t="shared" ref="F18:J18" si="6">F14</f>
        <v>26</v>
      </c>
      <c r="G18" s="18">
        <f t="shared" si="6"/>
        <v>26</v>
      </c>
      <c r="H18" s="18">
        <f t="shared" si="6"/>
        <v>0</v>
      </c>
      <c r="I18" s="23">
        <f t="shared" si="6"/>
        <v>24</v>
      </c>
      <c r="J18" s="20">
        <f t="shared" si="6"/>
        <v>24</v>
      </c>
      <c r="K18" s="18">
        <f t="shared" si="5"/>
        <v>0</v>
      </c>
      <c r="L18" s="23">
        <f t="shared" si="5"/>
        <v>61</v>
      </c>
      <c r="M18" s="218">
        <f t="shared" si="5"/>
        <v>61</v>
      </c>
      <c r="N18" s="14"/>
      <c r="O18" s="14"/>
    </row>
    <row r="19" spans="1:16" ht="26.25" thickBot="1" x14ac:dyDescent="0.4">
      <c r="A19" s="13" t="s">
        <v>14</v>
      </c>
      <c r="B19" s="18">
        <f t="shared" ref="B19:M19" si="7">B17</f>
        <v>0</v>
      </c>
      <c r="C19" s="18">
        <f t="shared" si="7"/>
        <v>1</v>
      </c>
      <c r="D19" s="18">
        <f t="shared" si="7"/>
        <v>1</v>
      </c>
      <c r="E19" s="18">
        <f t="shared" si="7"/>
        <v>0</v>
      </c>
      <c r="F19" s="18">
        <f t="shared" ref="F19:J19" si="8">F17</f>
        <v>0</v>
      </c>
      <c r="G19" s="18">
        <f t="shared" si="8"/>
        <v>0</v>
      </c>
      <c r="H19" s="18">
        <f t="shared" si="8"/>
        <v>0</v>
      </c>
      <c r="I19" s="23">
        <f t="shared" si="8"/>
        <v>0</v>
      </c>
      <c r="J19" s="20">
        <f t="shared" si="8"/>
        <v>0</v>
      </c>
      <c r="K19" s="18">
        <f t="shared" si="7"/>
        <v>0</v>
      </c>
      <c r="L19" s="23">
        <f t="shared" si="7"/>
        <v>1</v>
      </c>
      <c r="M19" s="218">
        <f t="shared" si="7"/>
        <v>1</v>
      </c>
      <c r="N19" s="7"/>
      <c r="O19" s="7"/>
    </row>
    <row r="20" spans="1:16" ht="35.25" customHeight="1" thickBot="1" x14ac:dyDescent="0.4">
      <c r="A20" s="2" t="s">
        <v>15</v>
      </c>
      <c r="B20" s="19">
        <f t="shared" ref="B20:M20" si="9">SUM(B18:B19)</f>
        <v>0</v>
      </c>
      <c r="C20" s="19">
        <f t="shared" si="9"/>
        <v>12</v>
      </c>
      <c r="D20" s="19">
        <f t="shared" si="9"/>
        <v>12</v>
      </c>
      <c r="E20" s="19">
        <f t="shared" si="9"/>
        <v>0</v>
      </c>
      <c r="F20" s="19">
        <f t="shared" ref="F20:J20" si="10">SUM(F18:F19)</f>
        <v>26</v>
      </c>
      <c r="G20" s="19">
        <f t="shared" si="10"/>
        <v>26</v>
      </c>
      <c r="H20" s="19">
        <f t="shared" si="10"/>
        <v>0</v>
      </c>
      <c r="I20" s="226">
        <f t="shared" si="10"/>
        <v>24</v>
      </c>
      <c r="J20" s="21">
        <f t="shared" si="10"/>
        <v>24</v>
      </c>
      <c r="K20" s="19">
        <f t="shared" si="9"/>
        <v>0</v>
      </c>
      <c r="L20" s="226">
        <f t="shared" si="9"/>
        <v>62</v>
      </c>
      <c r="M20" s="236">
        <f t="shared" si="9"/>
        <v>62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4149"/>
      <c r="B23" s="4149"/>
      <c r="C23" s="4149"/>
      <c r="D23" s="4149"/>
      <c r="E23" s="4149"/>
      <c r="F23" s="4149"/>
      <c r="G23" s="4149"/>
      <c r="H23" s="4149"/>
      <c r="I23" s="4149"/>
      <c r="J23" s="4149"/>
      <c r="K23" s="4149"/>
      <c r="L23" s="4149"/>
      <c r="M23" s="4149"/>
      <c r="N23" s="4149"/>
      <c r="O23" s="4149"/>
      <c r="P23" s="4149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6"/>
  <sheetViews>
    <sheetView topLeftCell="C1" zoomScale="60" zoomScaleNormal="60" workbookViewId="0">
      <selection activeCell="W30" sqref="W30"/>
    </sheetView>
  </sheetViews>
  <sheetFormatPr defaultRowHeight="18.75" x14ac:dyDescent="0.3"/>
  <cols>
    <col min="1" max="1" width="11.140625" style="127" customWidth="1"/>
    <col min="2" max="2" width="65.7109375" style="127" customWidth="1"/>
    <col min="3" max="3" width="12.28515625" style="127" customWidth="1"/>
    <col min="4" max="4" width="11" style="127" customWidth="1"/>
    <col min="5" max="5" width="10.5703125" style="128" customWidth="1"/>
    <col min="6" max="6" width="12.42578125" style="127" customWidth="1"/>
    <col min="7" max="7" width="11.5703125" style="127" customWidth="1"/>
    <col min="8" max="8" width="9.85546875" style="128" customWidth="1"/>
    <col min="9" max="9" width="12.7109375" style="128" customWidth="1"/>
    <col min="10" max="10" width="11.42578125" style="128" customWidth="1"/>
    <col min="11" max="14" width="12.140625" style="128" customWidth="1"/>
    <col min="15" max="15" width="12.7109375" style="127" customWidth="1"/>
    <col min="16" max="16" width="11.140625" style="127" customWidth="1"/>
    <col min="17" max="17" width="11.42578125" style="128" customWidth="1"/>
    <col min="18" max="18" width="14.140625" style="127" customWidth="1"/>
    <col min="19" max="19" width="13.5703125" style="127" customWidth="1"/>
    <col min="20" max="20" width="13.140625" style="128" customWidth="1"/>
    <col min="21" max="256" width="9.140625" style="127"/>
    <col min="257" max="257" width="11.140625" style="127" customWidth="1"/>
    <col min="258" max="258" width="65.7109375" style="127" customWidth="1"/>
    <col min="259" max="259" width="9.140625" style="127"/>
    <col min="260" max="260" width="11" style="127" customWidth="1"/>
    <col min="261" max="261" width="10.5703125" style="127" customWidth="1"/>
    <col min="262" max="262" width="9.140625" style="127"/>
    <col min="263" max="263" width="11.5703125" style="127" customWidth="1"/>
    <col min="264" max="264" width="9.85546875" style="127" customWidth="1"/>
    <col min="265" max="265" width="9.140625" style="127"/>
    <col min="266" max="266" width="11.42578125" style="127" customWidth="1"/>
    <col min="267" max="270" width="12.140625" style="127" customWidth="1"/>
    <col min="271" max="271" width="9.140625" style="127"/>
    <col min="272" max="272" width="11.140625" style="127" customWidth="1"/>
    <col min="273" max="273" width="11.42578125" style="127" customWidth="1"/>
    <col min="274" max="274" width="9.140625" style="127"/>
    <col min="275" max="275" width="11.140625" style="127" customWidth="1"/>
    <col min="276" max="276" width="11.42578125" style="127" customWidth="1"/>
    <col min="277" max="512" width="9.140625" style="127"/>
    <col min="513" max="513" width="11.140625" style="127" customWidth="1"/>
    <col min="514" max="514" width="65.7109375" style="127" customWidth="1"/>
    <col min="515" max="515" width="9.140625" style="127"/>
    <col min="516" max="516" width="11" style="127" customWidth="1"/>
    <col min="517" max="517" width="10.5703125" style="127" customWidth="1"/>
    <col min="518" max="518" width="9.140625" style="127"/>
    <col min="519" max="519" width="11.5703125" style="127" customWidth="1"/>
    <col min="520" max="520" width="9.85546875" style="127" customWidth="1"/>
    <col min="521" max="521" width="9.140625" style="127"/>
    <col min="522" max="522" width="11.42578125" style="127" customWidth="1"/>
    <col min="523" max="526" width="12.140625" style="127" customWidth="1"/>
    <col min="527" max="527" width="9.140625" style="127"/>
    <col min="528" max="528" width="11.140625" style="127" customWidth="1"/>
    <col min="529" max="529" width="11.42578125" style="127" customWidth="1"/>
    <col min="530" max="530" width="9.140625" style="127"/>
    <col min="531" max="531" width="11.140625" style="127" customWidth="1"/>
    <col min="532" max="532" width="11.42578125" style="127" customWidth="1"/>
    <col min="533" max="768" width="9.140625" style="127"/>
    <col min="769" max="769" width="11.140625" style="127" customWidth="1"/>
    <col min="770" max="770" width="65.7109375" style="127" customWidth="1"/>
    <col min="771" max="771" width="9.140625" style="127"/>
    <col min="772" max="772" width="11" style="127" customWidth="1"/>
    <col min="773" max="773" width="10.5703125" style="127" customWidth="1"/>
    <col min="774" max="774" width="9.140625" style="127"/>
    <col min="775" max="775" width="11.5703125" style="127" customWidth="1"/>
    <col min="776" max="776" width="9.85546875" style="127" customWidth="1"/>
    <col min="777" max="777" width="9.140625" style="127"/>
    <col min="778" max="778" width="11.42578125" style="127" customWidth="1"/>
    <col min="779" max="782" width="12.140625" style="127" customWidth="1"/>
    <col min="783" max="783" width="9.140625" style="127"/>
    <col min="784" max="784" width="11.140625" style="127" customWidth="1"/>
    <col min="785" max="785" width="11.42578125" style="127" customWidth="1"/>
    <col min="786" max="786" width="9.140625" style="127"/>
    <col min="787" max="787" width="11.140625" style="127" customWidth="1"/>
    <col min="788" max="788" width="11.42578125" style="127" customWidth="1"/>
    <col min="789" max="1024" width="9.140625" style="127"/>
    <col min="1025" max="1025" width="11.140625" style="127" customWidth="1"/>
    <col min="1026" max="1026" width="65.7109375" style="127" customWidth="1"/>
    <col min="1027" max="1027" width="9.140625" style="127"/>
    <col min="1028" max="1028" width="11" style="127" customWidth="1"/>
    <col min="1029" max="1029" width="10.5703125" style="127" customWidth="1"/>
    <col min="1030" max="1030" width="9.140625" style="127"/>
    <col min="1031" max="1031" width="11.5703125" style="127" customWidth="1"/>
    <col min="1032" max="1032" width="9.85546875" style="127" customWidth="1"/>
    <col min="1033" max="1033" width="9.140625" style="127"/>
    <col min="1034" max="1034" width="11.42578125" style="127" customWidth="1"/>
    <col min="1035" max="1038" width="12.140625" style="127" customWidth="1"/>
    <col min="1039" max="1039" width="9.140625" style="127"/>
    <col min="1040" max="1040" width="11.140625" style="127" customWidth="1"/>
    <col min="1041" max="1041" width="11.42578125" style="127" customWidth="1"/>
    <col min="1042" max="1042" width="9.140625" style="127"/>
    <col min="1043" max="1043" width="11.140625" style="127" customWidth="1"/>
    <col min="1044" max="1044" width="11.42578125" style="127" customWidth="1"/>
    <col min="1045" max="1280" width="9.140625" style="127"/>
    <col min="1281" max="1281" width="11.140625" style="127" customWidth="1"/>
    <col min="1282" max="1282" width="65.7109375" style="127" customWidth="1"/>
    <col min="1283" max="1283" width="9.140625" style="127"/>
    <col min="1284" max="1284" width="11" style="127" customWidth="1"/>
    <col min="1285" max="1285" width="10.5703125" style="127" customWidth="1"/>
    <col min="1286" max="1286" width="9.140625" style="127"/>
    <col min="1287" max="1287" width="11.5703125" style="127" customWidth="1"/>
    <col min="1288" max="1288" width="9.85546875" style="127" customWidth="1"/>
    <col min="1289" max="1289" width="9.140625" style="127"/>
    <col min="1290" max="1290" width="11.42578125" style="127" customWidth="1"/>
    <col min="1291" max="1294" width="12.140625" style="127" customWidth="1"/>
    <col min="1295" max="1295" width="9.140625" style="127"/>
    <col min="1296" max="1296" width="11.140625" style="127" customWidth="1"/>
    <col min="1297" max="1297" width="11.42578125" style="127" customWidth="1"/>
    <col min="1298" max="1298" width="9.140625" style="127"/>
    <col min="1299" max="1299" width="11.140625" style="127" customWidth="1"/>
    <col min="1300" max="1300" width="11.42578125" style="127" customWidth="1"/>
    <col min="1301" max="1536" width="9.140625" style="127"/>
    <col min="1537" max="1537" width="11.140625" style="127" customWidth="1"/>
    <col min="1538" max="1538" width="65.7109375" style="127" customWidth="1"/>
    <col min="1539" max="1539" width="9.140625" style="127"/>
    <col min="1540" max="1540" width="11" style="127" customWidth="1"/>
    <col min="1541" max="1541" width="10.5703125" style="127" customWidth="1"/>
    <col min="1542" max="1542" width="9.140625" style="127"/>
    <col min="1543" max="1543" width="11.5703125" style="127" customWidth="1"/>
    <col min="1544" max="1544" width="9.85546875" style="127" customWidth="1"/>
    <col min="1545" max="1545" width="9.140625" style="127"/>
    <col min="1546" max="1546" width="11.42578125" style="127" customWidth="1"/>
    <col min="1547" max="1550" width="12.140625" style="127" customWidth="1"/>
    <col min="1551" max="1551" width="9.140625" style="127"/>
    <col min="1552" max="1552" width="11.140625" style="127" customWidth="1"/>
    <col min="1553" max="1553" width="11.42578125" style="127" customWidth="1"/>
    <col min="1554" max="1554" width="9.140625" style="127"/>
    <col min="1555" max="1555" width="11.140625" style="127" customWidth="1"/>
    <col min="1556" max="1556" width="11.42578125" style="127" customWidth="1"/>
    <col min="1557" max="1792" width="9.140625" style="127"/>
    <col min="1793" max="1793" width="11.140625" style="127" customWidth="1"/>
    <col min="1794" max="1794" width="65.7109375" style="127" customWidth="1"/>
    <col min="1795" max="1795" width="9.140625" style="127"/>
    <col min="1796" max="1796" width="11" style="127" customWidth="1"/>
    <col min="1797" max="1797" width="10.5703125" style="127" customWidth="1"/>
    <col min="1798" max="1798" width="9.140625" style="127"/>
    <col min="1799" max="1799" width="11.5703125" style="127" customWidth="1"/>
    <col min="1800" max="1800" width="9.85546875" style="127" customWidth="1"/>
    <col min="1801" max="1801" width="9.140625" style="127"/>
    <col min="1802" max="1802" width="11.42578125" style="127" customWidth="1"/>
    <col min="1803" max="1806" width="12.140625" style="127" customWidth="1"/>
    <col min="1807" max="1807" width="9.140625" style="127"/>
    <col min="1808" max="1808" width="11.140625" style="127" customWidth="1"/>
    <col min="1809" max="1809" width="11.42578125" style="127" customWidth="1"/>
    <col min="1810" max="1810" width="9.140625" style="127"/>
    <col min="1811" max="1811" width="11.140625" style="127" customWidth="1"/>
    <col min="1812" max="1812" width="11.42578125" style="127" customWidth="1"/>
    <col min="1813" max="2048" width="9.140625" style="127"/>
    <col min="2049" max="2049" width="11.140625" style="127" customWidth="1"/>
    <col min="2050" max="2050" width="65.7109375" style="127" customWidth="1"/>
    <col min="2051" max="2051" width="9.140625" style="127"/>
    <col min="2052" max="2052" width="11" style="127" customWidth="1"/>
    <col min="2053" max="2053" width="10.5703125" style="127" customWidth="1"/>
    <col min="2054" max="2054" width="9.140625" style="127"/>
    <col min="2055" max="2055" width="11.5703125" style="127" customWidth="1"/>
    <col min="2056" max="2056" width="9.85546875" style="127" customWidth="1"/>
    <col min="2057" max="2057" width="9.140625" style="127"/>
    <col min="2058" max="2058" width="11.42578125" style="127" customWidth="1"/>
    <col min="2059" max="2062" width="12.140625" style="127" customWidth="1"/>
    <col min="2063" max="2063" width="9.140625" style="127"/>
    <col min="2064" max="2064" width="11.140625" style="127" customWidth="1"/>
    <col min="2065" max="2065" width="11.42578125" style="127" customWidth="1"/>
    <col min="2066" max="2066" width="9.140625" style="127"/>
    <col min="2067" max="2067" width="11.140625" style="127" customWidth="1"/>
    <col min="2068" max="2068" width="11.42578125" style="127" customWidth="1"/>
    <col min="2069" max="2304" width="9.140625" style="127"/>
    <col min="2305" max="2305" width="11.140625" style="127" customWidth="1"/>
    <col min="2306" max="2306" width="65.7109375" style="127" customWidth="1"/>
    <col min="2307" max="2307" width="9.140625" style="127"/>
    <col min="2308" max="2308" width="11" style="127" customWidth="1"/>
    <col min="2309" max="2309" width="10.5703125" style="127" customWidth="1"/>
    <col min="2310" max="2310" width="9.140625" style="127"/>
    <col min="2311" max="2311" width="11.5703125" style="127" customWidth="1"/>
    <col min="2312" max="2312" width="9.85546875" style="127" customWidth="1"/>
    <col min="2313" max="2313" width="9.140625" style="127"/>
    <col min="2314" max="2314" width="11.42578125" style="127" customWidth="1"/>
    <col min="2315" max="2318" width="12.140625" style="127" customWidth="1"/>
    <col min="2319" max="2319" width="9.140625" style="127"/>
    <col min="2320" max="2320" width="11.140625" style="127" customWidth="1"/>
    <col min="2321" max="2321" width="11.42578125" style="127" customWidth="1"/>
    <col min="2322" max="2322" width="9.140625" style="127"/>
    <col min="2323" max="2323" width="11.140625" style="127" customWidth="1"/>
    <col min="2324" max="2324" width="11.42578125" style="127" customWidth="1"/>
    <col min="2325" max="2560" width="9.140625" style="127"/>
    <col min="2561" max="2561" width="11.140625" style="127" customWidth="1"/>
    <col min="2562" max="2562" width="65.7109375" style="127" customWidth="1"/>
    <col min="2563" max="2563" width="9.140625" style="127"/>
    <col min="2564" max="2564" width="11" style="127" customWidth="1"/>
    <col min="2565" max="2565" width="10.5703125" style="127" customWidth="1"/>
    <col min="2566" max="2566" width="9.140625" style="127"/>
    <col min="2567" max="2567" width="11.5703125" style="127" customWidth="1"/>
    <col min="2568" max="2568" width="9.85546875" style="127" customWidth="1"/>
    <col min="2569" max="2569" width="9.140625" style="127"/>
    <col min="2570" max="2570" width="11.42578125" style="127" customWidth="1"/>
    <col min="2571" max="2574" width="12.140625" style="127" customWidth="1"/>
    <col min="2575" max="2575" width="9.140625" style="127"/>
    <col min="2576" max="2576" width="11.140625" style="127" customWidth="1"/>
    <col min="2577" max="2577" width="11.42578125" style="127" customWidth="1"/>
    <col min="2578" max="2578" width="9.140625" style="127"/>
    <col min="2579" max="2579" width="11.140625" style="127" customWidth="1"/>
    <col min="2580" max="2580" width="11.42578125" style="127" customWidth="1"/>
    <col min="2581" max="2816" width="9.140625" style="127"/>
    <col min="2817" max="2817" width="11.140625" style="127" customWidth="1"/>
    <col min="2818" max="2818" width="65.7109375" style="127" customWidth="1"/>
    <col min="2819" max="2819" width="9.140625" style="127"/>
    <col min="2820" max="2820" width="11" style="127" customWidth="1"/>
    <col min="2821" max="2821" width="10.5703125" style="127" customWidth="1"/>
    <col min="2822" max="2822" width="9.140625" style="127"/>
    <col min="2823" max="2823" width="11.5703125" style="127" customWidth="1"/>
    <col min="2824" max="2824" width="9.85546875" style="127" customWidth="1"/>
    <col min="2825" max="2825" width="9.140625" style="127"/>
    <col min="2826" max="2826" width="11.42578125" style="127" customWidth="1"/>
    <col min="2827" max="2830" width="12.140625" style="127" customWidth="1"/>
    <col min="2831" max="2831" width="9.140625" style="127"/>
    <col min="2832" max="2832" width="11.140625" style="127" customWidth="1"/>
    <col min="2833" max="2833" width="11.42578125" style="127" customWidth="1"/>
    <col min="2834" max="2834" width="9.140625" style="127"/>
    <col min="2835" max="2835" width="11.140625" style="127" customWidth="1"/>
    <col min="2836" max="2836" width="11.42578125" style="127" customWidth="1"/>
    <col min="2837" max="3072" width="9.140625" style="127"/>
    <col min="3073" max="3073" width="11.140625" style="127" customWidth="1"/>
    <col min="3074" max="3074" width="65.7109375" style="127" customWidth="1"/>
    <col min="3075" max="3075" width="9.140625" style="127"/>
    <col min="3076" max="3076" width="11" style="127" customWidth="1"/>
    <col min="3077" max="3077" width="10.5703125" style="127" customWidth="1"/>
    <col min="3078" max="3078" width="9.140625" style="127"/>
    <col min="3079" max="3079" width="11.5703125" style="127" customWidth="1"/>
    <col min="3080" max="3080" width="9.85546875" style="127" customWidth="1"/>
    <col min="3081" max="3081" width="9.140625" style="127"/>
    <col min="3082" max="3082" width="11.42578125" style="127" customWidth="1"/>
    <col min="3083" max="3086" width="12.140625" style="127" customWidth="1"/>
    <col min="3087" max="3087" width="9.140625" style="127"/>
    <col min="3088" max="3088" width="11.140625" style="127" customWidth="1"/>
    <col min="3089" max="3089" width="11.42578125" style="127" customWidth="1"/>
    <col min="3090" max="3090" width="9.140625" style="127"/>
    <col min="3091" max="3091" width="11.140625" style="127" customWidth="1"/>
    <col min="3092" max="3092" width="11.42578125" style="127" customWidth="1"/>
    <col min="3093" max="3328" width="9.140625" style="127"/>
    <col min="3329" max="3329" width="11.140625" style="127" customWidth="1"/>
    <col min="3330" max="3330" width="65.7109375" style="127" customWidth="1"/>
    <col min="3331" max="3331" width="9.140625" style="127"/>
    <col min="3332" max="3332" width="11" style="127" customWidth="1"/>
    <col min="3333" max="3333" width="10.5703125" style="127" customWidth="1"/>
    <col min="3334" max="3334" width="9.140625" style="127"/>
    <col min="3335" max="3335" width="11.5703125" style="127" customWidth="1"/>
    <col min="3336" max="3336" width="9.85546875" style="127" customWidth="1"/>
    <col min="3337" max="3337" width="9.140625" style="127"/>
    <col min="3338" max="3338" width="11.42578125" style="127" customWidth="1"/>
    <col min="3339" max="3342" width="12.140625" style="127" customWidth="1"/>
    <col min="3343" max="3343" width="9.140625" style="127"/>
    <col min="3344" max="3344" width="11.140625" style="127" customWidth="1"/>
    <col min="3345" max="3345" width="11.42578125" style="127" customWidth="1"/>
    <col min="3346" max="3346" width="9.140625" style="127"/>
    <col min="3347" max="3347" width="11.140625" style="127" customWidth="1"/>
    <col min="3348" max="3348" width="11.42578125" style="127" customWidth="1"/>
    <col min="3349" max="3584" width="9.140625" style="127"/>
    <col min="3585" max="3585" width="11.140625" style="127" customWidth="1"/>
    <col min="3586" max="3586" width="65.7109375" style="127" customWidth="1"/>
    <col min="3587" max="3587" width="9.140625" style="127"/>
    <col min="3588" max="3588" width="11" style="127" customWidth="1"/>
    <col min="3589" max="3589" width="10.5703125" style="127" customWidth="1"/>
    <col min="3590" max="3590" width="9.140625" style="127"/>
    <col min="3591" max="3591" width="11.5703125" style="127" customWidth="1"/>
    <col min="3592" max="3592" width="9.85546875" style="127" customWidth="1"/>
    <col min="3593" max="3593" width="9.140625" style="127"/>
    <col min="3594" max="3594" width="11.42578125" style="127" customWidth="1"/>
    <col min="3595" max="3598" width="12.140625" style="127" customWidth="1"/>
    <col min="3599" max="3599" width="9.140625" style="127"/>
    <col min="3600" max="3600" width="11.140625" style="127" customWidth="1"/>
    <col min="3601" max="3601" width="11.42578125" style="127" customWidth="1"/>
    <col min="3602" max="3602" width="9.140625" style="127"/>
    <col min="3603" max="3603" width="11.140625" style="127" customWidth="1"/>
    <col min="3604" max="3604" width="11.42578125" style="127" customWidth="1"/>
    <col min="3605" max="3840" width="9.140625" style="127"/>
    <col min="3841" max="3841" width="11.140625" style="127" customWidth="1"/>
    <col min="3842" max="3842" width="65.7109375" style="127" customWidth="1"/>
    <col min="3843" max="3843" width="9.140625" style="127"/>
    <col min="3844" max="3844" width="11" style="127" customWidth="1"/>
    <col min="3845" max="3845" width="10.5703125" style="127" customWidth="1"/>
    <col min="3846" max="3846" width="9.140625" style="127"/>
    <col min="3847" max="3847" width="11.5703125" style="127" customWidth="1"/>
    <col min="3848" max="3848" width="9.85546875" style="127" customWidth="1"/>
    <col min="3849" max="3849" width="9.140625" style="127"/>
    <col min="3850" max="3850" width="11.42578125" style="127" customWidth="1"/>
    <col min="3851" max="3854" width="12.140625" style="127" customWidth="1"/>
    <col min="3855" max="3855" width="9.140625" style="127"/>
    <col min="3856" max="3856" width="11.140625" style="127" customWidth="1"/>
    <col min="3857" max="3857" width="11.42578125" style="127" customWidth="1"/>
    <col min="3858" max="3858" width="9.140625" style="127"/>
    <col min="3859" max="3859" width="11.140625" style="127" customWidth="1"/>
    <col min="3860" max="3860" width="11.42578125" style="127" customWidth="1"/>
    <col min="3861" max="4096" width="9.140625" style="127"/>
    <col min="4097" max="4097" width="11.140625" style="127" customWidth="1"/>
    <col min="4098" max="4098" width="65.7109375" style="127" customWidth="1"/>
    <col min="4099" max="4099" width="9.140625" style="127"/>
    <col min="4100" max="4100" width="11" style="127" customWidth="1"/>
    <col min="4101" max="4101" width="10.5703125" style="127" customWidth="1"/>
    <col min="4102" max="4102" width="9.140625" style="127"/>
    <col min="4103" max="4103" width="11.5703125" style="127" customWidth="1"/>
    <col min="4104" max="4104" width="9.85546875" style="127" customWidth="1"/>
    <col min="4105" max="4105" width="9.140625" style="127"/>
    <col min="4106" max="4106" width="11.42578125" style="127" customWidth="1"/>
    <col min="4107" max="4110" width="12.140625" style="127" customWidth="1"/>
    <col min="4111" max="4111" width="9.140625" style="127"/>
    <col min="4112" max="4112" width="11.140625" style="127" customWidth="1"/>
    <col min="4113" max="4113" width="11.42578125" style="127" customWidth="1"/>
    <col min="4114" max="4114" width="9.140625" style="127"/>
    <col min="4115" max="4115" width="11.140625" style="127" customWidth="1"/>
    <col min="4116" max="4116" width="11.42578125" style="127" customWidth="1"/>
    <col min="4117" max="4352" width="9.140625" style="127"/>
    <col min="4353" max="4353" width="11.140625" style="127" customWidth="1"/>
    <col min="4354" max="4354" width="65.7109375" style="127" customWidth="1"/>
    <col min="4355" max="4355" width="9.140625" style="127"/>
    <col min="4356" max="4356" width="11" style="127" customWidth="1"/>
    <col min="4357" max="4357" width="10.5703125" style="127" customWidth="1"/>
    <col min="4358" max="4358" width="9.140625" style="127"/>
    <col min="4359" max="4359" width="11.5703125" style="127" customWidth="1"/>
    <col min="4360" max="4360" width="9.85546875" style="127" customWidth="1"/>
    <col min="4361" max="4361" width="9.140625" style="127"/>
    <col min="4362" max="4362" width="11.42578125" style="127" customWidth="1"/>
    <col min="4363" max="4366" width="12.140625" style="127" customWidth="1"/>
    <col min="4367" max="4367" width="9.140625" style="127"/>
    <col min="4368" max="4368" width="11.140625" style="127" customWidth="1"/>
    <col min="4369" max="4369" width="11.42578125" style="127" customWidth="1"/>
    <col min="4370" max="4370" width="9.140625" style="127"/>
    <col min="4371" max="4371" width="11.140625" style="127" customWidth="1"/>
    <col min="4372" max="4372" width="11.42578125" style="127" customWidth="1"/>
    <col min="4373" max="4608" width="9.140625" style="127"/>
    <col min="4609" max="4609" width="11.140625" style="127" customWidth="1"/>
    <col min="4610" max="4610" width="65.7109375" style="127" customWidth="1"/>
    <col min="4611" max="4611" width="9.140625" style="127"/>
    <col min="4612" max="4612" width="11" style="127" customWidth="1"/>
    <col min="4613" max="4613" width="10.5703125" style="127" customWidth="1"/>
    <col min="4614" max="4614" width="9.140625" style="127"/>
    <col min="4615" max="4615" width="11.5703125" style="127" customWidth="1"/>
    <col min="4616" max="4616" width="9.85546875" style="127" customWidth="1"/>
    <col min="4617" max="4617" width="9.140625" style="127"/>
    <col min="4618" max="4618" width="11.42578125" style="127" customWidth="1"/>
    <col min="4619" max="4622" width="12.140625" style="127" customWidth="1"/>
    <col min="4623" max="4623" width="9.140625" style="127"/>
    <col min="4624" max="4624" width="11.140625" style="127" customWidth="1"/>
    <col min="4625" max="4625" width="11.42578125" style="127" customWidth="1"/>
    <col min="4626" max="4626" width="9.140625" style="127"/>
    <col min="4627" max="4627" width="11.140625" style="127" customWidth="1"/>
    <col min="4628" max="4628" width="11.42578125" style="127" customWidth="1"/>
    <col min="4629" max="4864" width="9.140625" style="127"/>
    <col min="4865" max="4865" width="11.140625" style="127" customWidth="1"/>
    <col min="4866" max="4866" width="65.7109375" style="127" customWidth="1"/>
    <col min="4867" max="4867" width="9.140625" style="127"/>
    <col min="4868" max="4868" width="11" style="127" customWidth="1"/>
    <col min="4869" max="4869" width="10.5703125" style="127" customWidth="1"/>
    <col min="4870" max="4870" width="9.140625" style="127"/>
    <col min="4871" max="4871" width="11.5703125" style="127" customWidth="1"/>
    <col min="4872" max="4872" width="9.85546875" style="127" customWidth="1"/>
    <col min="4873" max="4873" width="9.140625" style="127"/>
    <col min="4874" max="4874" width="11.42578125" style="127" customWidth="1"/>
    <col min="4875" max="4878" width="12.140625" style="127" customWidth="1"/>
    <col min="4879" max="4879" width="9.140625" style="127"/>
    <col min="4880" max="4880" width="11.140625" style="127" customWidth="1"/>
    <col min="4881" max="4881" width="11.42578125" style="127" customWidth="1"/>
    <col min="4882" max="4882" width="9.140625" style="127"/>
    <col min="4883" max="4883" width="11.140625" style="127" customWidth="1"/>
    <col min="4884" max="4884" width="11.42578125" style="127" customWidth="1"/>
    <col min="4885" max="5120" width="9.140625" style="127"/>
    <col min="5121" max="5121" width="11.140625" style="127" customWidth="1"/>
    <col min="5122" max="5122" width="65.7109375" style="127" customWidth="1"/>
    <col min="5123" max="5123" width="9.140625" style="127"/>
    <col min="5124" max="5124" width="11" style="127" customWidth="1"/>
    <col min="5125" max="5125" width="10.5703125" style="127" customWidth="1"/>
    <col min="5126" max="5126" width="9.140625" style="127"/>
    <col min="5127" max="5127" width="11.5703125" style="127" customWidth="1"/>
    <col min="5128" max="5128" width="9.85546875" style="127" customWidth="1"/>
    <col min="5129" max="5129" width="9.140625" style="127"/>
    <col min="5130" max="5130" width="11.42578125" style="127" customWidth="1"/>
    <col min="5131" max="5134" width="12.140625" style="127" customWidth="1"/>
    <col min="5135" max="5135" width="9.140625" style="127"/>
    <col min="5136" max="5136" width="11.140625" style="127" customWidth="1"/>
    <col min="5137" max="5137" width="11.42578125" style="127" customWidth="1"/>
    <col min="5138" max="5138" width="9.140625" style="127"/>
    <col min="5139" max="5139" width="11.140625" style="127" customWidth="1"/>
    <col min="5140" max="5140" width="11.42578125" style="127" customWidth="1"/>
    <col min="5141" max="5376" width="9.140625" style="127"/>
    <col min="5377" max="5377" width="11.140625" style="127" customWidth="1"/>
    <col min="5378" max="5378" width="65.7109375" style="127" customWidth="1"/>
    <col min="5379" max="5379" width="9.140625" style="127"/>
    <col min="5380" max="5380" width="11" style="127" customWidth="1"/>
    <col min="5381" max="5381" width="10.5703125" style="127" customWidth="1"/>
    <col min="5382" max="5382" width="9.140625" style="127"/>
    <col min="5383" max="5383" width="11.5703125" style="127" customWidth="1"/>
    <col min="5384" max="5384" width="9.85546875" style="127" customWidth="1"/>
    <col min="5385" max="5385" width="9.140625" style="127"/>
    <col min="5386" max="5386" width="11.42578125" style="127" customWidth="1"/>
    <col min="5387" max="5390" width="12.140625" style="127" customWidth="1"/>
    <col min="5391" max="5391" width="9.140625" style="127"/>
    <col min="5392" max="5392" width="11.140625" style="127" customWidth="1"/>
    <col min="5393" max="5393" width="11.42578125" style="127" customWidth="1"/>
    <col min="5394" max="5394" width="9.140625" style="127"/>
    <col min="5395" max="5395" width="11.140625" style="127" customWidth="1"/>
    <col min="5396" max="5396" width="11.42578125" style="127" customWidth="1"/>
    <col min="5397" max="5632" width="9.140625" style="127"/>
    <col min="5633" max="5633" width="11.140625" style="127" customWidth="1"/>
    <col min="5634" max="5634" width="65.7109375" style="127" customWidth="1"/>
    <col min="5635" max="5635" width="9.140625" style="127"/>
    <col min="5636" max="5636" width="11" style="127" customWidth="1"/>
    <col min="5637" max="5637" width="10.5703125" style="127" customWidth="1"/>
    <col min="5638" max="5638" width="9.140625" style="127"/>
    <col min="5639" max="5639" width="11.5703125" style="127" customWidth="1"/>
    <col min="5640" max="5640" width="9.85546875" style="127" customWidth="1"/>
    <col min="5641" max="5641" width="9.140625" style="127"/>
    <col min="5642" max="5642" width="11.42578125" style="127" customWidth="1"/>
    <col min="5643" max="5646" width="12.140625" style="127" customWidth="1"/>
    <col min="5647" max="5647" width="9.140625" style="127"/>
    <col min="5648" max="5648" width="11.140625" style="127" customWidth="1"/>
    <col min="5649" max="5649" width="11.42578125" style="127" customWidth="1"/>
    <col min="5650" max="5650" width="9.140625" style="127"/>
    <col min="5651" max="5651" width="11.140625" style="127" customWidth="1"/>
    <col min="5652" max="5652" width="11.42578125" style="127" customWidth="1"/>
    <col min="5653" max="5888" width="9.140625" style="127"/>
    <col min="5889" max="5889" width="11.140625" style="127" customWidth="1"/>
    <col min="5890" max="5890" width="65.7109375" style="127" customWidth="1"/>
    <col min="5891" max="5891" width="9.140625" style="127"/>
    <col min="5892" max="5892" width="11" style="127" customWidth="1"/>
    <col min="5893" max="5893" width="10.5703125" style="127" customWidth="1"/>
    <col min="5894" max="5894" width="9.140625" style="127"/>
    <col min="5895" max="5895" width="11.5703125" style="127" customWidth="1"/>
    <col min="5896" max="5896" width="9.85546875" style="127" customWidth="1"/>
    <col min="5897" max="5897" width="9.140625" style="127"/>
    <col min="5898" max="5898" width="11.42578125" style="127" customWidth="1"/>
    <col min="5899" max="5902" width="12.140625" style="127" customWidth="1"/>
    <col min="5903" max="5903" width="9.140625" style="127"/>
    <col min="5904" max="5904" width="11.140625" style="127" customWidth="1"/>
    <col min="5905" max="5905" width="11.42578125" style="127" customWidth="1"/>
    <col min="5906" max="5906" width="9.140625" style="127"/>
    <col min="5907" max="5907" width="11.140625" style="127" customWidth="1"/>
    <col min="5908" max="5908" width="11.42578125" style="127" customWidth="1"/>
    <col min="5909" max="6144" width="9.140625" style="127"/>
    <col min="6145" max="6145" width="11.140625" style="127" customWidth="1"/>
    <col min="6146" max="6146" width="65.7109375" style="127" customWidth="1"/>
    <col min="6147" max="6147" width="9.140625" style="127"/>
    <col min="6148" max="6148" width="11" style="127" customWidth="1"/>
    <col min="6149" max="6149" width="10.5703125" style="127" customWidth="1"/>
    <col min="6150" max="6150" width="9.140625" style="127"/>
    <col min="6151" max="6151" width="11.5703125" style="127" customWidth="1"/>
    <col min="6152" max="6152" width="9.85546875" style="127" customWidth="1"/>
    <col min="6153" max="6153" width="9.140625" style="127"/>
    <col min="6154" max="6154" width="11.42578125" style="127" customWidth="1"/>
    <col min="6155" max="6158" width="12.140625" style="127" customWidth="1"/>
    <col min="6159" max="6159" width="9.140625" style="127"/>
    <col min="6160" max="6160" width="11.140625" style="127" customWidth="1"/>
    <col min="6161" max="6161" width="11.42578125" style="127" customWidth="1"/>
    <col min="6162" max="6162" width="9.140625" style="127"/>
    <col min="6163" max="6163" width="11.140625" style="127" customWidth="1"/>
    <col min="6164" max="6164" width="11.42578125" style="127" customWidth="1"/>
    <col min="6165" max="6400" width="9.140625" style="127"/>
    <col min="6401" max="6401" width="11.140625" style="127" customWidth="1"/>
    <col min="6402" max="6402" width="65.7109375" style="127" customWidth="1"/>
    <col min="6403" max="6403" width="9.140625" style="127"/>
    <col min="6404" max="6404" width="11" style="127" customWidth="1"/>
    <col min="6405" max="6405" width="10.5703125" style="127" customWidth="1"/>
    <col min="6406" max="6406" width="9.140625" style="127"/>
    <col min="6407" max="6407" width="11.5703125" style="127" customWidth="1"/>
    <col min="6408" max="6408" width="9.85546875" style="127" customWidth="1"/>
    <col min="6409" max="6409" width="9.140625" style="127"/>
    <col min="6410" max="6410" width="11.42578125" style="127" customWidth="1"/>
    <col min="6411" max="6414" width="12.140625" style="127" customWidth="1"/>
    <col min="6415" max="6415" width="9.140625" style="127"/>
    <col min="6416" max="6416" width="11.140625" style="127" customWidth="1"/>
    <col min="6417" max="6417" width="11.42578125" style="127" customWidth="1"/>
    <col min="6418" max="6418" width="9.140625" style="127"/>
    <col min="6419" max="6419" width="11.140625" style="127" customWidth="1"/>
    <col min="6420" max="6420" width="11.42578125" style="127" customWidth="1"/>
    <col min="6421" max="6656" width="9.140625" style="127"/>
    <col min="6657" max="6657" width="11.140625" style="127" customWidth="1"/>
    <col min="6658" max="6658" width="65.7109375" style="127" customWidth="1"/>
    <col min="6659" max="6659" width="9.140625" style="127"/>
    <col min="6660" max="6660" width="11" style="127" customWidth="1"/>
    <col min="6661" max="6661" width="10.5703125" style="127" customWidth="1"/>
    <col min="6662" max="6662" width="9.140625" style="127"/>
    <col min="6663" max="6663" width="11.5703125" style="127" customWidth="1"/>
    <col min="6664" max="6664" width="9.85546875" style="127" customWidth="1"/>
    <col min="6665" max="6665" width="9.140625" style="127"/>
    <col min="6666" max="6666" width="11.42578125" style="127" customWidth="1"/>
    <col min="6667" max="6670" width="12.140625" style="127" customWidth="1"/>
    <col min="6671" max="6671" width="9.140625" style="127"/>
    <col min="6672" max="6672" width="11.140625" style="127" customWidth="1"/>
    <col min="6673" max="6673" width="11.42578125" style="127" customWidth="1"/>
    <col min="6674" max="6674" width="9.140625" style="127"/>
    <col min="6675" max="6675" width="11.140625" style="127" customWidth="1"/>
    <col min="6676" max="6676" width="11.42578125" style="127" customWidth="1"/>
    <col min="6677" max="6912" width="9.140625" style="127"/>
    <col min="6913" max="6913" width="11.140625" style="127" customWidth="1"/>
    <col min="6914" max="6914" width="65.7109375" style="127" customWidth="1"/>
    <col min="6915" max="6915" width="9.140625" style="127"/>
    <col min="6916" max="6916" width="11" style="127" customWidth="1"/>
    <col min="6917" max="6917" width="10.5703125" style="127" customWidth="1"/>
    <col min="6918" max="6918" width="9.140625" style="127"/>
    <col min="6919" max="6919" width="11.5703125" style="127" customWidth="1"/>
    <col min="6920" max="6920" width="9.85546875" style="127" customWidth="1"/>
    <col min="6921" max="6921" width="9.140625" style="127"/>
    <col min="6922" max="6922" width="11.42578125" style="127" customWidth="1"/>
    <col min="6923" max="6926" width="12.140625" style="127" customWidth="1"/>
    <col min="6927" max="6927" width="9.140625" style="127"/>
    <col min="6928" max="6928" width="11.140625" style="127" customWidth="1"/>
    <col min="6929" max="6929" width="11.42578125" style="127" customWidth="1"/>
    <col min="6930" max="6930" width="9.140625" style="127"/>
    <col min="6931" max="6931" width="11.140625" style="127" customWidth="1"/>
    <col min="6932" max="6932" width="11.42578125" style="127" customWidth="1"/>
    <col min="6933" max="7168" width="9.140625" style="127"/>
    <col min="7169" max="7169" width="11.140625" style="127" customWidth="1"/>
    <col min="7170" max="7170" width="65.7109375" style="127" customWidth="1"/>
    <col min="7171" max="7171" width="9.140625" style="127"/>
    <col min="7172" max="7172" width="11" style="127" customWidth="1"/>
    <col min="7173" max="7173" width="10.5703125" style="127" customWidth="1"/>
    <col min="7174" max="7174" width="9.140625" style="127"/>
    <col min="7175" max="7175" width="11.5703125" style="127" customWidth="1"/>
    <col min="7176" max="7176" width="9.85546875" style="127" customWidth="1"/>
    <col min="7177" max="7177" width="9.140625" style="127"/>
    <col min="7178" max="7178" width="11.42578125" style="127" customWidth="1"/>
    <col min="7179" max="7182" width="12.140625" style="127" customWidth="1"/>
    <col min="7183" max="7183" width="9.140625" style="127"/>
    <col min="7184" max="7184" width="11.140625" style="127" customWidth="1"/>
    <col min="7185" max="7185" width="11.42578125" style="127" customWidth="1"/>
    <col min="7186" max="7186" width="9.140625" style="127"/>
    <col min="7187" max="7187" width="11.140625" style="127" customWidth="1"/>
    <col min="7188" max="7188" width="11.42578125" style="127" customWidth="1"/>
    <col min="7189" max="7424" width="9.140625" style="127"/>
    <col min="7425" max="7425" width="11.140625" style="127" customWidth="1"/>
    <col min="7426" max="7426" width="65.7109375" style="127" customWidth="1"/>
    <col min="7427" max="7427" width="9.140625" style="127"/>
    <col min="7428" max="7428" width="11" style="127" customWidth="1"/>
    <col min="7429" max="7429" width="10.5703125" style="127" customWidth="1"/>
    <col min="7430" max="7430" width="9.140625" style="127"/>
    <col min="7431" max="7431" width="11.5703125" style="127" customWidth="1"/>
    <col min="7432" max="7432" width="9.85546875" style="127" customWidth="1"/>
    <col min="7433" max="7433" width="9.140625" style="127"/>
    <col min="7434" max="7434" width="11.42578125" style="127" customWidth="1"/>
    <col min="7435" max="7438" width="12.140625" style="127" customWidth="1"/>
    <col min="7439" max="7439" width="9.140625" style="127"/>
    <col min="7440" max="7440" width="11.140625" style="127" customWidth="1"/>
    <col min="7441" max="7441" width="11.42578125" style="127" customWidth="1"/>
    <col min="7442" max="7442" width="9.140625" style="127"/>
    <col min="7443" max="7443" width="11.140625" style="127" customWidth="1"/>
    <col min="7444" max="7444" width="11.42578125" style="127" customWidth="1"/>
    <col min="7445" max="7680" width="9.140625" style="127"/>
    <col min="7681" max="7681" width="11.140625" style="127" customWidth="1"/>
    <col min="7682" max="7682" width="65.7109375" style="127" customWidth="1"/>
    <col min="7683" max="7683" width="9.140625" style="127"/>
    <col min="7684" max="7684" width="11" style="127" customWidth="1"/>
    <col min="7685" max="7685" width="10.5703125" style="127" customWidth="1"/>
    <col min="7686" max="7686" width="9.140625" style="127"/>
    <col min="7687" max="7687" width="11.5703125" style="127" customWidth="1"/>
    <col min="7688" max="7688" width="9.85546875" style="127" customWidth="1"/>
    <col min="7689" max="7689" width="9.140625" style="127"/>
    <col min="7690" max="7690" width="11.42578125" style="127" customWidth="1"/>
    <col min="7691" max="7694" width="12.140625" style="127" customWidth="1"/>
    <col min="7695" max="7695" width="9.140625" style="127"/>
    <col min="7696" max="7696" width="11.140625" style="127" customWidth="1"/>
    <col min="7697" max="7697" width="11.42578125" style="127" customWidth="1"/>
    <col min="7698" max="7698" width="9.140625" style="127"/>
    <col min="7699" max="7699" width="11.140625" style="127" customWidth="1"/>
    <col min="7700" max="7700" width="11.42578125" style="127" customWidth="1"/>
    <col min="7701" max="7936" width="9.140625" style="127"/>
    <col min="7937" max="7937" width="11.140625" style="127" customWidth="1"/>
    <col min="7938" max="7938" width="65.7109375" style="127" customWidth="1"/>
    <col min="7939" max="7939" width="9.140625" style="127"/>
    <col min="7940" max="7940" width="11" style="127" customWidth="1"/>
    <col min="7941" max="7941" width="10.5703125" style="127" customWidth="1"/>
    <col min="7942" max="7942" width="9.140625" style="127"/>
    <col min="7943" max="7943" width="11.5703125" style="127" customWidth="1"/>
    <col min="7944" max="7944" width="9.85546875" style="127" customWidth="1"/>
    <col min="7945" max="7945" width="9.140625" style="127"/>
    <col min="7946" max="7946" width="11.42578125" style="127" customWidth="1"/>
    <col min="7947" max="7950" width="12.140625" style="127" customWidth="1"/>
    <col min="7951" max="7951" width="9.140625" style="127"/>
    <col min="7952" max="7952" width="11.140625" style="127" customWidth="1"/>
    <col min="7953" max="7953" width="11.42578125" style="127" customWidth="1"/>
    <col min="7954" max="7954" width="9.140625" style="127"/>
    <col min="7955" max="7955" width="11.140625" style="127" customWidth="1"/>
    <col min="7956" max="7956" width="11.42578125" style="127" customWidth="1"/>
    <col min="7957" max="8192" width="9.140625" style="127"/>
    <col min="8193" max="8193" width="11.140625" style="127" customWidth="1"/>
    <col min="8194" max="8194" width="65.7109375" style="127" customWidth="1"/>
    <col min="8195" max="8195" width="9.140625" style="127"/>
    <col min="8196" max="8196" width="11" style="127" customWidth="1"/>
    <col min="8197" max="8197" width="10.5703125" style="127" customWidth="1"/>
    <col min="8198" max="8198" width="9.140625" style="127"/>
    <col min="8199" max="8199" width="11.5703125" style="127" customWidth="1"/>
    <col min="8200" max="8200" width="9.85546875" style="127" customWidth="1"/>
    <col min="8201" max="8201" width="9.140625" style="127"/>
    <col min="8202" max="8202" width="11.42578125" style="127" customWidth="1"/>
    <col min="8203" max="8206" width="12.140625" style="127" customWidth="1"/>
    <col min="8207" max="8207" width="9.140625" style="127"/>
    <col min="8208" max="8208" width="11.140625" style="127" customWidth="1"/>
    <col min="8209" max="8209" width="11.42578125" style="127" customWidth="1"/>
    <col min="8210" max="8210" width="9.140625" style="127"/>
    <col min="8211" max="8211" width="11.140625" style="127" customWidth="1"/>
    <col min="8212" max="8212" width="11.42578125" style="127" customWidth="1"/>
    <col min="8213" max="8448" width="9.140625" style="127"/>
    <col min="8449" max="8449" width="11.140625" style="127" customWidth="1"/>
    <col min="8450" max="8450" width="65.7109375" style="127" customWidth="1"/>
    <col min="8451" max="8451" width="9.140625" style="127"/>
    <col min="8452" max="8452" width="11" style="127" customWidth="1"/>
    <col min="8453" max="8453" width="10.5703125" style="127" customWidth="1"/>
    <col min="8454" max="8454" width="9.140625" style="127"/>
    <col min="8455" max="8455" width="11.5703125" style="127" customWidth="1"/>
    <col min="8456" max="8456" width="9.85546875" style="127" customWidth="1"/>
    <col min="8457" max="8457" width="9.140625" style="127"/>
    <col min="8458" max="8458" width="11.42578125" style="127" customWidth="1"/>
    <col min="8459" max="8462" width="12.140625" style="127" customWidth="1"/>
    <col min="8463" max="8463" width="9.140625" style="127"/>
    <col min="8464" max="8464" width="11.140625" style="127" customWidth="1"/>
    <col min="8465" max="8465" width="11.42578125" style="127" customWidth="1"/>
    <col min="8466" max="8466" width="9.140625" style="127"/>
    <col min="8467" max="8467" width="11.140625" style="127" customWidth="1"/>
    <col min="8468" max="8468" width="11.42578125" style="127" customWidth="1"/>
    <col min="8469" max="8704" width="9.140625" style="127"/>
    <col min="8705" max="8705" width="11.140625" style="127" customWidth="1"/>
    <col min="8706" max="8706" width="65.7109375" style="127" customWidth="1"/>
    <col min="8707" max="8707" width="9.140625" style="127"/>
    <col min="8708" max="8708" width="11" style="127" customWidth="1"/>
    <col min="8709" max="8709" width="10.5703125" style="127" customWidth="1"/>
    <col min="8710" max="8710" width="9.140625" style="127"/>
    <col min="8711" max="8711" width="11.5703125" style="127" customWidth="1"/>
    <col min="8712" max="8712" width="9.85546875" style="127" customWidth="1"/>
    <col min="8713" max="8713" width="9.140625" style="127"/>
    <col min="8714" max="8714" width="11.42578125" style="127" customWidth="1"/>
    <col min="8715" max="8718" width="12.140625" style="127" customWidth="1"/>
    <col min="8719" max="8719" width="9.140625" style="127"/>
    <col min="8720" max="8720" width="11.140625" style="127" customWidth="1"/>
    <col min="8721" max="8721" width="11.42578125" style="127" customWidth="1"/>
    <col min="8722" max="8722" width="9.140625" style="127"/>
    <col min="8723" max="8723" width="11.140625" style="127" customWidth="1"/>
    <col min="8724" max="8724" width="11.42578125" style="127" customWidth="1"/>
    <col min="8725" max="8960" width="9.140625" style="127"/>
    <col min="8961" max="8961" width="11.140625" style="127" customWidth="1"/>
    <col min="8962" max="8962" width="65.7109375" style="127" customWidth="1"/>
    <col min="8963" max="8963" width="9.140625" style="127"/>
    <col min="8964" max="8964" width="11" style="127" customWidth="1"/>
    <col min="8965" max="8965" width="10.5703125" style="127" customWidth="1"/>
    <col min="8966" max="8966" width="9.140625" style="127"/>
    <col min="8967" max="8967" width="11.5703125" style="127" customWidth="1"/>
    <col min="8968" max="8968" width="9.85546875" style="127" customWidth="1"/>
    <col min="8969" max="8969" width="9.140625" style="127"/>
    <col min="8970" max="8970" width="11.42578125" style="127" customWidth="1"/>
    <col min="8971" max="8974" width="12.140625" style="127" customWidth="1"/>
    <col min="8975" max="8975" width="9.140625" style="127"/>
    <col min="8976" max="8976" width="11.140625" style="127" customWidth="1"/>
    <col min="8977" max="8977" width="11.42578125" style="127" customWidth="1"/>
    <col min="8978" max="8978" width="9.140625" style="127"/>
    <col min="8979" max="8979" width="11.140625" style="127" customWidth="1"/>
    <col min="8980" max="8980" width="11.42578125" style="127" customWidth="1"/>
    <col min="8981" max="9216" width="9.140625" style="127"/>
    <col min="9217" max="9217" width="11.140625" style="127" customWidth="1"/>
    <col min="9218" max="9218" width="65.7109375" style="127" customWidth="1"/>
    <col min="9219" max="9219" width="9.140625" style="127"/>
    <col min="9220" max="9220" width="11" style="127" customWidth="1"/>
    <col min="9221" max="9221" width="10.5703125" style="127" customWidth="1"/>
    <col min="9222" max="9222" width="9.140625" style="127"/>
    <col min="9223" max="9223" width="11.5703125" style="127" customWidth="1"/>
    <col min="9224" max="9224" width="9.85546875" style="127" customWidth="1"/>
    <col min="9225" max="9225" width="9.140625" style="127"/>
    <col min="9226" max="9226" width="11.42578125" style="127" customWidth="1"/>
    <col min="9227" max="9230" width="12.140625" style="127" customWidth="1"/>
    <col min="9231" max="9231" width="9.140625" style="127"/>
    <col min="9232" max="9232" width="11.140625" style="127" customWidth="1"/>
    <col min="9233" max="9233" width="11.42578125" style="127" customWidth="1"/>
    <col min="9234" max="9234" width="9.140625" style="127"/>
    <col min="9235" max="9235" width="11.140625" style="127" customWidth="1"/>
    <col min="9236" max="9236" width="11.42578125" style="127" customWidth="1"/>
    <col min="9237" max="9472" width="9.140625" style="127"/>
    <col min="9473" max="9473" width="11.140625" style="127" customWidth="1"/>
    <col min="9474" max="9474" width="65.7109375" style="127" customWidth="1"/>
    <col min="9475" max="9475" width="9.140625" style="127"/>
    <col min="9476" max="9476" width="11" style="127" customWidth="1"/>
    <col min="9477" max="9477" width="10.5703125" style="127" customWidth="1"/>
    <col min="9478" max="9478" width="9.140625" style="127"/>
    <col min="9479" max="9479" width="11.5703125" style="127" customWidth="1"/>
    <col min="9480" max="9480" width="9.85546875" style="127" customWidth="1"/>
    <col min="9481" max="9481" width="9.140625" style="127"/>
    <col min="9482" max="9482" width="11.42578125" style="127" customWidth="1"/>
    <col min="9483" max="9486" width="12.140625" style="127" customWidth="1"/>
    <col min="9487" max="9487" width="9.140625" style="127"/>
    <col min="9488" max="9488" width="11.140625" style="127" customWidth="1"/>
    <col min="9489" max="9489" width="11.42578125" style="127" customWidth="1"/>
    <col min="9490" max="9490" width="9.140625" style="127"/>
    <col min="9491" max="9491" width="11.140625" style="127" customWidth="1"/>
    <col min="9492" max="9492" width="11.42578125" style="127" customWidth="1"/>
    <col min="9493" max="9728" width="9.140625" style="127"/>
    <col min="9729" max="9729" width="11.140625" style="127" customWidth="1"/>
    <col min="9730" max="9730" width="65.7109375" style="127" customWidth="1"/>
    <col min="9731" max="9731" width="9.140625" style="127"/>
    <col min="9732" max="9732" width="11" style="127" customWidth="1"/>
    <col min="9733" max="9733" width="10.5703125" style="127" customWidth="1"/>
    <col min="9734" max="9734" width="9.140625" style="127"/>
    <col min="9735" max="9735" width="11.5703125" style="127" customWidth="1"/>
    <col min="9736" max="9736" width="9.85546875" style="127" customWidth="1"/>
    <col min="9737" max="9737" width="9.140625" style="127"/>
    <col min="9738" max="9738" width="11.42578125" style="127" customWidth="1"/>
    <col min="9739" max="9742" width="12.140625" style="127" customWidth="1"/>
    <col min="9743" max="9743" width="9.140625" style="127"/>
    <col min="9744" max="9744" width="11.140625" style="127" customWidth="1"/>
    <col min="9745" max="9745" width="11.42578125" style="127" customWidth="1"/>
    <col min="9746" max="9746" width="9.140625" style="127"/>
    <col min="9747" max="9747" width="11.140625" style="127" customWidth="1"/>
    <col min="9748" max="9748" width="11.42578125" style="127" customWidth="1"/>
    <col min="9749" max="9984" width="9.140625" style="127"/>
    <col min="9985" max="9985" width="11.140625" style="127" customWidth="1"/>
    <col min="9986" max="9986" width="65.7109375" style="127" customWidth="1"/>
    <col min="9987" max="9987" width="9.140625" style="127"/>
    <col min="9988" max="9988" width="11" style="127" customWidth="1"/>
    <col min="9989" max="9989" width="10.5703125" style="127" customWidth="1"/>
    <col min="9990" max="9990" width="9.140625" style="127"/>
    <col min="9991" max="9991" width="11.5703125" style="127" customWidth="1"/>
    <col min="9992" max="9992" width="9.85546875" style="127" customWidth="1"/>
    <col min="9993" max="9993" width="9.140625" style="127"/>
    <col min="9994" max="9994" width="11.42578125" style="127" customWidth="1"/>
    <col min="9995" max="9998" width="12.140625" style="127" customWidth="1"/>
    <col min="9999" max="9999" width="9.140625" style="127"/>
    <col min="10000" max="10000" width="11.140625" style="127" customWidth="1"/>
    <col min="10001" max="10001" width="11.42578125" style="127" customWidth="1"/>
    <col min="10002" max="10002" width="9.140625" style="127"/>
    <col min="10003" max="10003" width="11.140625" style="127" customWidth="1"/>
    <col min="10004" max="10004" width="11.42578125" style="127" customWidth="1"/>
    <col min="10005" max="10240" width="9.140625" style="127"/>
    <col min="10241" max="10241" width="11.140625" style="127" customWidth="1"/>
    <col min="10242" max="10242" width="65.7109375" style="127" customWidth="1"/>
    <col min="10243" max="10243" width="9.140625" style="127"/>
    <col min="10244" max="10244" width="11" style="127" customWidth="1"/>
    <col min="10245" max="10245" width="10.5703125" style="127" customWidth="1"/>
    <col min="10246" max="10246" width="9.140625" style="127"/>
    <col min="10247" max="10247" width="11.5703125" style="127" customWidth="1"/>
    <col min="10248" max="10248" width="9.85546875" style="127" customWidth="1"/>
    <col min="10249" max="10249" width="9.140625" style="127"/>
    <col min="10250" max="10250" width="11.42578125" style="127" customWidth="1"/>
    <col min="10251" max="10254" width="12.140625" style="127" customWidth="1"/>
    <col min="10255" max="10255" width="9.140625" style="127"/>
    <col min="10256" max="10256" width="11.140625" style="127" customWidth="1"/>
    <col min="10257" max="10257" width="11.42578125" style="127" customWidth="1"/>
    <col min="10258" max="10258" width="9.140625" style="127"/>
    <col min="10259" max="10259" width="11.140625" style="127" customWidth="1"/>
    <col min="10260" max="10260" width="11.42578125" style="127" customWidth="1"/>
    <col min="10261" max="10496" width="9.140625" style="127"/>
    <col min="10497" max="10497" width="11.140625" style="127" customWidth="1"/>
    <col min="10498" max="10498" width="65.7109375" style="127" customWidth="1"/>
    <col min="10499" max="10499" width="9.140625" style="127"/>
    <col min="10500" max="10500" width="11" style="127" customWidth="1"/>
    <col min="10501" max="10501" width="10.5703125" style="127" customWidth="1"/>
    <col min="10502" max="10502" width="9.140625" style="127"/>
    <col min="10503" max="10503" width="11.5703125" style="127" customWidth="1"/>
    <col min="10504" max="10504" width="9.85546875" style="127" customWidth="1"/>
    <col min="10505" max="10505" width="9.140625" style="127"/>
    <col min="10506" max="10506" width="11.42578125" style="127" customWidth="1"/>
    <col min="10507" max="10510" width="12.140625" style="127" customWidth="1"/>
    <col min="10511" max="10511" width="9.140625" style="127"/>
    <col min="10512" max="10512" width="11.140625" style="127" customWidth="1"/>
    <col min="10513" max="10513" width="11.42578125" style="127" customWidth="1"/>
    <col min="10514" max="10514" width="9.140625" style="127"/>
    <col min="10515" max="10515" width="11.140625" style="127" customWidth="1"/>
    <col min="10516" max="10516" width="11.42578125" style="127" customWidth="1"/>
    <col min="10517" max="10752" width="9.140625" style="127"/>
    <col min="10753" max="10753" width="11.140625" style="127" customWidth="1"/>
    <col min="10754" max="10754" width="65.7109375" style="127" customWidth="1"/>
    <col min="10755" max="10755" width="9.140625" style="127"/>
    <col min="10756" max="10756" width="11" style="127" customWidth="1"/>
    <col min="10757" max="10757" width="10.5703125" style="127" customWidth="1"/>
    <col min="10758" max="10758" width="9.140625" style="127"/>
    <col min="10759" max="10759" width="11.5703125" style="127" customWidth="1"/>
    <col min="10760" max="10760" width="9.85546875" style="127" customWidth="1"/>
    <col min="10761" max="10761" width="9.140625" style="127"/>
    <col min="10762" max="10762" width="11.42578125" style="127" customWidth="1"/>
    <col min="10763" max="10766" width="12.140625" style="127" customWidth="1"/>
    <col min="10767" max="10767" width="9.140625" style="127"/>
    <col min="10768" max="10768" width="11.140625" style="127" customWidth="1"/>
    <col min="10769" max="10769" width="11.42578125" style="127" customWidth="1"/>
    <col min="10770" max="10770" width="9.140625" style="127"/>
    <col min="10771" max="10771" width="11.140625" style="127" customWidth="1"/>
    <col min="10772" max="10772" width="11.42578125" style="127" customWidth="1"/>
    <col min="10773" max="11008" width="9.140625" style="127"/>
    <col min="11009" max="11009" width="11.140625" style="127" customWidth="1"/>
    <col min="11010" max="11010" width="65.7109375" style="127" customWidth="1"/>
    <col min="11011" max="11011" width="9.140625" style="127"/>
    <col min="11012" max="11012" width="11" style="127" customWidth="1"/>
    <col min="11013" max="11013" width="10.5703125" style="127" customWidth="1"/>
    <col min="11014" max="11014" width="9.140625" style="127"/>
    <col min="11015" max="11015" width="11.5703125" style="127" customWidth="1"/>
    <col min="11016" max="11016" width="9.85546875" style="127" customWidth="1"/>
    <col min="11017" max="11017" width="9.140625" style="127"/>
    <col min="11018" max="11018" width="11.42578125" style="127" customWidth="1"/>
    <col min="11019" max="11022" width="12.140625" style="127" customWidth="1"/>
    <col min="11023" max="11023" width="9.140625" style="127"/>
    <col min="11024" max="11024" width="11.140625" style="127" customWidth="1"/>
    <col min="11025" max="11025" width="11.42578125" style="127" customWidth="1"/>
    <col min="11026" max="11026" width="9.140625" style="127"/>
    <col min="11027" max="11027" width="11.140625" style="127" customWidth="1"/>
    <col min="11028" max="11028" width="11.42578125" style="127" customWidth="1"/>
    <col min="11029" max="11264" width="9.140625" style="127"/>
    <col min="11265" max="11265" width="11.140625" style="127" customWidth="1"/>
    <col min="11266" max="11266" width="65.7109375" style="127" customWidth="1"/>
    <col min="11267" max="11267" width="9.140625" style="127"/>
    <col min="11268" max="11268" width="11" style="127" customWidth="1"/>
    <col min="11269" max="11269" width="10.5703125" style="127" customWidth="1"/>
    <col min="11270" max="11270" width="9.140625" style="127"/>
    <col min="11271" max="11271" width="11.5703125" style="127" customWidth="1"/>
    <col min="11272" max="11272" width="9.85546875" style="127" customWidth="1"/>
    <col min="11273" max="11273" width="9.140625" style="127"/>
    <col min="11274" max="11274" width="11.42578125" style="127" customWidth="1"/>
    <col min="11275" max="11278" width="12.140625" style="127" customWidth="1"/>
    <col min="11279" max="11279" width="9.140625" style="127"/>
    <col min="11280" max="11280" width="11.140625" style="127" customWidth="1"/>
    <col min="11281" max="11281" width="11.42578125" style="127" customWidth="1"/>
    <col min="11282" max="11282" width="9.140625" style="127"/>
    <col min="11283" max="11283" width="11.140625" style="127" customWidth="1"/>
    <col min="11284" max="11284" width="11.42578125" style="127" customWidth="1"/>
    <col min="11285" max="11520" width="9.140625" style="127"/>
    <col min="11521" max="11521" width="11.140625" style="127" customWidth="1"/>
    <col min="11522" max="11522" width="65.7109375" style="127" customWidth="1"/>
    <col min="11523" max="11523" width="9.140625" style="127"/>
    <col min="11524" max="11524" width="11" style="127" customWidth="1"/>
    <col min="11525" max="11525" width="10.5703125" style="127" customWidth="1"/>
    <col min="11526" max="11526" width="9.140625" style="127"/>
    <col min="11527" max="11527" width="11.5703125" style="127" customWidth="1"/>
    <col min="11528" max="11528" width="9.85546875" style="127" customWidth="1"/>
    <col min="11529" max="11529" width="9.140625" style="127"/>
    <col min="11530" max="11530" width="11.42578125" style="127" customWidth="1"/>
    <col min="11531" max="11534" width="12.140625" style="127" customWidth="1"/>
    <col min="11535" max="11535" width="9.140625" style="127"/>
    <col min="11536" max="11536" width="11.140625" style="127" customWidth="1"/>
    <col min="11537" max="11537" width="11.42578125" style="127" customWidth="1"/>
    <col min="11538" max="11538" width="9.140625" style="127"/>
    <col min="11539" max="11539" width="11.140625" style="127" customWidth="1"/>
    <col min="11540" max="11540" width="11.42578125" style="127" customWidth="1"/>
    <col min="11541" max="11776" width="9.140625" style="127"/>
    <col min="11777" max="11777" width="11.140625" style="127" customWidth="1"/>
    <col min="11778" max="11778" width="65.7109375" style="127" customWidth="1"/>
    <col min="11779" max="11779" width="9.140625" style="127"/>
    <col min="11780" max="11780" width="11" style="127" customWidth="1"/>
    <col min="11781" max="11781" width="10.5703125" style="127" customWidth="1"/>
    <col min="11782" max="11782" width="9.140625" style="127"/>
    <col min="11783" max="11783" width="11.5703125" style="127" customWidth="1"/>
    <col min="11784" max="11784" width="9.85546875" style="127" customWidth="1"/>
    <col min="11785" max="11785" width="9.140625" style="127"/>
    <col min="11786" max="11786" width="11.42578125" style="127" customWidth="1"/>
    <col min="11787" max="11790" width="12.140625" style="127" customWidth="1"/>
    <col min="11791" max="11791" width="9.140625" style="127"/>
    <col min="11792" max="11792" width="11.140625" style="127" customWidth="1"/>
    <col min="11793" max="11793" width="11.42578125" style="127" customWidth="1"/>
    <col min="11794" max="11794" width="9.140625" style="127"/>
    <col min="11795" max="11795" width="11.140625" style="127" customWidth="1"/>
    <col min="11796" max="11796" width="11.42578125" style="127" customWidth="1"/>
    <col min="11797" max="12032" width="9.140625" style="127"/>
    <col min="12033" max="12033" width="11.140625" style="127" customWidth="1"/>
    <col min="12034" max="12034" width="65.7109375" style="127" customWidth="1"/>
    <col min="12035" max="12035" width="9.140625" style="127"/>
    <col min="12036" max="12036" width="11" style="127" customWidth="1"/>
    <col min="12037" max="12037" width="10.5703125" style="127" customWidth="1"/>
    <col min="12038" max="12038" width="9.140625" style="127"/>
    <col min="12039" max="12039" width="11.5703125" style="127" customWidth="1"/>
    <col min="12040" max="12040" width="9.85546875" style="127" customWidth="1"/>
    <col min="12041" max="12041" width="9.140625" style="127"/>
    <col min="12042" max="12042" width="11.42578125" style="127" customWidth="1"/>
    <col min="12043" max="12046" width="12.140625" style="127" customWidth="1"/>
    <col min="12047" max="12047" width="9.140625" style="127"/>
    <col min="12048" max="12048" width="11.140625" style="127" customWidth="1"/>
    <col min="12049" max="12049" width="11.42578125" style="127" customWidth="1"/>
    <col min="12050" max="12050" width="9.140625" style="127"/>
    <col min="12051" max="12051" width="11.140625" style="127" customWidth="1"/>
    <col min="12052" max="12052" width="11.42578125" style="127" customWidth="1"/>
    <col min="12053" max="12288" width="9.140625" style="127"/>
    <col min="12289" max="12289" width="11.140625" style="127" customWidth="1"/>
    <col min="12290" max="12290" width="65.7109375" style="127" customWidth="1"/>
    <col min="12291" max="12291" width="9.140625" style="127"/>
    <col min="12292" max="12292" width="11" style="127" customWidth="1"/>
    <col min="12293" max="12293" width="10.5703125" style="127" customWidth="1"/>
    <col min="12294" max="12294" width="9.140625" style="127"/>
    <col min="12295" max="12295" width="11.5703125" style="127" customWidth="1"/>
    <col min="12296" max="12296" width="9.85546875" style="127" customWidth="1"/>
    <col min="12297" max="12297" width="9.140625" style="127"/>
    <col min="12298" max="12298" width="11.42578125" style="127" customWidth="1"/>
    <col min="12299" max="12302" width="12.140625" style="127" customWidth="1"/>
    <col min="12303" max="12303" width="9.140625" style="127"/>
    <col min="12304" max="12304" width="11.140625" style="127" customWidth="1"/>
    <col min="12305" max="12305" width="11.42578125" style="127" customWidth="1"/>
    <col min="12306" max="12306" width="9.140625" style="127"/>
    <col min="12307" max="12307" width="11.140625" style="127" customWidth="1"/>
    <col min="12308" max="12308" width="11.42578125" style="127" customWidth="1"/>
    <col min="12309" max="12544" width="9.140625" style="127"/>
    <col min="12545" max="12545" width="11.140625" style="127" customWidth="1"/>
    <col min="12546" max="12546" width="65.7109375" style="127" customWidth="1"/>
    <col min="12547" max="12547" width="9.140625" style="127"/>
    <col min="12548" max="12548" width="11" style="127" customWidth="1"/>
    <col min="12549" max="12549" width="10.5703125" style="127" customWidth="1"/>
    <col min="12550" max="12550" width="9.140625" style="127"/>
    <col min="12551" max="12551" width="11.5703125" style="127" customWidth="1"/>
    <col min="12552" max="12552" width="9.85546875" style="127" customWidth="1"/>
    <col min="12553" max="12553" width="9.140625" style="127"/>
    <col min="12554" max="12554" width="11.42578125" style="127" customWidth="1"/>
    <col min="12555" max="12558" width="12.140625" style="127" customWidth="1"/>
    <col min="12559" max="12559" width="9.140625" style="127"/>
    <col min="12560" max="12560" width="11.140625" style="127" customWidth="1"/>
    <col min="12561" max="12561" width="11.42578125" style="127" customWidth="1"/>
    <col min="12562" max="12562" width="9.140625" style="127"/>
    <col min="12563" max="12563" width="11.140625" style="127" customWidth="1"/>
    <col min="12564" max="12564" width="11.42578125" style="127" customWidth="1"/>
    <col min="12565" max="12800" width="9.140625" style="127"/>
    <col min="12801" max="12801" width="11.140625" style="127" customWidth="1"/>
    <col min="12802" max="12802" width="65.7109375" style="127" customWidth="1"/>
    <col min="12803" max="12803" width="9.140625" style="127"/>
    <col min="12804" max="12804" width="11" style="127" customWidth="1"/>
    <col min="12805" max="12805" width="10.5703125" style="127" customWidth="1"/>
    <col min="12806" max="12806" width="9.140625" style="127"/>
    <col min="12807" max="12807" width="11.5703125" style="127" customWidth="1"/>
    <col min="12808" max="12808" width="9.85546875" style="127" customWidth="1"/>
    <col min="12809" max="12809" width="9.140625" style="127"/>
    <col min="12810" max="12810" width="11.42578125" style="127" customWidth="1"/>
    <col min="12811" max="12814" width="12.140625" style="127" customWidth="1"/>
    <col min="12815" max="12815" width="9.140625" style="127"/>
    <col min="12816" max="12816" width="11.140625" style="127" customWidth="1"/>
    <col min="12817" max="12817" width="11.42578125" style="127" customWidth="1"/>
    <col min="12818" max="12818" width="9.140625" style="127"/>
    <col min="12819" max="12819" width="11.140625" style="127" customWidth="1"/>
    <col min="12820" max="12820" width="11.42578125" style="127" customWidth="1"/>
    <col min="12821" max="13056" width="9.140625" style="127"/>
    <col min="13057" max="13057" width="11.140625" style="127" customWidth="1"/>
    <col min="13058" max="13058" width="65.7109375" style="127" customWidth="1"/>
    <col min="13059" max="13059" width="9.140625" style="127"/>
    <col min="13060" max="13060" width="11" style="127" customWidth="1"/>
    <col min="13061" max="13061" width="10.5703125" style="127" customWidth="1"/>
    <col min="13062" max="13062" width="9.140625" style="127"/>
    <col min="13063" max="13063" width="11.5703125" style="127" customWidth="1"/>
    <col min="13064" max="13064" width="9.85546875" style="127" customWidth="1"/>
    <col min="13065" max="13065" width="9.140625" style="127"/>
    <col min="13066" max="13066" width="11.42578125" style="127" customWidth="1"/>
    <col min="13067" max="13070" width="12.140625" style="127" customWidth="1"/>
    <col min="13071" max="13071" width="9.140625" style="127"/>
    <col min="13072" max="13072" width="11.140625" style="127" customWidth="1"/>
    <col min="13073" max="13073" width="11.42578125" style="127" customWidth="1"/>
    <col min="13074" max="13074" width="9.140625" style="127"/>
    <col min="13075" max="13075" width="11.140625" style="127" customWidth="1"/>
    <col min="13076" max="13076" width="11.42578125" style="127" customWidth="1"/>
    <col min="13077" max="13312" width="9.140625" style="127"/>
    <col min="13313" max="13313" width="11.140625" style="127" customWidth="1"/>
    <col min="13314" max="13314" width="65.7109375" style="127" customWidth="1"/>
    <col min="13315" max="13315" width="9.140625" style="127"/>
    <col min="13316" max="13316" width="11" style="127" customWidth="1"/>
    <col min="13317" max="13317" width="10.5703125" style="127" customWidth="1"/>
    <col min="13318" max="13318" width="9.140625" style="127"/>
    <col min="13319" max="13319" width="11.5703125" style="127" customWidth="1"/>
    <col min="13320" max="13320" width="9.85546875" style="127" customWidth="1"/>
    <col min="13321" max="13321" width="9.140625" style="127"/>
    <col min="13322" max="13322" width="11.42578125" style="127" customWidth="1"/>
    <col min="13323" max="13326" width="12.140625" style="127" customWidth="1"/>
    <col min="13327" max="13327" width="9.140625" style="127"/>
    <col min="13328" max="13328" width="11.140625" style="127" customWidth="1"/>
    <col min="13329" max="13329" width="11.42578125" style="127" customWidth="1"/>
    <col min="13330" max="13330" width="9.140625" style="127"/>
    <col min="13331" max="13331" width="11.140625" style="127" customWidth="1"/>
    <col min="13332" max="13332" width="11.42578125" style="127" customWidth="1"/>
    <col min="13333" max="13568" width="9.140625" style="127"/>
    <col min="13569" max="13569" width="11.140625" style="127" customWidth="1"/>
    <col min="13570" max="13570" width="65.7109375" style="127" customWidth="1"/>
    <col min="13571" max="13571" width="9.140625" style="127"/>
    <col min="13572" max="13572" width="11" style="127" customWidth="1"/>
    <col min="13573" max="13573" width="10.5703125" style="127" customWidth="1"/>
    <col min="13574" max="13574" width="9.140625" style="127"/>
    <col min="13575" max="13575" width="11.5703125" style="127" customWidth="1"/>
    <col min="13576" max="13576" width="9.85546875" style="127" customWidth="1"/>
    <col min="13577" max="13577" width="9.140625" style="127"/>
    <col min="13578" max="13578" width="11.42578125" style="127" customWidth="1"/>
    <col min="13579" max="13582" width="12.140625" style="127" customWidth="1"/>
    <col min="13583" max="13583" width="9.140625" style="127"/>
    <col min="13584" max="13584" width="11.140625" style="127" customWidth="1"/>
    <col min="13585" max="13585" width="11.42578125" style="127" customWidth="1"/>
    <col min="13586" max="13586" width="9.140625" style="127"/>
    <col min="13587" max="13587" width="11.140625" style="127" customWidth="1"/>
    <col min="13588" max="13588" width="11.42578125" style="127" customWidth="1"/>
    <col min="13589" max="13824" width="9.140625" style="127"/>
    <col min="13825" max="13825" width="11.140625" style="127" customWidth="1"/>
    <col min="13826" max="13826" width="65.7109375" style="127" customWidth="1"/>
    <col min="13827" max="13827" width="9.140625" style="127"/>
    <col min="13828" max="13828" width="11" style="127" customWidth="1"/>
    <col min="13829" max="13829" width="10.5703125" style="127" customWidth="1"/>
    <col min="13830" max="13830" width="9.140625" style="127"/>
    <col min="13831" max="13831" width="11.5703125" style="127" customWidth="1"/>
    <col min="13832" max="13832" width="9.85546875" style="127" customWidth="1"/>
    <col min="13833" max="13833" width="9.140625" style="127"/>
    <col min="13834" max="13834" width="11.42578125" style="127" customWidth="1"/>
    <col min="13835" max="13838" width="12.140625" style="127" customWidth="1"/>
    <col min="13839" max="13839" width="9.140625" style="127"/>
    <col min="13840" max="13840" width="11.140625" style="127" customWidth="1"/>
    <col min="13841" max="13841" width="11.42578125" style="127" customWidth="1"/>
    <col min="13842" max="13842" width="9.140625" style="127"/>
    <col min="13843" max="13843" width="11.140625" style="127" customWidth="1"/>
    <col min="13844" max="13844" width="11.42578125" style="127" customWidth="1"/>
    <col min="13845" max="14080" width="9.140625" style="127"/>
    <col min="14081" max="14081" width="11.140625" style="127" customWidth="1"/>
    <col min="14082" max="14082" width="65.7109375" style="127" customWidth="1"/>
    <col min="14083" max="14083" width="9.140625" style="127"/>
    <col min="14084" max="14084" width="11" style="127" customWidth="1"/>
    <col min="14085" max="14085" width="10.5703125" style="127" customWidth="1"/>
    <col min="14086" max="14086" width="9.140625" style="127"/>
    <col min="14087" max="14087" width="11.5703125" style="127" customWidth="1"/>
    <col min="14088" max="14088" width="9.85546875" style="127" customWidth="1"/>
    <col min="14089" max="14089" width="9.140625" style="127"/>
    <col min="14090" max="14090" width="11.42578125" style="127" customWidth="1"/>
    <col min="14091" max="14094" width="12.140625" style="127" customWidth="1"/>
    <col min="14095" max="14095" width="9.140625" style="127"/>
    <col min="14096" max="14096" width="11.140625" style="127" customWidth="1"/>
    <col min="14097" max="14097" width="11.42578125" style="127" customWidth="1"/>
    <col min="14098" max="14098" width="9.140625" style="127"/>
    <col min="14099" max="14099" width="11.140625" style="127" customWidth="1"/>
    <col min="14100" max="14100" width="11.42578125" style="127" customWidth="1"/>
    <col min="14101" max="14336" width="9.140625" style="127"/>
    <col min="14337" max="14337" width="11.140625" style="127" customWidth="1"/>
    <col min="14338" max="14338" width="65.7109375" style="127" customWidth="1"/>
    <col min="14339" max="14339" width="9.140625" style="127"/>
    <col min="14340" max="14340" width="11" style="127" customWidth="1"/>
    <col min="14341" max="14341" width="10.5703125" style="127" customWidth="1"/>
    <col min="14342" max="14342" width="9.140625" style="127"/>
    <col min="14343" max="14343" width="11.5703125" style="127" customWidth="1"/>
    <col min="14344" max="14344" width="9.85546875" style="127" customWidth="1"/>
    <col min="14345" max="14345" width="9.140625" style="127"/>
    <col min="14346" max="14346" width="11.42578125" style="127" customWidth="1"/>
    <col min="14347" max="14350" width="12.140625" style="127" customWidth="1"/>
    <col min="14351" max="14351" width="9.140625" style="127"/>
    <col min="14352" max="14352" width="11.140625" style="127" customWidth="1"/>
    <col min="14353" max="14353" width="11.42578125" style="127" customWidth="1"/>
    <col min="14354" max="14354" width="9.140625" style="127"/>
    <col min="14355" max="14355" width="11.140625" style="127" customWidth="1"/>
    <col min="14356" max="14356" width="11.42578125" style="127" customWidth="1"/>
    <col min="14357" max="14592" width="9.140625" style="127"/>
    <col min="14593" max="14593" width="11.140625" style="127" customWidth="1"/>
    <col min="14594" max="14594" width="65.7109375" style="127" customWidth="1"/>
    <col min="14595" max="14595" width="9.140625" style="127"/>
    <col min="14596" max="14596" width="11" style="127" customWidth="1"/>
    <col min="14597" max="14597" width="10.5703125" style="127" customWidth="1"/>
    <col min="14598" max="14598" width="9.140625" style="127"/>
    <col min="14599" max="14599" width="11.5703125" style="127" customWidth="1"/>
    <col min="14600" max="14600" width="9.85546875" style="127" customWidth="1"/>
    <col min="14601" max="14601" width="9.140625" style="127"/>
    <col min="14602" max="14602" width="11.42578125" style="127" customWidth="1"/>
    <col min="14603" max="14606" width="12.140625" style="127" customWidth="1"/>
    <col min="14607" max="14607" width="9.140625" style="127"/>
    <col min="14608" max="14608" width="11.140625" style="127" customWidth="1"/>
    <col min="14609" max="14609" width="11.42578125" style="127" customWidth="1"/>
    <col min="14610" max="14610" width="9.140625" style="127"/>
    <col min="14611" max="14611" width="11.140625" style="127" customWidth="1"/>
    <col min="14612" max="14612" width="11.42578125" style="127" customWidth="1"/>
    <col min="14613" max="14848" width="9.140625" style="127"/>
    <col min="14849" max="14849" width="11.140625" style="127" customWidth="1"/>
    <col min="14850" max="14850" width="65.7109375" style="127" customWidth="1"/>
    <col min="14851" max="14851" width="9.140625" style="127"/>
    <col min="14852" max="14852" width="11" style="127" customWidth="1"/>
    <col min="14853" max="14853" width="10.5703125" style="127" customWidth="1"/>
    <col min="14854" max="14854" width="9.140625" style="127"/>
    <col min="14855" max="14855" width="11.5703125" style="127" customWidth="1"/>
    <col min="14856" max="14856" width="9.85546875" style="127" customWidth="1"/>
    <col min="14857" max="14857" width="9.140625" style="127"/>
    <col min="14858" max="14858" width="11.42578125" style="127" customWidth="1"/>
    <col min="14859" max="14862" width="12.140625" style="127" customWidth="1"/>
    <col min="14863" max="14863" width="9.140625" style="127"/>
    <col min="14864" max="14864" width="11.140625" style="127" customWidth="1"/>
    <col min="14865" max="14865" width="11.42578125" style="127" customWidth="1"/>
    <col min="14866" max="14866" width="9.140625" style="127"/>
    <col min="14867" max="14867" width="11.140625" style="127" customWidth="1"/>
    <col min="14868" max="14868" width="11.42578125" style="127" customWidth="1"/>
    <col min="14869" max="15104" width="9.140625" style="127"/>
    <col min="15105" max="15105" width="11.140625" style="127" customWidth="1"/>
    <col min="15106" max="15106" width="65.7109375" style="127" customWidth="1"/>
    <col min="15107" max="15107" width="9.140625" style="127"/>
    <col min="15108" max="15108" width="11" style="127" customWidth="1"/>
    <col min="15109" max="15109" width="10.5703125" style="127" customWidth="1"/>
    <col min="15110" max="15110" width="9.140625" style="127"/>
    <col min="15111" max="15111" width="11.5703125" style="127" customWidth="1"/>
    <col min="15112" max="15112" width="9.85546875" style="127" customWidth="1"/>
    <col min="15113" max="15113" width="9.140625" style="127"/>
    <col min="15114" max="15114" width="11.42578125" style="127" customWidth="1"/>
    <col min="15115" max="15118" width="12.140625" style="127" customWidth="1"/>
    <col min="15119" max="15119" width="9.140625" style="127"/>
    <col min="15120" max="15120" width="11.140625" style="127" customWidth="1"/>
    <col min="15121" max="15121" width="11.42578125" style="127" customWidth="1"/>
    <col min="15122" max="15122" width="9.140625" style="127"/>
    <col min="15123" max="15123" width="11.140625" style="127" customWidth="1"/>
    <col min="15124" max="15124" width="11.42578125" style="127" customWidth="1"/>
    <col min="15125" max="15360" width="9.140625" style="127"/>
    <col min="15361" max="15361" width="11.140625" style="127" customWidth="1"/>
    <col min="15362" max="15362" width="65.7109375" style="127" customWidth="1"/>
    <col min="15363" max="15363" width="9.140625" style="127"/>
    <col min="15364" max="15364" width="11" style="127" customWidth="1"/>
    <col min="15365" max="15365" width="10.5703125" style="127" customWidth="1"/>
    <col min="15366" max="15366" width="9.140625" style="127"/>
    <col min="15367" max="15367" width="11.5703125" style="127" customWidth="1"/>
    <col min="15368" max="15368" width="9.85546875" style="127" customWidth="1"/>
    <col min="15369" max="15369" width="9.140625" style="127"/>
    <col min="15370" max="15370" width="11.42578125" style="127" customWidth="1"/>
    <col min="15371" max="15374" width="12.140625" style="127" customWidth="1"/>
    <col min="15375" max="15375" width="9.140625" style="127"/>
    <col min="15376" max="15376" width="11.140625" style="127" customWidth="1"/>
    <col min="15377" max="15377" width="11.42578125" style="127" customWidth="1"/>
    <col min="15378" max="15378" width="9.140625" style="127"/>
    <col min="15379" max="15379" width="11.140625" style="127" customWidth="1"/>
    <col min="15380" max="15380" width="11.42578125" style="127" customWidth="1"/>
    <col min="15381" max="15616" width="9.140625" style="127"/>
    <col min="15617" max="15617" width="11.140625" style="127" customWidth="1"/>
    <col min="15618" max="15618" width="65.7109375" style="127" customWidth="1"/>
    <col min="15619" max="15619" width="9.140625" style="127"/>
    <col min="15620" max="15620" width="11" style="127" customWidth="1"/>
    <col min="15621" max="15621" width="10.5703125" style="127" customWidth="1"/>
    <col min="15622" max="15622" width="9.140625" style="127"/>
    <col min="15623" max="15623" width="11.5703125" style="127" customWidth="1"/>
    <col min="15624" max="15624" width="9.85546875" style="127" customWidth="1"/>
    <col min="15625" max="15625" width="9.140625" style="127"/>
    <col min="15626" max="15626" width="11.42578125" style="127" customWidth="1"/>
    <col min="15627" max="15630" width="12.140625" style="127" customWidth="1"/>
    <col min="15631" max="15631" width="9.140625" style="127"/>
    <col min="15632" max="15632" width="11.140625" style="127" customWidth="1"/>
    <col min="15633" max="15633" width="11.42578125" style="127" customWidth="1"/>
    <col min="15634" max="15634" width="9.140625" style="127"/>
    <col min="15635" max="15635" width="11.140625" style="127" customWidth="1"/>
    <col min="15636" max="15636" width="11.42578125" style="127" customWidth="1"/>
    <col min="15637" max="15872" width="9.140625" style="127"/>
    <col min="15873" max="15873" width="11.140625" style="127" customWidth="1"/>
    <col min="15874" max="15874" width="65.7109375" style="127" customWidth="1"/>
    <col min="15875" max="15875" width="9.140625" style="127"/>
    <col min="15876" max="15876" width="11" style="127" customWidth="1"/>
    <col min="15877" max="15877" width="10.5703125" style="127" customWidth="1"/>
    <col min="15878" max="15878" width="9.140625" style="127"/>
    <col min="15879" max="15879" width="11.5703125" style="127" customWidth="1"/>
    <col min="15880" max="15880" width="9.85546875" style="127" customWidth="1"/>
    <col min="15881" max="15881" width="9.140625" style="127"/>
    <col min="15882" max="15882" width="11.42578125" style="127" customWidth="1"/>
    <col min="15883" max="15886" width="12.140625" style="127" customWidth="1"/>
    <col min="15887" max="15887" width="9.140625" style="127"/>
    <col min="15888" max="15888" width="11.140625" style="127" customWidth="1"/>
    <col min="15889" max="15889" width="11.42578125" style="127" customWidth="1"/>
    <col min="15890" max="15890" width="9.140625" style="127"/>
    <col min="15891" max="15891" width="11.140625" style="127" customWidth="1"/>
    <col min="15892" max="15892" width="11.42578125" style="127" customWidth="1"/>
    <col min="15893" max="16128" width="9.140625" style="127"/>
    <col min="16129" max="16129" width="11.140625" style="127" customWidth="1"/>
    <col min="16130" max="16130" width="65.7109375" style="127" customWidth="1"/>
    <col min="16131" max="16131" width="9.140625" style="127"/>
    <col min="16132" max="16132" width="11" style="127" customWidth="1"/>
    <col min="16133" max="16133" width="10.5703125" style="127" customWidth="1"/>
    <col min="16134" max="16134" width="9.140625" style="127"/>
    <col min="16135" max="16135" width="11.5703125" style="127" customWidth="1"/>
    <col min="16136" max="16136" width="9.85546875" style="127" customWidth="1"/>
    <col min="16137" max="16137" width="9.140625" style="127"/>
    <col min="16138" max="16138" width="11.42578125" style="127" customWidth="1"/>
    <col min="16139" max="16142" width="12.140625" style="127" customWidth="1"/>
    <col min="16143" max="16143" width="9.140625" style="127"/>
    <col min="16144" max="16144" width="11.140625" style="127" customWidth="1"/>
    <col min="16145" max="16145" width="11.42578125" style="127" customWidth="1"/>
    <col min="16146" max="16146" width="9.140625" style="127"/>
    <col min="16147" max="16147" width="11.140625" style="127" customWidth="1"/>
    <col min="16148" max="16148" width="11.42578125" style="127" customWidth="1"/>
    <col min="16149" max="16384" width="9.140625" style="127"/>
  </cols>
  <sheetData>
    <row r="1" spans="1:23" s="122" customFormat="1" ht="18.75" customHeight="1" x14ac:dyDescent="0.3">
      <c r="A1" s="4448" t="str">
        <f>[2]СПО!B1</f>
        <v>Гуманитарно-педагогическая академия (филиал) ФГАОУ ВО «КФУ им. В. И. Вернадского» в г. Ялте</v>
      </c>
      <c r="B1" s="4448"/>
      <c r="C1" s="4448"/>
      <c r="D1" s="4448"/>
      <c r="E1" s="4448"/>
      <c r="F1" s="4448"/>
      <c r="G1" s="4448"/>
      <c r="H1" s="4448"/>
      <c r="I1" s="4448"/>
      <c r="J1" s="4448"/>
      <c r="K1" s="4448"/>
      <c r="L1" s="4448"/>
      <c r="M1" s="4448"/>
      <c r="N1" s="4448"/>
      <c r="O1" s="4448"/>
      <c r="P1" s="4448"/>
      <c r="Q1" s="4448"/>
    </row>
    <row r="2" spans="1:23" s="122" customFormat="1" x14ac:dyDescent="0.3">
      <c r="A2" s="4449"/>
      <c r="B2" s="4449"/>
      <c r="C2" s="4449"/>
      <c r="D2" s="4449"/>
      <c r="E2" s="4449"/>
      <c r="F2" s="4449"/>
      <c r="G2" s="4449"/>
      <c r="H2" s="4449"/>
      <c r="I2" s="4449"/>
      <c r="J2" s="4449"/>
      <c r="K2" s="4449"/>
      <c r="L2" s="4449"/>
      <c r="M2" s="4449"/>
      <c r="N2" s="4449"/>
      <c r="O2" s="4449"/>
      <c r="P2" s="4449"/>
      <c r="Q2" s="4449"/>
    </row>
    <row r="3" spans="1:23" s="122" customFormat="1" ht="18.75" customHeight="1" x14ac:dyDescent="0.3">
      <c r="A3" s="4456" t="s">
        <v>250</v>
      </c>
      <c r="B3" s="4456"/>
      <c r="C3" s="4455" t="str">
        <f>[2]СПО!F3</f>
        <v>01.12.2018 г.</v>
      </c>
      <c r="D3" s="4455"/>
      <c r="E3" s="4450" t="s">
        <v>251</v>
      </c>
      <c r="F3" s="4450"/>
      <c r="G3" s="4450"/>
      <c r="H3" s="4450"/>
      <c r="I3" s="4450"/>
      <c r="J3" s="4450"/>
      <c r="K3" s="4450"/>
      <c r="L3" s="4450"/>
      <c r="M3" s="4450"/>
      <c r="N3" s="4450"/>
      <c r="O3" s="4450"/>
      <c r="P3" s="4450"/>
      <c r="Q3" s="4450"/>
      <c r="R3" s="396"/>
      <c r="S3" s="396"/>
      <c r="T3" s="396"/>
      <c r="U3" s="396"/>
      <c r="V3" s="396"/>
      <c r="W3" s="396"/>
    </row>
    <row r="4" spans="1:23" s="122" customFormat="1" ht="19.5" thickBot="1" x14ac:dyDescent="0.35">
      <c r="A4" s="3622"/>
      <c r="B4" s="3622"/>
      <c r="E4" s="121"/>
      <c r="H4" s="121"/>
      <c r="I4" s="121"/>
      <c r="J4" s="121"/>
      <c r="K4" s="121"/>
      <c r="L4" s="121"/>
      <c r="M4" s="121"/>
      <c r="N4" s="121"/>
      <c r="Q4" s="121"/>
      <c r="T4" s="121"/>
    </row>
    <row r="5" spans="1:23" s="122" customFormat="1" ht="13.5" customHeight="1" thickBot="1" x14ac:dyDescent="0.35">
      <c r="A5" s="4451" t="s">
        <v>9</v>
      </c>
      <c r="B5" s="4451"/>
      <c r="C5" s="4457" t="s">
        <v>0</v>
      </c>
      <c r="D5" s="4457"/>
      <c r="E5" s="4457"/>
      <c r="F5" s="4437" t="s">
        <v>1</v>
      </c>
      <c r="G5" s="4437"/>
      <c r="H5" s="4437"/>
      <c r="I5" s="4437">
        <v>3</v>
      </c>
      <c r="J5" s="4437"/>
      <c r="K5" s="4437"/>
      <c r="L5" s="4437">
        <v>4</v>
      </c>
      <c r="M5" s="4437"/>
      <c r="N5" s="4437"/>
      <c r="O5" s="4437">
        <v>5</v>
      </c>
      <c r="P5" s="4437"/>
      <c r="Q5" s="4437"/>
      <c r="R5" s="4447" t="s">
        <v>24</v>
      </c>
      <c r="S5" s="4447"/>
      <c r="T5" s="4447"/>
    </row>
    <row r="6" spans="1:23" s="122" customFormat="1" ht="18.75" customHeight="1" thickBot="1" x14ac:dyDescent="0.35">
      <c r="A6" s="4451"/>
      <c r="B6" s="4451"/>
      <c r="C6" s="4457"/>
      <c r="D6" s="4457"/>
      <c r="E6" s="4457"/>
      <c r="F6" s="4437"/>
      <c r="G6" s="4437"/>
      <c r="H6" s="4437"/>
      <c r="I6" s="4437"/>
      <c r="J6" s="4437"/>
      <c r="K6" s="4437"/>
      <c r="L6" s="4437"/>
      <c r="M6" s="4437"/>
      <c r="N6" s="4437"/>
      <c r="O6" s="4437"/>
      <c r="P6" s="4437"/>
      <c r="Q6" s="4437"/>
      <c r="R6" s="4447"/>
      <c r="S6" s="4447"/>
      <c r="T6" s="4447"/>
    </row>
    <row r="7" spans="1:23" s="122" customFormat="1" ht="33" customHeight="1" thickBot="1" x14ac:dyDescent="0.35">
      <c r="A7" s="4451"/>
      <c r="B7" s="4451"/>
      <c r="C7" s="3816"/>
      <c r="D7" s="3816"/>
      <c r="E7" s="3817"/>
      <c r="F7" s="3818"/>
      <c r="G7" s="3816"/>
      <c r="H7" s="3817"/>
      <c r="I7" s="3818"/>
      <c r="J7" s="3816"/>
      <c r="K7" s="3817"/>
      <c r="L7" s="3818"/>
      <c r="M7" s="3816"/>
      <c r="N7" s="3817"/>
      <c r="O7" s="3818"/>
      <c r="P7" s="3816"/>
      <c r="Q7" s="3817"/>
      <c r="R7" s="3819"/>
      <c r="S7" s="3819"/>
      <c r="T7" s="3820"/>
    </row>
    <row r="8" spans="1:23" s="122" customFormat="1" ht="75" customHeight="1" thickBot="1" x14ac:dyDescent="0.35">
      <c r="A8" s="4452"/>
      <c r="B8" s="4452"/>
      <c r="C8" s="3943" t="s">
        <v>26</v>
      </c>
      <c r="D8" s="3944" t="s">
        <v>27</v>
      </c>
      <c r="E8" s="3721" t="s">
        <v>4</v>
      </c>
      <c r="F8" s="3945" t="s">
        <v>26</v>
      </c>
      <c r="G8" s="3944" t="s">
        <v>27</v>
      </c>
      <c r="H8" s="3721" t="s">
        <v>4</v>
      </c>
      <c r="I8" s="3945" t="s">
        <v>26</v>
      </c>
      <c r="J8" s="3944" t="s">
        <v>27</v>
      </c>
      <c r="K8" s="3721" t="s">
        <v>4</v>
      </c>
      <c r="L8" s="3945" t="s">
        <v>26</v>
      </c>
      <c r="M8" s="3944" t="s">
        <v>27</v>
      </c>
      <c r="N8" s="3721" t="s">
        <v>4</v>
      </c>
      <c r="O8" s="3945" t="s">
        <v>26</v>
      </c>
      <c r="P8" s="3944" t="s">
        <v>27</v>
      </c>
      <c r="Q8" s="3721" t="s">
        <v>4</v>
      </c>
      <c r="R8" s="3945" t="s">
        <v>26</v>
      </c>
      <c r="S8" s="3944" t="s">
        <v>27</v>
      </c>
      <c r="T8" s="3721" t="s">
        <v>4</v>
      </c>
    </row>
    <row r="9" spans="1:23" s="122" customFormat="1" ht="25.5" customHeight="1" thickBot="1" x14ac:dyDescent="0.35">
      <c r="A9" s="4453" t="s">
        <v>22</v>
      </c>
      <c r="B9" s="4454"/>
      <c r="C9" s="3821"/>
      <c r="D9" s="3822"/>
      <c r="E9" s="3823"/>
      <c r="F9" s="3824"/>
      <c r="G9" s="3822"/>
      <c r="H9" s="3823"/>
      <c r="I9" s="3824"/>
      <c r="J9" s="3822"/>
      <c r="K9" s="3823"/>
      <c r="L9" s="3824"/>
      <c r="M9" s="3822"/>
      <c r="N9" s="3823"/>
      <c r="O9" s="3824"/>
      <c r="P9" s="3822"/>
      <c r="Q9" s="3823"/>
      <c r="R9" s="3825"/>
      <c r="S9" s="3826"/>
      <c r="T9" s="3823"/>
    </row>
    <row r="10" spans="1:23" s="1039" customFormat="1" ht="46.5" customHeight="1" x14ac:dyDescent="0.2">
      <c r="A10" s="3736" t="s">
        <v>252</v>
      </c>
      <c r="B10" s="3835" t="s">
        <v>339</v>
      </c>
      <c r="C10" s="3859">
        <v>7</v>
      </c>
      <c r="D10" s="3843">
        <v>0</v>
      </c>
      <c r="E10" s="3740">
        <v>7</v>
      </c>
      <c r="F10" s="3841">
        <v>19</v>
      </c>
      <c r="G10" s="3843">
        <v>0</v>
      </c>
      <c r="H10" s="3740">
        <v>19</v>
      </c>
      <c r="I10" s="3741">
        <v>14</v>
      </c>
      <c r="J10" s="3739">
        <v>0</v>
      </c>
      <c r="K10" s="3740">
        <v>14</v>
      </c>
      <c r="L10" s="3844">
        <v>11</v>
      </c>
      <c r="M10" s="3841">
        <v>0</v>
      </c>
      <c r="N10" s="3740">
        <v>11</v>
      </c>
      <c r="O10" s="3844">
        <v>9</v>
      </c>
      <c r="P10" s="3841">
        <v>0</v>
      </c>
      <c r="Q10" s="3740">
        <v>9</v>
      </c>
      <c r="R10" s="3738">
        <f>C10+F10+I10+L10+O10</f>
        <v>60</v>
      </c>
      <c r="S10" s="3841">
        <f t="shared" ref="S10:T10" si="0">D10+G10+J10+M10+P10</f>
        <v>0</v>
      </c>
      <c r="T10" s="3953">
        <f t="shared" si="0"/>
        <v>60</v>
      </c>
    </row>
    <row r="11" spans="1:23" ht="28.5" customHeight="1" thickBot="1" x14ac:dyDescent="0.35">
      <c r="A11" s="3827" t="s">
        <v>253</v>
      </c>
      <c r="B11" s="3836" t="s">
        <v>254</v>
      </c>
      <c r="C11" s="3860">
        <v>10</v>
      </c>
      <c r="D11" s="3845">
        <v>0</v>
      </c>
      <c r="E11" s="3752">
        <v>10</v>
      </c>
      <c r="F11" s="3842">
        <v>9</v>
      </c>
      <c r="G11" s="3845">
        <v>0</v>
      </c>
      <c r="H11" s="3752">
        <v>9</v>
      </c>
      <c r="I11" s="3753">
        <v>9</v>
      </c>
      <c r="J11" s="3751">
        <v>0</v>
      </c>
      <c r="K11" s="3752">
        <v>9</v>
      </c>
      <c r="L11" s="3846">
        <v>7</v>
      </c>
      <c r="M11" s="3842">
        <v>0</v>
      </c>
      <c r="N11" s="3752">
        <v>7</v>
      </c>
      <c r="O11" s="3846">
        <v>10</v>
      </c>
      <c r="P11" s="3842">
        <v>0</v>
      </c>
      <c r="Q11" s="3752">
        <v>10</v>
      </c>
      <c r="R11" s="3750">
        <v>45</v>
      </c>
      <c r="S11" s="3751">
        <v>0</v>
      </c>
      <c r="T11" s="3752">
        <v>45</v>
      </c>
    </row>
    <row r="12" spans="1:23" ht="27.75" customHeight="1" thickBot="1" x14ac:dyDescent="0.35">
      <c r="A12" s="4434" t="s">
        <v>16</v>
      </c>
      <c r="B12" s="4435"/>
      <c r="C12" s="1040">
        <f t="shared" ref="C12:T12" si="1">SUM(C10:C11)</f>
        <v>17</v>
      </c>
      <c r="D12" s="3847">
        <f t="shared" si="1"/>
        <v>0</v>
      </c>
      <c r="E12" s="1041">
        <f t="shared" si="1"/>
        <v>17</v>
      </c>
      <c r="F12" s="3828">
        <f t="shared" si="1"/>
        <v>28</v>
      </c>
      <c r="G12" s="3847">
        <f t="shared" si="1"/>
        <v>0</v>
      </c>
      <c r="H12" s="1041">
        <f t="shared" si="1"/>
        <v>28</v>
      </c>
      <c r="I12" s="3828">
        <f t="shared" si="1"/>
        <v>23</v>
      </c>
      <c r="J12" s="3847">
        <f t="shared" si="1"/>
        <v>0</v>
      </c>
      <c r="K12" s="1041">
        <f t="shared" si="1"/>
        <v>23</v>
      </c>
      <c r="L12" s="3848">
        <f t="shared" si="1"/>
        <v>18</v>
      </c>
      <c r="M12" s="3828">
        <f t="shared" si="1"/>
        <v>0</v>
      </c>
      <c r="N12" s="1041">
        <f t="shared" si="1"/>
        <v>18</v>
      </c>
      <c r="O12" s="3848">
        <f t="shared" si="1"/>
        <v>19</v>
      </c>
      <c r="P12" s="3828">
        <f t="shared" si="1"/>
        <v>0</v>
      </c>
      <c r="Q12" s="1041">
        <f t="shared" si="1"/>
        <v>19</v>
      </c>
      <c r="R12" s="3939">
        <f t="shared" si="1"/>
        <v>105</v>
      </c>
      <c r="S12" s="3828">
        <f t="shared" si="1"/>
        <v>0</v>
      </c>
      <c r="T12" s="1041">
        <f t="shared" si="1"/>
        <v>105</v>
      </c>
    </row>
    <row r="13" spans="1:23" ht="19.5" x14ac:dyDescent="0.3">
      <c r="A13" s="4443" t="s">
        <v>23</v>
      </c>
      <c r="B13" s="4444"/>
      <c r="C13" s="3829"/>
      <c r="D13" s="3849"/>
      <c r="E13" s="1043"/>
      <c r="F13" s="1042"/>
      <c r="G13" s="3849"/>
      <c r="H13" s="1043"/>
      <c r="I13" s="1042"/>
      <c r="J13" s="3849"/>
      <c r="K13" s="1043"/>
      <c r="L13" s="3850"/>
      <c r="M13" s="1042"/>
      <c r="N13" s="1043"/>
      <c r="O13" s="3850"/>
      <c r="P13" s="1042"/>
      <c r="Q13" s="1043"/>
      <c r="R13" s="3940"/>
      <c r="S13" s="1042"/>
      <c r="T13" s="1043"/>
    </row>
    <row r="14" spans="1:23" ht="25.5" customHeight="1" thickBot="1" x14ac:dyDescent="0.35">
      <c r="A14" s="4438" t="s">
        <v>11</v>
      </c>
      <c r="B14" s="4439"/>
      <c r="C14" s="3838"/>
      <c r="D14" s="3851"/>
      <c r="E14" s="3840"/>
      <c r="F14" s="3839"/>
      <c r="G14" s="3851"/>
      <c r="H14" s="3840"/>
      <c r="I14" s="3839"/>
      <c r="J14" s="3851"/>
      <c r="K14" s="3840"/>
      <c r="L14" s="3852"/>
      <c r="M14" s="3839"/>
      <c r="N14" s="3840"/>
      <c r="O14" s="3852"/>
      <c r="P14" s="3839"/>
      <c r="Q14" s="3840"/>
      <c r="R14" s="3941"/>
      <c r="S14" s="3839"/>
      <c r="T14" s="3840"/>
    </row>
    <row r="15" spans="1:23" ht="44.25" customHeight="1" x14ac:dyDescent="0.3">
      <c r="A15" s="3736" t="s">
        <v>252</v>
      </c>
      <c r="B15" s="3835" t="s">
        <v>339</v>
      </c>
      <c r="C15" s="3859">
        <v>7</v>
      </c>
      <c r="D15" s="3843">
        <v>0</v>
      </c>
      <c r="E15" s="3740">
        <v>7</v>
      </c>
      <c r="F15" s="3841">
        <v>17</v>
      </c>
      <c r="G15" s="3843">
        <v>0</v>
      </c>
      <c r="H15" s="3740">
        <v>17</v>
      </c>
      <c r="I15" s="3841">
        <v>14</v>
      </c>
      <c r="J15" s="3843">
        <v>0</v>
      </c>
      <c r="K15" s="3740">
        <v>14</v>
      </c>
      <c r="L15" s="3844">
        <v>10</v>
      </c>
      <c r="M15" s="3841">
        <v>0</v>
      </c>
      <c r="N15" s="3740">
        <v>10</v>
      </c>
      <c r="O15" s="3844">
        <v>8</v>
      </c>
      <c r="P15" s="3841">
        <v>0</v>
      </c>
      <c r="Q15" s="3740">
        <v>8</v>
      </c>
      <c r="R15" s="3738">
        <f>C15+F15+I15+L15+O15</f>
        <v>56</v>
      </c>
      <c r="S15" s="3841">
        <f t="shared" ref="S15" si="2">D15+G15+J15+M15+P15</f>
        <v>0</v>
      </c>
      <c r="T15" s="3953">
        <f t="shared" ref="T15" si="3">E15+H15+K15+N15+Q15</f>
        <v>56</v>
      </c>
    </row>
    <row r="16" spans="1:23" ht="28.5" customHeight="1" thickBot="1" x14ac:dyDescent="0.35">
      <c r="A16" s="3748" t="s">
        <v>253</v>
      </c>
      <c r="B16" s="3837" t="s">
        <v>254</v>
      </c>
      <c r="C16" s="3860">
        <v>10</v>
      </c>
      <c r="D16" s="3845">
        <v>0</v>
      </c>
      <c r="E16" s="3752">
        <v>10</v>
      </c>
      <c r="F16" s="3842">
        <v>9</v>
      </c>
      <c r="G16" s="3845">
        <v>0</v>
      </c>
      <c r="H16" s="3752">
        <v>9</v>
      </c>
      <c r="I16" s="3842">
        <v>9</v>
      </c>
      <c r="J16" s="3845">
        <v>0</v>
      </c>
      <c r="K16" s="3752">
        <v>9</v>
      </c>
      <c r="L16" s="3846">
        <v>7</v>
      </c>
      <c r="M16" s="3842">
        <v>0</v>
      </c>
      <c r="N16" s="3752">
        <v>7</v>
      </c>
      <c r="O16" s="3846">
        <v>9</v>
      </c>
      <c r="P16" s="3842">
        <v>0</v>
      </c>
      <c r="Q16" s="3752">
        <v>9</v>
      </c>
      <c r="R16" s="3942">
        <v>44</v>
      </c>
      <c r="S16" s="3842">
        <v>0</v>
      </c>
      <c r="T16" s="3752">
        <v>44</v>
      </c>
    </row>
    <row r="17" spans="1:24" ht="22.5" customHeight="1" thickBot="1" x14ac:dyDescent="0.35">
      <c r="A17" s="4445" t="s">
        <v>8</v>
      </c>
      <c r="B17" s="4446"/>
      <c r="C17" s="3830">
        <f t="shared" ref="C17:T17" si="4">SUM(C15:C16)</f>
        <v>17</v>
      </c>
      <c r="D17" s="3853">
        <f t="shared" si="4"/>
        <v>0</v>
      </c>
      <c r="E17" s="1045">
        <f t="shared" si="4"/>
        <v>17</v>
      </c>
      <c r="F17" s="1044">
        <f t="shared" si="4"/>
        <v>26</v>
      </c>
      <c r="G17" s="3853">
        <f t="shared" si="4"/>
        <v>0</v>
      </c>
      <c r="H17" s="1045">
        <f t="shared" si="4"/>
        <v>26</v>
      </c>
      <c r="I17" s="1044">
        <f t="shared" si="4"/>
        <v>23</v>
      </c>
      <c r="J17" s="3853">
        <f t="shared" si="4"/>
        <v>0</v>
      </c>
      <c r="K17" s="1045">
        <f t="shared" si="4"/>
        <v>23</v>
      </c>
      <c r="L17" s="3854">
        <f t="shared" si="4"/>
        <v>17</v>
      </c>
      <c r="M17" s="1044">
        <f t="shared" si="4"/>
        <v>0</v>
      </c>
      <c r="N17" s="1045">
        <f t="shared" si="4"/>
        <v>17</v>
      </c>
      <c r="O17" s="3854">
        <f t="shared" si="4"/>
        <v>17</v>
      </c>
      <c r="P17" s="1044">
        <f t="shared" si="4"/>
        <v>0</v>
      </c>
      <c r="Q17" s="1045">
        <f t="shared" si="4"/>
        <v>17</v>
      </c>
      <c r="R17" s="3854">
        <f t="shared" si="4"/>
        <v>100</v>
      </c>
      <c r="S17" s="1044">
        <f t="shared" si="4"/>
        <v>0</v>
      </c>
      <c r="T17" s="1045">
        <f t="shared" si="4"/>
        <v>100</v>
      </c>
    </row>
    <row r="18" spans="1:24" ht="27.75" customHeight="1" thickBot="1" x14ac:dyDescent="0.35">
      <c r="A18" s="4440" t="s">
        <v>25</v>
      </c>
      <c r="B18" s="4441"/>
      <c r="C18" s="3831"/>
      <c r="D18" s="3855"/>
      <c r="E18" s="3833"/>
      <c r="F18" s="3832"/>
      <c r="G18" s="3855"/>
      <c r="H18" s="3833"/>
      <c r="I18" s="3832"/>
      <c r="J18" s="3855"/>
      <c r="K18" s="3833"/>
      <c r="L18" s="3856"/>
      <c r="M18" s="3832"/>
      <c r="N18" s="3833"/>
      <c r="O18" s="3856"/>
      <c r="P18" s="3832"/>
      <c r="Q18" s="3833"/>
      <c r="R18" s="3856"/>
      <c r="S18" s="3832"/>
      <c r="T18" s="3833"/>
    </row>
    <row r="19" spans="1:24" x14ac:dyDescent="0.3">
      <c r="A19" s="3736" t="s">
        <v>252</v>
      </c>
      <c r="B19" s="3737" t="s">
        <v>339</v>
      </c>
      <c r="C19" s="3859">
        <v>0</v>
      </c>
      <c r="D19" s="3843">
        <v>0</v>
      </c>
      <c r="E19" s="3740">
        <v>0</v>
      </c>
      <c r="F19" s="3841">
        <v>2</v>
      </c>
      <c r="G19" s="3843">
        <v>0</v>
      </c>
      <c r="H19" s="3740">
        <v>2</v>
      </c>
      <c r="I19" s="3841">
        <v>0</v>
      </c>
      <c r="J19" s="3843">
        <v>0</v>
      </c>
      <c r="K19" s="3740">
        <v>0</v>
      </c>
      <c r="L19" s="3844">
        <v>1</v>
      </c>
      <c r="M19" s="3841">
        <v>0</v>
      </c>
      <c r="N19" s="3740">
        <v>1</v>
      </c>
      <c r="O19" s="3844">
        <v>1</v>
      </c>
      <c r="P19" s="3841">
        <v>0</v>
      </c>
      <c r="Q19" s="3740">
        <v>1</v>
      </c>
      <c r="R19" s="3844">
        <v>4</v>
      </c>
      <c r="S19" s="3841">
        <v>0</v>
      </c>
      <c r="T19" s="3740">
        <v>4</v>
      </c>
    </row>
    <row r="20" spans="1:24" ht="33" customHeight="1" thickBot="1" x14ac:dyDescent="0.35">
      <c r="A20" s="3748" t="s">
        <v>253</v>
      </c>
      <c r="B20" s="3749" t="s">
        <v>254</v>
      </c>
      <c r="C20" s="3860">
        <v>0</v>
      </c>
      <c r="D20" s="3845">
        <v>0</v>
      </c>
      <c r="E20" s="3752">
        <v>0</v>
      </c>
      <c r="F20" s="3842">
        <v>0</v>
      </c>
      <c r="G20" s="3845">
        <v>0</v>
      </c>
      <c r="H20" s="3752">
        <v>0</v>
      </c>
      <c r="I20" s="3842">
        <v>0</v>
      </c>
      <c r="J20" s="3845">
        <v>0</v>
      </c>
      <c r="K20" s="3752">
        <v>0</v>
      </c>
      <c r="L20" s="3846">
        <v>0</v>
      </c>
      <c r="M20" s="3842">
        <v>0</v>
      </c>
      <c r="N20" s="3752">
        <v>0</v>
      </c>
      <c r="O20" s="3846">
        <v>1</v>
      </c>
      <c r="P20" s="3842">
        <v>0</v>
      </c>
      <c r="Q20" s="3752">
        <v>1</v>
      </c>
      <c r="R20" s="3846">
        <v>1</v>
      </c>
      <c r="S20" s="3842">
        <v>0</v>
      </c>
      <c r="T20" s="3752">
        <v>1</v>
      </c>
    </row>
    <row r="21" spans="1:24" ht="32.25" customHeight="1" thickBot="1" x14ac:dyDescent="0.35">
      <c r="A21" s="4436" t="s">
        <v>13</v>
      </c>
      <c r="B21" s="4436"/>
      <c r="C21" s="3861">
        <f t="shared" ref="C21:T21" si="5">SUM(C19:C20)</f>
        <v>0</v>
      </c>
      <c r="D21" s="3853">
        <f t="shared" si="5"/>
        <v>0</v>
      </c>
      <c r="E21" s="1045">
        <f t="shared" si="5"/>
        <v>0</v>
      </c>
      <c r="F21" s="1044">
        <f t="shared" si="5"/>
        <v>2</v>
      </c>
      <c r="G21" s="3853">
        <f t="shared" si="5"/>
        <v>0</v>
      </c>
      <c r="H21" s="1045">
        <f t="shared" si="5"/>
        <v>2</v>
      </c>
      <c r="I21" s="1044">
        <f t="shared" si="5"/>
        <v>0</v>
      </c>
      <c r="J21" s="3853">
        <f t="shared" si="5"/>
        <v>0</v>
      </c>
      <c r="K21" s="1045">
        <f t="shared" si="5"/>
        <v>0</v>
      </c>
      <c r="L21" s="3854">
        <f t="shared" si="5"/>
        <v>1</v>
      </c>
      <c r="M21" s="1044">
        <f t="shared" si="5"/>
        <v>0</v>
      </c>
      <c r="N21" s="1046">
        <f t="shared" si="5"/>
        <v>1</v>
      </c>
      <c r="O21" s="3854">
        <f t="shared" si="5"/>
        <v>2</v>
      </c>
      <c r="P21" s="1044">
        <f t="shared" si="5"/>
        <v>0</v>
      </c>
      <c r="Q21" s="1045">
        <f t="shared" si="5"/>
        <v>2</v>
      </c>
      <c r="R21" s="3854">
        <f t="shared" si="5"/>
        <v>5</v>
      </c>
      <c r="S21" s="1044">
        <f t="shared" si="5"/>
        <v>0</v>
      </c>
      <c r="T21" s="1045">
        <f t="shared" si="5"/>
        <v>5</v>
      </c>
    </row>
    <row r="22" spans="1:24" ht="26.25" customHeight="1" thickBot="1" x14ac:dyDescent="0.35">
      <c r="A22" s="4434" t="s">
        <v>10</v>
      </c>
      <c r="B22" s="4435"/>
      <c r="C22" s="3862">
        <f t="shared" ref="C22:T22" si="6">C17</f>
        <v>17</v>
      </c>
      <c r="D22" s="3847">
        <f t="shared" si="6"/>
        <v>0</v>
      </c>
      <c r="E22" s="1047">
        <f t="shared" si="6"/>
        <v>17</v>
      </c>
      <c r="F22" s="3828">
        <f t="shared" si="6"/>
        <v>26</v>
      </c>
      <c r="G22" s="3847">
        <f t="shared" si="6"/>
        <v>0</v>
      </c>
      <c r="H22" s="1041">
        <f t="shared" si="6"/>
        <v>26</v>
      </c>
      <c r="I22" s="3828">
        <f t="shared" si="6"/>
        <v>23</v>
      </c>
      <c r="J22" s="3847">
        <f t="shared" si="6"/>
        <v>0</v>
      </c>
      <c r="K22" s="1047">
        <f t="shared" si="6"/>
        <v>23</v>
      </c>
      <c r="L22" s="3848">
        <f t="shared" si="6"/>
        <v>17</v>
      </c>
      <c r="M22" s="3828">
        <f t="shared" si="6"/>
        <v>0</v>
      </c>
      <c r="N22" s="1041">
        <f t="shared" si="6"/>
        <v>17</v>
      </c>
      <c r="O22" s="3848">
        <f t="shared" si="6"/>
        <v>17</v>
      </c>
      <c r="P22" s="3828">
        <f t="shared" si="6"/>
        <v>0</v>
      </c>
      <c r="Q22" s="1041">
        <f t="shared" si="6"/>
        <v>17</v>
      </c>
      <c r="R22" s="3848">
        <f t="shared" si="6"/>
        <v>100</v>
      </c>
      <c r="S22" s="3828">
        <f t="shared" si="6"/>
        <v>0</v>
      </c>
      <c r="T22" s="1041">
        <f t="shared" si="6"/>
        <v>100</v>
      </c>
    </row>
    <row r="23" spans="1:24" ht="39.75" customHeight="1" thickBot="1" x14ac:dyDescent="0.35">
      <c r="A23" s="4436" t="s">
        <v>17</v>
      </c>
      <c r="B23" s="4436"/>
      <c r="C23" s="3861">
        <f t="shared" ref="C23:T23" si="7">C21</f>
        <v>0</v>
      </c>
      <c r="D23" s="3857">
        <f t="shared" si="7"/>
        <v>0</v>
      </c>
      <c r="E23" s="3834">
        <f t="shared" si="7"/>
        <v>0</v>
      </c>
      <c r="F23" s="3863">
        <f t="shared" si="7"/>
        <v>2</v>
      </c>
      <c r="G23" s="3857">
        <f t="shared" si="7"/>
        <v>0</v>
      </c>
      <c r="H23" s="3834">
        <f t="shared" si="7"/>
        <v>2</v>
      </c>
      <c r="I23" s="3863">
        <f t="shared" si="7"/>
        <v>0</v>
      </c>
      <c r="J23" s="3857">
        <f t="shared" si="7"/>
        <v>0</v>
      </c>
      <c r="K23" s="3834">
        <f t="shared" si="7"/>
        <v>0</v>
      </c>
      <c r="L23" s="3858">
        <f t="shared" si="7"/>
        <v>1</v>
      </c>
      <c r="M23" s="3863">
        <f t="shared" si="7"/>
        <v>0</v>
      </c>
      <c r="N23" s="3834">
        <f t="shared" si="7"/>
        <v>1</v>
      </c>
      <c r="O23" s="3858">
        <f t="shared" si="7"/>
        <v>2</v>
      </c>
      <c r="P23" s="3863">
        <f t="shared" si="7"/>
        <v>0</v>
      </c>
      <c r="Q23" s="3834">
        <f t="shared" si="7"/>
        <v>2</v>
      </c>
      <c r="R23" s="3858">
        <f t="shared" si="7"/>
        <v>5</v>
      </c>
      <c r="S23" s="3863">
        <f t="shared" si="7"/>
        <v>0</v>
      </c>
      <c r="T23" s="3954">
        <f t="shared" si="7"/>
        <v>5</v>
      </c>
    </row>
    <row r="24" spans="1:24" ht="33.75" customHeight="1" thickBot="1" x14ac:dyDescent="0.35">
      <c r="A24" s="4442" t="s">
        <v>18</v>
      </c>
      <c r="B24" s="4442"/>
      <c r="C24" s="3946">
        <f t="shared" ref="C24:T24" si="8">C22+C23</f>
        <v>17</v>
      </c>
      <c r="D24" s="3947">
        <f t="shared" si="8"/>
        <v>0</v>
      </c>
      <c r="E24" s="3948">
        <f t="shared" si="8"/>
        <v>17</v>
      </c>
      <c r="F24" s="3949">
        <f t="shared" si="8"/>
        <v>28</v>
      </c>
      <c r="G24" s="3947">
        <f t="shared" si="8"/>
        <v>0</v>
      </c>
      <c r="H24" s="3948">
        <f t="shared" si="8"/>
        <v>28</v>
      </c>
      <c r="I24" s="3949">
        <f t="shared" si="8"/>
        <v>23</v>
      </c>
      <c r="J24" s="3947">
        <f t="shared" si="8"/>
        <v>0</v>
      </c>
      <c r="K24" s="3948">
        <f t="shared" si="8"/>
        <v>23</v>
      </c>
      <c r="L24" s="3949">
        <f t="shared" si="8"/>
        <v>18</v>
      </c>
      <c r="M24" s="3947">
        <f t="shared" si="8"/>
        <v>0</v>
      </c>
      <c r="N24" s="3948">
        <f t="shared" si="8"/>
        <v>18</v>
      </c>
      <c r="O24" s="3949">
        <f t="shared" si="8"/>
        <v>19</v>
      </c>
      <c r="P24" s="3947">
        <f t="shared" si="8"/>
        <v>0</v>
      </c>
      <c r="Q24" s="3948">
        <f t="shared" si="8"/>
        <v>19</v>
      </c>
      <c r="R24" s="3950">
        <f t="shared" si="8"/>
        <v>105</v>
      </c>
      <c r="S24" s="3951">
        <f t="shared" si="8"/>
        <v>0</v>
      </c>
      <c r="T24" s="3952">
        <f t="shared" si="8"/>
        <v>105</v>
      </c>
    </row>
    <row r="25" spans="1:24" ht="23.45" customHeight="1" x14ac:dyDescent="0.3"/>
    <row r="26" spans="1:24" ht="18.75" customHeight="1" x14ac:dyDescent="0.3">
      <c r="A26" s="4337"/>
      <c r="B26" s="4337"/>
      <c r="C26" s="4337"/>
      <c r="D26" s="4337"/>
      <c r="E26" s="4337"/>
      <c r="F26" s="4337"/>
      <c r="G26" s="4337"/>
      <c r="H26" s="4337"/>
      <c r="I26" s="4337"/>
      <c r="J26" s="4337"/>
      <c r="K26" s="4337"/>
      <c r="L26" s="4337"/>
      <c r="M26" s="4337"/>
      <c r="N26" s="4337"/>
      <c r="O26" s="4337"/>
      <c r="P26" s="4337"/>
      <c r="Q26" s="4337"/>
      <c r="R26" s="4337"/>
      <c r="S26" s="4337"/>
      <c r="T26" s="130"/>
      <c r="U26" s="130"/>
      <c r="V26" s="130"/>
      <c r="W26" s="122"/>
      <c r="X26" s="122"/>
    </row>
  </sheetData>
  <mergeCells count="23">
    <mergeCell ref="A1:Q1"/>
    <mergeCell ref="A2:Q2"/>
    <mergeCell ref="E3:Q3"/>
    <mergeCell ref="A5:B8"/>
    <mergeCell ref="A9:B9"/>
    <mergeCell ref="C3:D3"/>
    <mergeCell ref="I5:K6"/>
    <mergeCell ref="L5:N6"/>
    <mergeCell ref="A3:B3"/>
    <mergeCell ref="C5:E6"/>
    <mergeCell ref="F5:H6"/>
    <mergeCell ref="A12:B12"/>
    <mergeCell ref="A21:B21"/>
    <mergeCell ref="A22:B22"/>
    <mergeCell ref="O5:Q6"/>
    <mergeCell ref="A26:S26"/>
    <mergeCell ref="A14:B14"/>
    <mergeCell ref="A18:B18"/>
    <mergeCell ref="A24:B24"/>
    <mergeCell ref="A13:B13"/>
    <mergeCell ref="A17:B17"/>
    <mergeCell ref="A23:B23"/>
    <mergeCell ref="R5:T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2"/>
  <sheetViews>
    <sheetView zoomScale="60" zoomScaleNormal="60" workbookViewId="0">
      <selection activeCell="K14" sqref="K14"/>
    </sheetView>
  </sheetViews>
  <sheetFormatPr defaultRowHeight="18" x14ac:dyDescent="0.2"/>
  <cols>
    <col min="1" max="1" width="9.140625" style="210"/>
    <col min="2" max="2" width="16.7109375" style="210" customWidth="1"/>
    <col min="3" max="3" width="29" style="210" customWidth="1"/>
    <col min="4" max="4" width="13.42578125" style="210" customWidth="1"/>
    <col min="5" max="5" width="11.42578125" style="210" customWidth="1"/>
    <col min="6" max="6" width="11.140625" style="288" customWidth="1"/>
    <col min="7" max="7" width="13.42578125" style="210" customWidth="1"/>
    <col min="8" max="8" width="11.5703125" style="210" customWidth="1"/>
    <col min="9" max="9" width="10.28515625" style="288" customWidth="1"/>
    <col min="10" max="10" width="13" style="288" customWidth="1"/>
    <col min="11" max="11" width="10.85546875" style="288" customWidth="1"/>
    <col min="12" max="12" width="11" style="288" customWidth="1"/>
    <col min="13" max="13" width="13.85546875" style="288" customWidth="1"/>
    <col min="14" max="15" width="11" style="288" customWidth="1"/>
    <col min="16" max="16" width="12.140625" style="288" customWidth="1"/>
    <col min="17" max="18" width="11" style="288" customWidth="1"/>
    <col min="19" max="20" width="11" style="210" customWidth="1"/>
    <col min="21" max="21" width="11" style="288" customWidth="1"/>
    <col min="22" max="260" width="9.140625" style="210"/>
    <col min="261" max="261" width="16.7109375" style="210" customWidth="1"/>
    <col min="262" max="262" width="47.5703125" style="210" customWidth="1"/>
    <col min="263" max="263" width="9.140625" style="210"/>
    <col min="264" max="264" width="11.42578125" style="210" customWidth="1"/>
    <col min="265" max="265" width="11.140625" style="210" customWidth="1"/>
    <col min="266" max="266" width="9.140625" style="210"/>
    <col min="267" max="267" width="11.5703125" style="210" customWidth="1"/>
    <col min="268" max="268" width="11.42578125" style="210" customWidth="1"/>
    <col min="269" max="269" width="9.140625" style="210"/>
    <col min="270" max="270" width="10.85546875" style="210" customWidth="1"/>
    <col min="271" max="274" width="11" style="210" customWidth="1"/>
    <col min="275" max="275" width="9.140625" style="210"/>
    <col min="276" max="277" width="11" style="210" customWidth="1"/>
    <col min="278" max="516" width="9.140625" style="210"/>
    <col min="517" max="517" width="16.7109375" style="210" customWidth="1"/>
    <col min="518" max="518" width="47.5703125" style="210" customWidth="1"/>
    <col min="519" max="519" width="9.140625" style="210"/>
    <col min="520" max="520" width="11.42578125" style="210" customWidth="1"/>
    <col min="521" max="521" width="11.140625" style="210" customWidth="1"/>
    <col min="522" max="522" width="9.140625" style="210"/>
    <col min="523" max="523" width="11.5703125" style="210" customWidth="1"/>
    <col min="524" max="524" width="11.42578125" style="210" customWidth="1"/>
    <col min="525" max="525" width="9.140625" style="210"/>
    <col min="526" max="526" width="10.85546875" style="210" customWidth="1"/>
    <col min="527" max="530" width="11" style="210" customWidth="1"/>
    <col min="531" max="531" width="9.140625" style="210"/>
    <col min="532" max="533" width="11" style="210" customWidth="1"/>
    <col min="534" max="772" width="9.140625" style="210"/>
    <col min="773" max="773" width="16.7109375" style="210" customWidth="1"/>
    <col min="774" max="774" width="47.5703125" style="210" customWidth="1"/>
    <col min="775" max="775" width="9.140625" style="210"/>
    <col min="776" max="776" width="11.42578125" style="210" customWidth="1"/>
    <col min="777" max="777" width="11.140625" style="210" customWidth="1"/>
    <col min="778" max="778" width="9.140625" style="210"/>
    <col min="779" max="779" width="11.5703125" style="210" customWidth="1"/>
    <col min="780" max="780" width="11.42578125" style="210" customWidth="1"/>
    <col min="781" max="781" width="9.140625" style="210"/>
    <col min="782" max="782" width="10.85546875" style="210" customWidth="1"/>
    <col min="783" max="786" width="11" style="210" customWidth="1"/>
    <col min="787" max="787" width="9.140625" style="210"/>
    <col min="788" max="789" width="11" style="210" customWidth="1"/>
    <col min="790" max="1028" width="9.140625" style="210"/>
    <col min="1029" max="1029" width="16.7109375" style="210" customWidth="1"/>
    <col min="1030" max="1030" width="47.5703125" style="210" customWidth="1"/>
    <col min="1031" max="1031" width="9.140625" style="210"/>
    <col min="1032" max="1032" width="11.42578125" style="210" customWidth="1"/>
    <col min="1033" max="1033" width="11.140625" style="210" customWidth="1"/>
    <col min="1034" max="1034" width="9.140625" style="210"/>
    <col min="1035" max="1035" width="11.5703125" style="210" customWidth="1"/>
    <col min="1036" max="1036" width="11.42578125" style="210" customWidth="1"/>
    <col min="1037" max="1037" width="9.140625" style="210"/>
    <col min="1038" max="1038" width="10.85546875" style="210" customWidth="1"/>
    <col min="1039" max="1042" width="11" style="210" customWidth="1"/>
    <col min="1043" max="1043" width="9.140625" style="210"/>
    <col min="1044" max="1045" width="11" style="210" customWidth="1"/>
    <col min="1046" max="1284" width="9.140625" style="210"/>
    <col min="1285" max="1285" width="16.7109375" style="210" customWidth="1"/>
    <col min="1286" max="1286" width="47.5703125" style="210" customWidth="1"/>
    <col min="1287" max="1287" width="9.140625" style="210"/>
    <col min="1288" max="1288" width="11.42578125" style="210" customWidth="1"/>
    <col min="1289" max="1289" width="11.140625" style="210" customWidth="1"/>
    <col min="1290" max="1290" width="9.140625" style="210"/>
    <col min="1291" max="1291" width="11.5703125" style="210" customWidth="1"/>
    <col min="1292" max="1292" width="11.42578125" style="210" customWidth="1"/>
    <col min="1293" max="1293" width="9.140625" style="210"/>
    <col min="1294" max="1294" width="10.85546875" style="210" customWidth="1"/>
    <col min="1295" max="1298" width="11" style="210" customWidth="1"/>
    <col min="1299" max="1299" width="9.140625" style="210"/>
    <col min="1300" max="1301" width="11" style="210" customWidth="1"/>
    <col min="1302" max="1540" width="9.140625" style="210"/>
    <col min="1541" max="1541" width="16.7109375" style="210" customWidth="1"/>
    <col min="1542" max="1542" width="47.5703125" style="210" customWidth="1"/>
    <col min="1543" max="1543" width="9.140625" style="210"/>
    <col min="1544" max="1544" width="11.42578125" style="210" customWidth="1"/>
    <col min="1545" max="1545" width="11.140625" style="210" customWidth="1"/>
    <col min="1546" max="1546" width="9.140625" style="210"/>
    <col min="1547" max="1547" width="11.5703125" style="210" customWidth="1"/>
    <col min="1548" max="1548" width="11.42578125" style="210" customWidth="1"/>
    <col min="1549" max="1549" width="9.140625" style="210"/>
    <col min="1550" max="1550" width="10.85546875" style="210" customWidth="1"/>
    <col min="1551" max="1554" width="11" style="210" customWidth="1"/>
    <col min="1555" max="1555" width="9.140625" style="210"/>
    <col min="1556" max="1557" width="11" style="210" customWidth="1"/>
    <col min="1558" max="1796" width="9.140625" style="210"/>
    <col min="1797" max="1797" width="16.7109375" style="210" customWidth="1"/>
    <col min="1798" max="1798" width="47.5703125" style="210" customWidth="1"/>
    <col min="1799" max="1799" width="9.140625" style="210"/>
    <col min="1800" max="1800" width="11.42578125" style="210" customWidth="1"/>
    <col min="1801" max="1801" width="11.140625" style="210" customWidth="1"/>
    <col min="1802" max="1802" width="9.140625" style="210"/>
    <col min="1803" max="1803" width="11.5703125" style="210" customWidth="1"/>
    <col min="1804" max="1804" width="11.42578125" style="210" customWidth="1"/>
    <col min="1805" max="1805" width="9.140625" style="210"/>
    <col min="1806" max="1806" width="10.85546875" style="210" customWidth="1"/>
    <col min="1807" max="1810" width="11" style="210" customWidth="1"/>
    <col min="1811" max="1811" width="9.140625" style="210"/>
    <col min="1812" max="1813" width="11" style="210" customWidth="1"/>
    <col min="1814" max="2052" width="9.140625" style="210"/>
    <col min="2053" max="2053" width="16.7109375" style="210" customWidth="1"/>
    <col min="2054" max="2054" width="47.5703125" style="210" customWidth="1"/>
    <col min="2055" max="2055" width="9.140625" style="210"/>
    <col min="2056" max="2056" width="11.42578125" style="210" customWidth="1"/>
    <col min="2057" max="2057" width="11.140625" style="210" customWidth="1"/>
    <col min="2058" max="2058" width="9.140625" style="210"/>
    <col min="2059" max="2059" width="11.5703125" style="210" customWidth="1"/>
    <col min="2060" max="2060" width="11.42578125" style="210" customWidth="1"/>
    <col min="2061" max="2061" width="9.140625" style="210"/>
    <col min="2062" max="2062" width="10.85546875" style="210" customWidth="1"/>
    <col min="2063" max="2066" width="11" style="210" customWidth="1"/>
    <col min="2067" max="2067" width="9.140625" style="210"/>
    <col min="2068" max="2069" width="11" style="210" customWidth="1"/>
    <col min="2070" max="2308" width="9.140625" style="210"/>
    <col min="2309" max="2309" width="16.7109375" style="210" customWidth="1"/>
    <col min="2310" max="2310" width="47.5703125" style="210" customWidth="1"/>
    <col min="2311" max="2311" width="9.140625" style="210"/>
    <col min="2312" max="2312" width="11.42578125" style="210" customWidth="1"/>
    <col min="2313" max="2313" width="11.140625" style="210" customWidth="1"/>
    <col min="2314" max="2314" width="9.140625" style="210"/>
    <col min="2315" max="2315" width="11.5703125" style="210" customWidth="1"/>
    <col min="2316" max="2316" width="11.42578125" style="210" customWidth="1"/>
    <col min="2317" max="2317" width="9.140625" style="210"/>
    <col min="2318" max="2318" width="10.85546875" style="210" customWidth="1"/>
    <col min="2319" max="2322" width="11" style="210" customWidth="1"/>
    <col min="2323" max="2323" width="9.140625" style="210"/>
    <col min="2324" max="2325" width="11" style="210" customWidth="1"/>
    <col min="2326" max="2564" width="9.140625" style="210"/>
    <col min="2565" max="2565" width="16.7109375" style="210" customWidth="1"/>
    <col min="2566" max="2566" width="47.5703125" style="210" customWidth="1"/>
    <col min="2567" max="2567" width="9.140625" style="210"/>
    <col min="2568" max="2568" width="11.42578125" style="210" customWidth="1"/>
    <col min="2569" max="2569" width="11.140625" style="210" customWidth="1"/>
    <col min="2570" max="2570" width="9.140625" style="210"/>
    <col min="2571" max="2571" width="11.5703125" style="210" customWidth="1"/>
    <col min="2572" max="2572" width="11.42578125" style="210" customWidth="1"/>
    <col min="2573" max="2573" width="9.140625" style="210"/>
    <col min="2574" max="2574" width="10.85546875" style="210" customWidth="1"/>
    <col min="2575" max="2578" width="11" style="210" customWidth="1"/>
    <col min="2579" max="2579" width="9.140625" style="210"/>
    <col min="2580" max="2581" width="11" style="210" customWidth="1"/>
    <col min="2582" max="2820" width="9.140625" style="210"/>
    <col min="2821" max="2821" width="16.7109375" style="210" customWidth="1"/>
    <col min="2822" max="2822" width="47.5703125" style="210" customWidth="1"/>
    <col min="2823" max="2823" width="9.140625" style="210"/>
    <col min="2824" max="2824" width="11.42578125" style="210" customWidth="1"/>
    <col min="2825" max="2825" width="11.140625" style="210" customWidth="1"/>
    <col min="2826" max="2826" width="9.140625" style="210"/>
    <col min="2827" max="2827" width="11.5703125" style="210" customWidth="1"/>
    <col min="2828" max="2828" width="11.42578125" style="210" customWidth="1"/>
    <col min="2829" max="2829" width="9.140625" style="210"/>
    <col min="2830" max="2830" width="10.85546875" style="210" customWidth="1"/>
    <col min="2831" max="2834" width="11" style="210" customWidth="1"/>
    <col min="2835" max="2835" width="9.140625" style="210"/>
    <col min="2836" max="2837" width="11" style="210" customWidth="1"/>
    <col min="2838" max="3076" width="9.140625" style="210"/>
    <col min="3077" max="3077" width="16.7109375" style="210" customWidth="1"/>
    <col min="3078" max="3078" width="47.5703125" style="210" customWidth="1"/>
    <col min="3079" max="3079" width="9.140625" style="210"/>
    <col min="3080" max="3080" width="11.42578125" style="210" customWidth="1"/>
    <col min="3081" max="3081" width="11.140625" style="210" customWidth="1"/>
    <col min="3082" max="3082" width="9.140625" style="210"/>
    <col min="3083" max="3083" width="11.5703125" style="210" customWidth="1"/>
    <col min="3084" max="3084" width="11.42578125" style="210" customWidth="1"/>
    <col min="3085" max="3085" width="9.140625" style="210"/>
    <col min="3086" max="3086" width="10.85546875" style="210" customWidth="1"/>
    <col min="3087" max="3090" width="11" style="210" customWidth="1"/>
    <col min="3091" max="3091" width="9.140625" style="210"/>
    <col min="3092" max="3093" width="11" style="210" customWidth="1"/>
    <col min="3094" max="3332" width="9.140625" style="210"/>
    <col min="3333" max="3333" width="16.7109375" style="210" customWidth="1"/>
    <col min="3334" max="3334" width="47.5703125" style="210" customWidth="1"/>
    <col min="3335" max="3335" width="9.140625" style="210"/>
    <col min="3336" max="3336" width="11.42578125" style="210" customWidth="1"/>
    <col min="3337" max="3337" width="11.140625" style="210" customWidth="1"/>
    <col min="3338" max="3338" width="9.140625" style="210"/>
    <col min="3339" max="3339" width="11.5703125" style="210" customWidth="1"/>
    <col min="3340" max="3340" width="11.42578125" style="210" customWidth="1"/>
    <col min="3341" max="3341" width="9.140625" style="210"/>
    <col min="3342" max="3342" width="10.85546875" style="210" customWidth="1"/>
    <col min="3343" max="3346" width="11" style="210" customWidth="1"/>
    <col min="3347" max="3347" width="9.140625" style="210"/>
    <col min="3348" max="3349" width="11" style="210" customWidth="1"/>
    <col min="3350" max="3588" width="9.140625" style="210"/>
    <col min="3589" max="3589" width="16.7109375" style="210" customWidth="1"/>
    <col min="3590" max="3590" width="47.5703125" style="210" customWidth="1"/>
    <col min="3591" max="3591" width="9.140625" style="210"/>
    <col min="3592" max="3592" width="11.42578125" style="210" customWidth="1"/>
    <col min="3593" max="3593" width="11.140625" style="210" customWidth="1"/>
    <col min="3594" max="3594" width="9.140625" style="210"/>
    <col min="3595" max="3595" width="11.5703125" style="210" customWidth="1"/>
    <col min="3596" max="3596" width="11.42578125" style="210" customWidth="1"/>
    <col min="3597" max="3597" width="9.140625" style="210"/>
    <col min="3598" max="3598" width="10.85546875" style="210" customWidth="1"/>
    <col min="3599" max="3602" width="11" style="210" customWidth="1"/>
    <col min="3603" max="3603" width="9.140625" style="210"/>
    <col min="3604" max="3605" width="11" style="210" customWidth="1"/>
    <col min="3606" max="3844" width="9.140625" style="210"/>
    <col min="3845" max="3845" width="16.7109375" style="210" customWidth="1"/>
    <col min="3846" max="3846" width="47.5703125" style="210" customWidth="1"/>
    <col min="3847" max="3847" width="9.140625" style="210"/>
    <col min="3848" max="3848" width="11.42578125" style="210" customWidth="1"/>
    <col min="3849" max="3849" width="11.140625" style="210" customWidth="1"/>
    <col min="3850" max="3850" width="9.140625" style="210"/>
    <col min="3851" max="3851" width="11.5703125" style="210" customWidth="1"/>
    <col min="3852" max="3852" width="11.42578125" style="210" customWidth="1"/>
    <col min="3853" max="3853" width="9.140625" style="210"/>
    <col min="3854" max="3854" width="10.85546875" style="210" customWidth="1"/>
    <col min="3855" max="3858" width="11" style="210" customWidth="1"/>
    <col min="3859" max="3859" width="9.140625" style="210"/>
    <col min="3860" max="3861" width="11" style="210" customWidth="1"/>
    <col min="3862" max="4100" width="9.140625" style="210"/>
    <col min="4101" max="4101" width="16.7109375" style="210" customWidth="1"/>
    <col min="4102" max="4102" width="47.5703125" style="210" customWidth="1"/>
    <col min="4103" max="4103" width="9.140625" style="210"/>
    <col min="4104" max="4104" width="11.42578125" style="210" customWidth="1"/>
    <col min="4105" max="4105" width="11.140625" style="210" customWidth="1"/>
    <col min="4106" max="4106" width="9.140625" style="210"/>
    <col min="4107" max="4107" width="11.5703125" style="210" customWidth="1"/>
    <col min="4108" max="4108" width="11.42578125" style="210" customWidth="1"/>
    <col min="4109" max="4109" width="9.140625" style="210"/>
    <col min="4110" max="4110" width="10.85546875" style="210" customWidth="1"/>
    <col min="4111" max="4114" width="11" style="210" customWidth="1"/>
    <col min="4115" max="4115" width="9.140625" style="210"/>
    <col min="4116" max="4117" width="11" style="210" customWidth="1"/>
    <col min="4118" max="4356" width="9.140625" style="210"/>
    <col min="4357" max="4357" width="16.7109375" style="210" customWidth="1"/>
    <col min="4358" max="4358" width="47.5703125" style="210" customWidth="1"/>
    <col min="4359" max="4359" width="9.140625" style="210"/>
    <col min="4360" max="4360" width="11.42578125" style="210" customWidth="1"/>
    <col min="4361" max="4361" width="11.140625" style="210" customWidth="1"/>
    <col min="4362" max="4362" width="9.140625" style="210"/>
    <col min="4363" max="4363" width="11.5703125" style="210" customWidth="1"/>
    <col min="4364" max="4364" width="11.42578125" style="210" customWidth="1"/>
    <col min="4365" max="4365" width="9.140625" style="210"/>
    <col min="4366" max="4366" width="10.85546875" style="210" customWidth="1"/>
    <col min="4367" max="4370" width="11" style="210" customWidth="1"/>
    <col min="4371" max="4371" width="9.140625" style="210"/>
    <col min="4372" max="4373" width="11" style="210" customWidth="1"/>
    <col min="4374" max="4612" width="9.140625" style="210"/>
    <col min="4613" max="4613" width="16.7109375" style="210" customWidth="1"/>
    <col min="4614" max="4614" width="47.5703125" style="210" customWidth="1"/>
    <col min="4615" max="4615" width="9.140625" style="210"/>
    <col min="4616" max="4616" width="11.42578125" style="210" customWidth="1"/>
    <col min="4617" max="4617" width="11.140625" style="210" customWidth="1"/>
    <col min="4618" max="4618" width="9.140625" style="210"/>
    <col min="4619" max="4619" width="11.5703125" style="210" customWidth="1"/>
    <col min="4620" max="4620" width="11.42578125" style="210" customWidth="1"/>
    <col min="4621" max="4621" width="9.140625" style="210"/>
    <col min="4622" max="4622" width="10.85546875" style="210" customWidth="1"/>
    <col min="4623" max="4626" width="11" style="210" customWidth="1"/>
    <col min="4627" max="4627" width="9.140625" style="210"/>
    <col min="4628" max="4629" width="11" style="210" customWidth="1"/>
    <col min="4630" max="4868" width="9.140625" style="210"/>
    <col min="4869" max="4869" width="16.7109375" style="210" customWidth="1"/>
    <col min="4870" max="4870" width="47.5703125" style="210" customWidth="1"/>
    <col min="4871" max="4871" width="9.140625" style="210"/>
    <col min="4872" max="4872" width="11.42578125" style="210" customWidth="1"/>
    <col min="4873" max="4873" width="11.140625" style="210" customWidth="1"/>
    <col min="4874" max="4874" width="9.140625" style="210"/>
    <col min="4875" max="4875" width="11.5703125" style="210" customWidth="1"/>
    <col min="4876" max="4876" width="11.42578125" style="210" customWidth="1"/>
    <col min="4877" max="4877" width="9.140625" style="210"/>
    <col min="4878" max="4878" width="10.85546875" style="210" customWidth="1"/>
    <col min="4879" max="4882" width="11" style="210" customWidth="1"/>
    <col min="4883" max="4883" width="9.140625" style="210"/>
    <col min="4884" max="4885" width="11" style="210" customWidth="1"/>
    <col min="4886" max="5124" width="9.140625" style="210"/>
    <col min="5125" max="5125" width="16.7109375" style="210" customWidth="1"/>
    <col min="5126" max="5126" width="47.5703125" style="210" customWidth="1"/>
    <col min="5127" max="5127" width="9.140625" style="210"/>
    <col min="5128" max="5128" width="11.42578125" style="210" customWidth="1"/>
    <col min="5129" max="5129" width="11.140625" style="210" customWidth="1"/>
    <col min="5130" max="5130" width="9.140625" style="210"/>
    <col min="5131" max="5131" width="11.5703125" style="210" customWidth="1"/>
    <col min="5132" max="5132" width="11.42578125" style="210" customWidth="1"/>
    <col min="5133" max="5133" width="9.140625" style="210"/>
    <col min="5134" max="5134" width="10.85546875" style="210" customWidth="1"/>
    <col min="5135" max="5138" width="11" style="210" customWidth="1"/>
    <col min="5139" max="5139" width="9.140625" style="210"/>
    <col min="5140" max="5141" width="11" style="210" customWidth="1"/>
    <col min="5142" max="5380" width="9.140625" style="210"/>
    <col min="5381" max="5381" width="16.7109375" style="210" customWidth="1"/>
    <col min="5382" max="5382" width="47.5703125" style="210" customWidth="1"/>
    <col min="5383" max="5383" width="9.140625" style="210"/>
    <col min="5384" max="5384" width="11.42578125" style="210" customWidth="1"/>
    <col min="5385" max="5385" width="11.140625" style="210" customWidth="1"/>
    <col min="5386" max="5386" width="9.140625" style="210"/>
    <col min="5387" max="5387" width="11.5703125" style="210" customWidth="1"/>
    <col min="5388" max="5388" width="11.42578125" style="210" customWidth="1"/>
    <col min="5389" max="5389" width="9.140625" style="210"/>
    <col min="5390" max="5390" width="10.85546875" style="210" customWidth="1"/>
    <col min="5391" max="5394" width="11" style="210" customWidth="1"/>
    <col min="5395" max="5395" width="9.140625" style="210"/>
    <col min="5396" max="5397" width="11" style="210" customWidth="1"/>
    <col min="5398" max="5636" width="9.140625" style="210"/>
    <col min="5637" max="5637" width="16.7109375" style="210" customWidth="1"/>
    <col min="5638" max="5638" width="47.5703125" style="210" customWidth="1"/>
    <col min="5639" max="5639" width="9.140625" style="210"/>
    <col min="5640" max="5640" width="11.42578125" style="210" customWidth="1"/>
    <col min="5641" max="5641" width="11.140625" style="210" customWidth="1"/>
    <col min="5642" max="5642" width="9.140625" style="210"/>
    <col min="5643" max="5643" width="11.5703125" style="210" customWidth="1"/>
    <col min="5644" max="5644" width="11.42578125" style="210" customWidth="1"/>
    <col min="5645" max="5645" width="9.140625" style="210"/>
    <col min="5646" max="5646" width="10.85546875" style="210" customWidth="1"/>
    <col min="5647" max="5650" width="11" style="210" customWidth="1"/>
    <col min="5651" max="5651" width="9.140625" style="210"/>
    <col min="5652" max="5653" width="11" style="210" customWidth="1"/>
    <col min="5654" max="5892" width="9.140625" style="210"/>
    <col min="5893" max="5893" width="16.7109375" style="210" customWidth="1"/>
    <col min="5894" max="5894" width="47.5703125" style="210" customWidth="1"/>
    <col min="5895" max="5895" width="9.140625" style="210"/>
    <col min="5896" max="5896" width="11.42578125" style="210" customWidth="1"/>
    <col min="5897" max="5897" width="11.140625" style="210" customWidth="1"/>
    <col min="5898" max="5898" width="9.140625" style="210"/>
    <col min="5899" max="5899" width="11.5703125" style="210" customWidth="1"/>
    <col min="5900" max="5900" width="11.42578125" style="210" customWidth="1"/>
    <col min="5901" max="5901" width="9.140625" style="210"/>
    <col min="5902" max="5902" width="10.85546875" style="210" customWidth="1"/>
    <col min="5903" max="5906" width="11" style="210" customWidth="1"/>
    <col min="5907" max="5907" width="9.140625" style="210"/>
    <col min="5908" max="5909" width="11" style="210" customWidth="1"/>
    <col min="5910" max="6148" width="9.140625" style="210"/>
    <col min="6149" max="6149" width="16.7109375" style="210" customWidth="1"/>
    <col min="6150" max="6150" width="47.5703125" style="210" customWidth="1"/>
    <col min="6151" max="6151" width="9.140625" style="210"/>
    <col min="6152" max="6152" width="11.42578125" style="210" customWidth="1"/>
    <col min="6153" max="6153" width="11.140625" style="210" customWidth="1"/>
    <col min="6154" max="6154" width="9.140625" style="210"/>
    <col min="6155" max="6155" width="11.5703125" style="210" customWidth="1"/>
    <col min="6156" max="6156" width="11.42578125" style="210" customWidth="1"/>
    <col min="6157" max="6157" width="9.140625" style="210"/>
    <col min="6158" max="6158" width="10.85546875" style="210" customWidth="1"/>
    <col min="6159" max="6162" width="11" style="210" customWidth="1"/>
    <col min="6163" max="6163" width="9.140625" style="210"/>
    <col min="6164" max="6165" width="11" style="210" customWidth="1"/>
    <col min="6166" max="6404" width="9.140625" style="210"/>
    <col min="6405" max="6405" width="16.7109375" style="210" customWidth="1"/>
    <col min="6406" max="6406" width="47.5703125" style="210" customWidth="1"/>
    <col min="6407" max="6407" width="9.140625" style="210"/>
    <col min="6408" max="6408" width="11.42578125" style="210" customWidth="1"/>
    <col min="6409" max="6409" width="11.140625" style="210" customWidth="1"/>
    <col min="6410" max="6410" width="9.140625" style="210"/>
    <col min="6411" max="6411" width="11.5703125" style="210" customWidth="1"/>
    <col min="6412" max="6412" width="11.42578125" style="210" customWidth="1"/>
    <col min="6413" max="6413" width="9.140625" style="210"/>
    <col min="6414" max="6414" width="10.85546875" style="210" customWidth="1"/>
    <col min="6415" max="6418" width="11" style="210" customWidth="1"/>
    <col min="6419" max="6419" width="9.140625" style="210"/>
    <col min="6420" max="6421" width="11" style="210" customWidth="1"/>
    <col min="6422" max="6660" width="9.140625" style="210"/>
    <col min="6661" max="6661" width="16.7109375" style="210" customWidth="1"/>
    <col min="6662" max="6662" width="47.5703125" style="210" customWidth="1"/>
    <col min="6663" max="6663" width="9.140625" style="210"/>
    <col min="6664" max="6664" width="11.42578125" style="210" customWidth="1"/>
    <col min="6665" max="6665" width="11.140625" style="210" customWidth="1"/>
    <col min="6666" max="6666" width="9.140625" style="210"/>
    <col min="6667" max="6667" width="11.5703125" style="210" customWidth="1"/>
    <col min="6668" max="6668" width="11.42578125" style="210" customWidth="1"/>
    <col min="6669" max="6669" width="9.140625" style="210"/>
    <col min="6670" max="6670" width="10.85546875" style="210" customWidth="1"/>
    <col min="6671" max="6674" width="11" style="210" customWidth="1"/>
    <col min="6675" max="6675" width="9.140625" style="210"/>
    <col min="6676" max="6677" width="11" style="210" customWidth="1"/>
    <col min="6678" max="6916" width="9.140625" style="210"/>
    <col min="6917" max="6917" width="16.7109375" style="210" customWidth="1"/>
    <col min="6918" max="6918" width="47.5703125" style="210" customWidth="1"/>
    <col min="6919" max="6919" width="9.140625" style="210"/>
    <col min="6920" max="6920" width="11.42578125" style="210" customWidth="1"/>
    <col min="6921" max="6921" width="11.140625" style="210" customWidth="1"/>
    <col min="6922" max="6922" width="9.140625" style="210"/>
    <col min="6923" max="6923" width="11.5703125" style="210" customWidth="1"/>
    <col min="6924" max="6924" width="11.42578125" style="210" customWidth="1"/>
    <col min="6925" max="6925" width="9.140625" style="210"/>
    <col min="6926" max="6926" width="10.85546875" style="210" customWidth="1"/>
    <col min="6927" max="6930" width="11" style="210" customWidth="1"/>
    <col min="6931" max="6931" width="9.140625" style="210"/>
    <col min="6932" max="6933" width="11" style="210" customWidth="1"/>
    <col min="6934" max="7172" width="9.140625" style="210"/>
    <col min="7173" max="7173" width="16.7109375" style="210" customWidth="1"/>
    <col min="7174" max="7174" width="47.5703125" style="210" customWidth="1"/>
    <col min="7175" max="7175" width="9.140625" style="210"/>
    <col min="7176" max="7176" width="11.42578125" style="210" customWidth="1"/>
    <col min="7177" max="7177" width="11.140625" style="210" customWidth="1"/>
    <col min="7178" max="7178" width="9.140625" style="210"/>
    <col min="7179" max="7179" width="11.5703125" style="210" customWidth="1"/>
    <col min="7180" max="7180" width="11.42578125" style="210" customWidth="1"/>
    <col min="7181" max="7181" width="9.140625" style="210"/>
    <col min="7182" max="7182" width="10.85546875" style="210" customWidth="1"/>
    <col min="7183" max="7186" width="11" style="210" customWidth="1"/>
    <col min="7187" max="7187" width="9.140625" style="210"/>
    <col min="7188" max="7189" width="11" style="210" customWidth="1"/>
    <col min="7190" max="7428" width="9.140625" style="210"/>
    <col min="7429" max="7429" width="16.7109375" style="210" customWidth="1"/>
    <col min="7430" max="7430" width="47.5703125" style="210" customWidth="1"/>
    <col min="7431" max="7431" width="9.140625" style="210"/>
    <col min="7432" max="7432" width="11.42578125" style="210" customWidth="1"/>
    <col min="7433" max="7433" width="11.140625" style="210" customWidth="1"/>
    <col min="7434" max="7434" width="9.140625" style="210"/>
    <col min="7435" max="7435" width="11.5703125" style="210" customWidth="1"/>
    <col min="7436" max="7436" width="11.42578125" style="210" customWidth="1"/>
    <col min="7437" max="7437" width="9.140625" style="210"/>
    <col min="7438" max="7438" width="10.85546875" style="210" customWidth="1"/>
    <col min="7439" max="7442" width="11" style="210" customWidth="1"/>
    <col min="7443" max="7443" width="9.140625" style="210"/>
    <col min="7444" max="7445" width="11" style="210" customWidth="1"/>
    <col min="7446" max="7684" width="9.140625" style="210"/>
    <col min="7685" max="7685" width="16.7109375" style="210" customWidth="1"/>
    <col min="7686" max="7686" width="47.5703125" style="210" customWidth="1"/>
    <col min="7687" max="7687" width="9.140625" style="210"/>
    <col min="7688" max="7688" width="11.42578125" style="210" customWidth="1"/>
    <col min="7689" max="7689" width="11.140625" style="210" customWidth="1"/>
    <col min="7690" max="7690" width="9.140625" style="210"/>
    <col min="7691" max="7691" width="11.5703125" style="210" customWidth="1"/>
    <col min="7692" max="7692" width="11.42578125" style="210" customWidth="1"/>
    <col min="7693" max="7693" width="9.140625" style="210"/>
    <col min="7694" max="7694" width="10.85546875" style="210" customWidth="1"/>
    <col min="7695" max="7698" width="11" style="210" customWidth="1"/>
    <col min="7699" max="7699" width="9.140625" style="210"/>
    <col min="7700" max="7701" width="11" style="210" customWidth="1"/>
    <col min="7702" max="7940" width="9.140625" style="210"/>
    <col min="7941" max="7941" width="16.7109375" style="210" customWidth="1"/>
    <col min="7942" max="7942" width="47.5703125" style="210" customWidth="1"/>
    <col min="7943" max="7943" width="9.140625" style="210"/>
    <col min="7944" max="7944" width="11.42578125" style="210" customWidth="1"/>
    <col min="7945" max="7945" width="11.140625" style="210" customWidth="1"/>
    <col min="7946" max="7946" width="9.140625" style="210"/>
    <col min="7947" max="7947" width="11.5703125" style="210" customWidth="1"/>
    <col min="7948" max="7948" width="11.42578125" style="210" customWidth="1"/>
    <col min="7949" max="7949" width="9.140625" style="210"/>
    <col min="7950" max="7950" width="10.85546875" style="210" customWidth="1"/>
    <col min="7951" max="7954" width="11" style="210" customWidth="1"/>
    <col min="7955" max="7955" width="9.140625" style="210"/>
    <col min="7956" max="7957" width="11" style="210" customWidth="1"/>
    <col min="7958" max="8196" width="9.140625" style="210"/>
    <col min="8197" max="8197" width="16.7109375" style="210" customWidth="1"/>
    <col min="8198" max="8198" width="47.5703125" style="210" customWidth="1"/>
    <col min="8199" max="8199" width="9.140625" style="210"/>
    <col min="8200" max="8200" width="11.42578125" style="210" customWidth="1"/>
    <col min="8201" max="8201" width="11.140625" style="210" customWidth="1"/>
    <col min="8202" max="8202" width="9.140625" style="210"/>
    <col min="8203" max="8203" width="11.5703125" style="210" customWidth="1"/>
    <col min="8204" max="8204" width="11.42578125" style="210" customWidth="1"/>
    <col min="8205" max="8205" width="9.140625" style="210"/>
    <col min="8206" max="8206" width="10.85546875" style="210" customWidth="1"/>
    <col min="8207" max="8210" width="11" style="210" customWidth="1"/>
    <col min="8211" max="8211" width="9.140625" style="210"/>
    <col min="8212" max="8213" width="11" style="210" customWidth="1"/>
    <col min="8214" max="8452" width="9.140625" style="210"/>
    <col min="8453" max="8453" width="16.7109375" style="210" customWidth="1"/>
    <col min="8454" max="8454" width="47.5703125" style="210" customWidth="1"/>
    <col min="8455" max="8455" width="9.140625" style="210"/>
    <col min="8456" max="8456" width="11.42578125" style="210" customWidth="1"/>
    <col min="8457" max="8457" width="11.140625" style="210" customWidth="1"/>
    <col min="8458" max="8458" width="9.140625" style="210"/>
    <col min="8459" max="8459" width="11.5703125" style="210" customWidth="1"/>
    <col min="8460" max="8460" width="11.42578125" style="210" customWidth="1"/>
    <col min="8461" max="8461" width="9.140625" style="210"/>
    <col min="8462" max="8462" width="10.85546875" style="210" customWidth="1"/>
    <col min="8463" max="8466" width="11" style="210" customWidth="1"/>
    <col min="8467" max="8467" width="9.140625" style="210"/>
    <col min="8468" max="8469" width="11" style="210" customWidth="1"/>
    <col min="8470" max="8708" width="9.140625" style="210"/>
    <col min="8709" max="8709" width="16.7109375" style="210" customWidth="1"/>
    <col min="8710" max="8710" width="47.5703125" style="210" customWidth="1"/>
    <col min="8711" max="8711" width="9.140625" style="210"/>
    <col min="8712" max="8712" width="11.42578125" style="210" customWidth="1"/>
    <col min="8713" max="8713" width="11.140625" style="210" customWidth="1"/>
    <col min="8714" max="8714" width="9.140625" style="210"/>
    <col min="8715" max="8715" width="11.5703125" style="210" customWidth="1"/>
    <col min="8716" max="8716" width="11.42578125" style="210" customWidth="1"/>
    <col min="8717" max="8717" width="9.140625" style="210"/>
    <col min="8718" max="8718" width="10.85546875" style="210" customWidth="1"/>
    <col min="8719" max="8722" width="11" style="210" customWidth="1"/>
    <col min="8723" max="8723" width="9.140625" style="210"/>
    <col min="8724" max="8725" width="11" style="210" customWidth="1"/>
    <col min="8726" max="8964" width="9.140625" style="210"/>
    <col min="8965" max="8965" width="16.7109375" style="210" customWidth="1"/>
    <col min="8966" max="8966" width="47.5703125" style="210" customWidth="1"/>
    <col min="8967" max="8967" width="9.140625" style="210"/>
    <col min="8968" max="8968" width="11.42578125" style="210" customWidth="1"/>
    <col min="8969" max="8969" width="11.140625" style="210" customWidth="1"/>
    <col min="8970" max="8970" width="9.140625" style="210"/>
    <col min="8971" max="8971" width="11.5703125" style="210" customWidth="1"/>
    <col min="8972" max="8972" width="11.42578125" style="210" customWidth="1"/>
    <col min="8973" max="8973" width="9.140625" style="210"/>
    <col min="8974" max="8974" width="10.85546875" style="210" customWidth="1"/>
    <col min="8975" max="8978" width="11" style="210" customWidth="1"/>
    <col min="8979" max="8979" width="9.140625" style="210"/>
    <col min="8980" max="8981" width="11" style="210" customWidth="1"/>
    <col min="8982" max="9220" width="9.140625" style="210"/>
    <col min="9221" max="9221" width="16.7109375" style="210" customWidth="1"/>
    <col min="9222" max="9222" width="47.5703125" style="210" customWidth="1"/>
    <col min="9223" max="9223" width="9.140625" style="210"/>
    <col min="9224" max="9224" width="11.42578125" style="210" customWidth="1"/>
    <col min="9225" max="9225" width="11.140625" style="210" customWidth="1"/>
    <col min="9226" max="9226" width="9.140625" style="210"/>
    <col min="9227" max="9227" width="11.5703125" style="210" customWidth="1"/>
    <col min="9228" max="9228" width="11.42578125" style="210" customWidth="1"/>
    <col min="9229" max="9229" width="9.140625" style="210"/>
    <col min="9230" max="9230" width="10.85546875" style="210" customWidth="1"/>
    <col min="9231" max="9234" width="11" style="210" customWidth="1"/>
    <col min="9235" max="9235" width="9.140625" style="210"/>
    <col min="9236" max="9237" width="11" style="210" customWidth="1"/>
    <col min="9238" max="9476" width="9.140625" style="210"/>
    <col min="9477" max="9477" width="16.7109375" style="210" customWidth="1"/>
    <col min="9478" max="9478" width="47.5703125" style="210" customWidth="1"/>
    <col min="9479" max="9479" width="9.140625" style="210"/>
    <col min="9480" max="9480" width="11.42578125" style="210" customWidth="1"/>
    <col min="9481" max="9481" width="11.140625" style="210" customWidth="1"/>
    <col min="9482" max="9482" width="9.140625" style="210"/>
    <col min="9483" max="9483" width="11.5703125" style="210" customWidth="1"/>
    <col min="9484" max="9484" width="11.42578125" style="210" customWidth="1"/>
    <col min="9485" max="9485" width="9.140625" style="210"/>
    <col min="9486" max="9486" width="10.85546875" style="210" customWidth="1"/>
    <col min="9487" max="9490" width="11" style="210" customWidth="1"/>
    <col min="9491" max="9491" width="9.140625" style="210"/>
    <col min="9492" max="9493" width="11" style="210" customWidth="1"/>
    <col min="9494" max="9732" width="9.140625" style="210"/>
    <col min="9733" max="9733" width="16.7109375" style="210" customWidth="1"/>
    <col min="9734" max="9734" width="47.5703125" style="210" customWidth="1"/>
    <col min="9735" max="9735" width="9.140625" style="210"/>
    <col min="9736" max="9736" width="11.42578125" style="210" customWidth="1"/>
    <col min="9737" max="9737" width="11.140625" style="210" customWidth="1"/>
    <col min="9738" max="9738" width="9.140625" style="210"/>
    <col min="9739" max="9739" width="11.5703125" style="210" customWidth="1"/>
    <col min="9740" max="9740" width="11.42578125" style="210" customWidth="1"/>
    <col min="9741" max="9741" width="9.140625" style="210"/>
    <col min="9742" max="9742" width="10.85546875" style="210" customWidth="1"/>
    <col min="9743" max="9746" width="11" style="210" customWidth="1"/>
    <col min="9747" max="9747" width="9.140625" style="210"/>
    <col min="9748" max="9749" width="11" style="210" customWidth="1"/>
    <col min="9750" max="9988" width="9.140625" style="210"/>
    <col min="9989" max="9989" width="16.7109375" style="210" customWidth="1"/>
    <col min="9990" max="9990" width="47.5703125" style="210" customWidth="1"/>
    <col min="9991" max="9991" width="9.140625" style="210"/>
    <col min="9992" max="9992" width="11.42578125" style="210" customWidth="1"/>
    <col min="9993" max="9993" width="11.140625" style="210" customWidth="1"/>
    <col min="9994" max="9994" width="9.140625" style="210"/>
    <col min="9995" max="9995" width="11.5703125" style="210" customWidth="1"/>
    <col min="9996" max="9996" width="11.42578125" style="210" customWidth="1"/>
    <col min="9997" max="9997" width="9.140625" style="210"/>
    <col min="9998" max="9998" width="10.85546875" style="210" customWidth="1"/>
    <col min="9999" max="10002" width="11" style="210" customWidth="1"/>
    <col min="10003" max="10003" width="9.140625" style="210"/>
    <col min="10004" max="10005" width="11" style="210" customWidth="1"/>
    <col min="10006" max="10244" width="9.140625" style="210"/>
    <col min="10245" max="10245" width="16.7109375" style="210" customWidth="1"/>
    <col min="10246" max="10246" width="47.5703125" style="210" customWidth="1"/>
    <col min="10247" max="10247" width="9.140625" style="210"/>
    <col min="10248" max="10248" width="11.42578125" style="210" customWidth="1"/>
    <col min="10249" max="10249" width="11.140625" style="210" customWidth="1"/>
    <col min="10250" max="10250" width="9.140625" style="210"/>
    <col min="10251" max="10251" width="11.5703125" style="210" customWidth="1"/>
    <col min="10252" max="10252" width="11.42578125" style="210" customWidth="1"/>
    <col min="10253" max="10253" width="9.140625" style="210"/>
    <col min="10254" max="10254" width="10.85546875" style="210" customWidth="1"/>
    <col min="10255" max="10258" width="11" style="210" customWidth="1"/>
    <col min="10259" max="10259" width="9.140625" style="210"/>
    <col min="10260" max="10261" width="11" style="210" customWidth="1"/>
    <col min="10262" max="10500" width="9.140625" style="210"/>
    <col min="10501" max="10501" width="16.7109375" style="210" customWidth="1"/>
    <col min="10502" max="10502" width="47.5703125" style="210" customWidth="1"/>
    <col min="10503" max="10503" width="9.140625" style="210"/>
    <col min="10504" max="10504" width="11.42578125" style="210" customWidth="1"/>
    <col min="10505" max="10505" width="11.140625" style="210" customWidth="1"/>
    <col min="10506" max="10506" width="9.140625" style="210"/>
    <col min="10507" max="10507" width="11.5703125" style="210" customWidth="1"/>
    <col min="10508" max="10508" width="11.42578125" style="210" customWidth="1"/>
    <col min="10509" max="10509" width="9.140625" style="210"/>
    <col min="10510" max="10510" width="10.85546875" style="210" customWidth="1"/>
    <col min="10511" max="10514" width="11" style="210" customWidth="1"/>
    <col min="10515" max="10515" width="9.140625" style="210"/>
    <col min="10516" max="10517" width="11" style="210" customWidth="1"/>
    <col min="10518" max="10756" width="9.140625" style="210"/>
    <col min="10757" max="10757" width="16.7109375" style="210" customWidth="1"/>
    <col min="10758" max="10758" width="47.5703125" style="210" customWidth="1"/>
    <col min="10759" max="10759" width="9.140625" style="210"/>
    <col min="10760" max="10760" width="11.42578125" style="210" customWidth="1"/>
    <col min="10761" max="10761" width="11.140625" style="210" customWidth="1"/>
    <col min="10762" max="10762" width="9.140625" style="210"/>
    <col min="10763" max="10763" width="11.5703125" style="210" customWidth="1"/>
    <col min="10764" max="10764" width="11.42578125" style="210" customWidth="1"/>
    <col min="10765" max="10765" width="9.140625" style="210"/>
    <col min="10766" max="10766" width="10.85546875" style="210" customWidth="1"/>
    <col min="10767" max="10770" width="11" style="210" customWidth="1"/>
    <col min="10771" max="10771" width="9.140625" style="210"/>
    <col min="10772" max="10773" width="11" style="210" customWidth="1"/>
    <col min="10774" max="11012" width="9.140625" style="210"/>
    <col min="11013" max="11013" width="16.7109375" style="210" customWidth="1"/>
    <col min="11014" max="11014" width="47.5703125" style="210" customWidth="1"/>
    <col min="11015" max="11015" width="9.140625" style="210"/>
    <col min="11016" max="11016" width="11.42578125" style="210" customWidth="1"/>
    <col min="11017" max="11017" width="11.140625" style="210" customWidth="1"/>
    <col min="11018" max="11018" width="9.140625" style="210"/>
    <col min="11019" max="11019" width="11.5703125" style="210" customWidth="1"/>
    <col min="11020" max="11020" width="11.42578125" style="210" customWidth="1"/>
    <col min="11021" max="11021" width="9.140625" style="210"/>
    <col min="11022" max="11022" width="10.85546875" style="210" customWidth="1"/>
    <col min="11023" max="11026" width="11" style="210" customWidth="1"/>
    <col min="11027" max="11027" width="9.140625" style="210"/>
    <col min="11028" max="11029" width="11" style="210" customWidth="1"/>
    <col min="11030" max="11268" width="9.140625" style="210"/>
    <col min="11269" max="11269" width="16.7109375" style="210" customWidth="1"/>
    <col min="11270" max="11270" width="47.5703125" style="210" customWidth="1"/>
    <col min="11271" max="11271" width="9.140625" style="210"/>
    <col min="11272" max="11272" width="11.42578125" style="210" customWidth="1"/>
    <col min="11273" max="11273" width="11.140625" style="210" customWidth="1"/>
    <col min="11274" max="11274" width="9.140625" style="210"/>
    <col min="11275" max="11275" width="11.5703125" style="210" customWidth="1"/>
    <col min="11276" max="11276" width="11.42578125" style="210" customWidth="1"/>
    <col min="11277" max="11277" width="9.140625" style="210"/>
    <col min="11278" max="11278" width="10.85546875" style="210" customWidth="1"/>
    <col min="11279" max="11282" width="11" style="210" customWidth="1"/>
    <col min="11283" max="11283" width="9.140625" style="210"/>
    <col min="11284" max="11285" width="11" style="210" customWidth="1"/>
    <col min="11286" max="11524" width="9.140625" style="210"/>
    <col min="11525" max="11525" width="16.7109375" style="210" customWidth="1"/>
    <col min="11526" max="11526" width="47.5703125" style="210" customWidth="1"/>
    <col min="11527" max="11527" width="9.140625" style="210"/>
    <col min="11528" max="11528" width="11.42578125" style="210" customWidth="1"/>
    <col min="11529" max="11529" width="11.140625" style="210" customWidth="1"/>
    <col min="11530" max="11530" width="9.140625" style="210"/>
    <col min="11531" max="11531" width="11.5703125" style="210" customWidth="1"/>
    <col min="11532" max="11532" width="11.42578125" style="210" customWidth="1"/>
    <col min="11533" max="11533" width="9.140625" style="210"/>
    <col min="11534" max="11534" width="10.85546875" style="210" customWidth="1"/>
    <col min="11535" max="11538" width="11" style="210" customWidth="1"/>
    <col min="11539" max="11539" width="9.140625" style="210"/>
    <col min="11540" max="11541" width="11" style="210" customWidth="1"/>
    <col min="11542" max="11780" width="9.140625" style="210"/>
    <col min="11781" max="11781" width="16.7109375" style="210" customWidth="1"/>
    <col min="11782" max="11782" width="47.5703125" style="210" customWidth="1"/>
    <col min="11783" max="11783" width="9.140625" style="210"/>
    <col min="11784" max="11784" width="11.42578125" style="210" customWidth="1"/>
    <col min="11785" max="11785" width="11.140625" style="210" customWidth="1"/>
    <col min="11786" max="11786" width="9.140625" style="210"/>
    <col min="11787" max="11787" width="11.5703125" style="210" customWidth="1"/>
    <col min="11788" max="11788" width="11.42578125" style="210" customWidth="1"/>
    <col min="11789" max="11789" width="9.140625" style="210"/>
    <col min="11790" max="11790" width="10.85546875" style="210" customWidth="1"/>
    <col min="11791" max="11794" width="11" style="210" customWidth="1"/>
    <col min="11795" max="11795" width="9.140625" style="210"/>
    <col min="11796" max="11797" width="11" style="210" customWidth="1"/>
    <col min="11798" max="12036" width="9.140625" style="210"/>
    <col min="12037" max="12037" width="16.7109375" style="210" customWidth="1"/>
    <col min="12038" max="12038" width="47.5703125" style="210" customWidth="1"/>
    <col min="12039" max="12039" width="9.140625" style="210"/>
    <col min="12040" max="12040" width="11.42578125" style="210" customWidth="1"/>
    <col min="12041" max="12041" width="11.140625" style="210" customWidth="1"/>
    <col min="12042" max="12042" width="9.140625" style="210"/>
    <col min="12043" max="12043" width="11.5703125" style="210" customWidth="1"/>
    <col min="12044" max="12044" width="11.42578125" style="210" customWidth="1"/>
    <col min="12045" max="12045" width="9.140625" style="210"/>
    <col min="12046" max="12046" width="10.85546875" style="210" customWidth="1"/>
    <col min="12047" max="12050" width="11" style="210" customWidth="1"/>
    <col min="12051" max="12051" width="9.140625" style="210"/>
    <col min="12052" max="12053" width="11" style="210" customWidth="1"/>
    <col min="12054" max="12292" width="9.140625" style="210"/>
    <col min="12293" max="12293" width="16.7109375" style="210" customWidth="1"/>
    <col min="12294" max="12294" width="47.5703125" style="210" customWidth="1"/>
    <col min="12295" max="12295" width="9.140625" style="210"/>
    <col min="12296" max="12296" width="11.42578125" style="210" customWidth="1"/>
    <col min="12297" max="12297" width="11.140625" style="210" customWidth="1"/>
    <col min="12298" max="12298" width="9.140625" style="210"/>
    <col min="12299" max="12299" width="11.5703125" style="210" customWidth="1"/>
    <col min="12300" max="12300" width="11.42578125" style="210" customWidth="1"/>
    <col min="12301" max="12301" width="9.140625" style="210"/>
    <col min="12302" max="12302" width="10.85546875" style="210" customWidth="1"/>
    <col min="12303" max="12306" width="11" style="210" customWidth="1"/>
    <col min="12307" max="12307" width="9.140625" style="210"/>
    <col min="12308" max="12309" width="11" style="210" customWidth="1"/>
    <col min="12310" max="12548" width="9.140625" style="210"/>
    <col min="12549" max="12549" width="16.7109375" style="210" customWidth="1"/>
    <col min="12550" max="12550" width="47.5703125" style="210" customWidth="1"/>
    <col min="12551" max="12551" width="9.140625" style="210"/>
    <col min="12552" max="12552" width="11.42578125" style="210" customWidth="1"/>
    <col min="12553" max="12553" width="11.140625" style="210" customWidth="1"/>
    <col min="12554" max="12554" width="9.140625" style="210"/>
    <col min="12555" max="12555" width="11.5703125" style="210" customWidth="1"/>
    <col min="12556" max="12556" width="11.42578125" style="210" customWidth="1"/>
    <col min="12557" max="12557" width="9.140625" style="210"/>
    <col min="12558" max="12558" width="10.85546875" style="210" customWidth="1"/>
    <col min="12559" max="12562" width="11" style="210" customWidth="1"/>
    <col min="12563" max="12563" width="9.140625" style="210"/>
    <col min="12564" max="12565" width="11" style="210" customWidth="1"/>
    <col min="12566" max="12804" width="9.140625" style="210"/>
    <col min="12805" max="12805" width="16.7109375" style="210" customWidth="1"/>
    <col min="12806" max="12806" width="47.5703125" style="210" customWidth="1"/>
    <col min="12807" max="12807" width="9.140625" style="210"/>
    <col min="12808" max="12808" width="11.42578125" style="210" customWidth="1"/>
    <col min="12809" max="12809" width="11.140625" style="210" customWidth="1"/>
    <col min="12810" max="12810" width="9.140625" style="210"/>
    <col min="12811" max="12811" width="11.5703125" style="210" customWidth="1"/>
    <col min="12812" max="12812" width="11.42578125" style="210" customWidth="1"/>
    <col min="12813" max="12813" width="9.140625" style="210"/>
    <col min="12814" max="12814" width="10.85546875" style="210" customWidth="1"/>
    <col min="12815" max="12818" width="11" style="210" customWidth="1"/>
    <col min="12819" max="12819" width="9.140625" style="210"/>
    <col min="12820" max="12821" width="11" style="210" customWidth="1"/>
    <col min="12822" max="13060" width="9.140625" style="210"/>
    <col min="13061" max="13061" width="16.7109375" style="210" customWidth="1"/>
    <col min="13062" max="13062" width="47.5703125" style="210" customWidth="1"/>
    <col min="13063" max="13063" width="9.140625" style="210"/>
    <col min="13064" max="13064" width="11.42578125" style="210" customWidth="1"/>
    <col min="13065" max="13065" width="11.140625" style="210" customWidth="1"/>
    <col min="13066" max="13066" width="9.140625" style="210"/>
    <col min="13067" max="13067" width="11.5703125" style="210" customWidth="1"/>
    <col min="13068" max="13068" width="11.42578125" style="210" customWidth="1"/>
    <col min="13069" max="13069" width="9.140625" style="210"/>
    <col min="13070" max="13070" width="10.85546875" style="210" customWidth="1"/>
    <col min="13071" max="13074" width="11" style="210" customWidth="1"/>
    <col min="13075" max="13075" width="9.140625" style="210"/>
    <col min="13076" max="13077" width="11" style="210" customWidth="1"/>
    <col min="13078" max="13316" width="9.140625" style="210"/>
    <col min="13317" max="13317" width="16.7109375" style="210" customWidth="1"/>
    <col min="13318" max="13318" width="47.5703125" style="210" customWidth="1"/>
    <col min="13319" max="13319" width="9.140625" style="210"/>
    <col min="13320" max="13320" width="11.42578125" style="210" customWidth="1"/>
    <col min="13321" max="13321" width="11.140625" style="210" customWidth="1"/>
    <col min="13322" max="13322" width="9.140625" style="210"/>
    <col min="13323" max="13323" width="11.5703125" style="210" customWidth="1"/>
    <col min="13324" max="13324" width="11.42578125" style="210" customWidth="1"/>
    <col min="13325" max="13325" width="9.140625" style="210"/>
    <col min="13326" max="13326" width="10.85546875" style="210" customWidth="1"/>
    <col min="13327" max="13330" width="11" style="210" customWidth="1"/>
    <col min="13331" max="13331" width="9.140625" style="210"/>
    <col min="13332" max="13333" width="11" style="210" customWidth="1"/>
    <col min="13334" max="13572" width="9.140625" style="210"/>
    <col min="13573" max="13573" width="16.7109375" style="210" customWidth="1"/>
    <col min="13574" max="13574" width="47.5703125" style="210" customWidth="1"/>
    <col min="13575" max="13575" width="9.140625" style="210"/>
    <col min="13576" max="13576" width="11.42578125" style="210" customWidth="1"/>
    <col min="13577" max="13577" width="11.140625" style="210" customWidth="1"/>
    <col min="13578" max="13578" width="9.140625" style="210"/>
    <col min="13579" max="13579" width="11.5703125" style="210" customWidth="1"/>
    <col min="13580" max="13580" width="11.42578125" style="210" customWidth="1"/>
    <col min="13581" max="13581" width="9.140625" style="210"/>
    <col min="13582" max="13582" width="10.85546875" style="210" customWidth="1"/>
    <col min="13583" max="13586" width="11" style="210" customWidth="1"/>
    <col min="13587" max="13587" width="9.140625" style="210"/>
    <col min="13588" max="13589" width="11" style="210" customWidth="1"/>
    <col min="13590" max="13828" width="9.140625" style="210"/>
    <col min="13829" max="13829" width="16.7109375" style="210" customWidth="1"/>
    <col min="13830" max="13830" width="47.5703125" style="210" customWidth="1"/>
    <col min="13831" max="13831" width="9.140625" style="210"/>
    <col min="13832" max="13832" width="11.42578125" style="210" customWidth="1"/>
    <col min="13833" max="13833" width="11.140625" style="210" customWidth="1"/>
    <col min="13834" max="13834" width="9.140625" style="210"/>
    <col min="13835" max="13835" width="11.5703125" style="210" customWidth="1"/>
    <col min="13836" max="13836" width="11.42578125" style="210" customWidth="1"/>
    <col min="13837" max="13837" width="9.140625" style="210"/>
    <col min="13838" max="13838" width="10.85546875" style="210" customWidth="1"/>
    <col min="13839" max="13842" width="11" style="210" customWidth="1"/>
    <col min="13843" max="13843" width="9.140625" style="210"/>
    <col min="13844" max="13845" width="11" style="210" customWidth="1"/>
    <col min="13846" max="14084" width="9.140625" style="210"/>
    <col min="14085" max="14085" width="16.7109375" style="210" customWidth="1"/>
    <col min="14086" max="14086" width="47.5703125" style="210" customWidth="1"/>
    <col min="14087" max="14087" width="9.140625" style="210"/>
    <col min="14088" max="14088" width="11.42578125" style="210" customWidth="1"/>
    <col min="14089" max="14089" width="11.140625" style="210" customWidth="1"/>
    <col min="14090" max="14090" width="9.140625" style="210"/>
    <col min="14091" max="14091" width="11.5703125" style="210" customWidth="1"/>
    <col min="14092" max="14092" width="11.42578125" style="210" customWidth="1"/>
    <col min="14093" max="14093" width="9.140625" style="210"/>
    <col min="14094" max="14094" width="10.85546875" style="210" customWidth="1"/>
    <col min="14095" max="14098" width="11" style="210" customWidth="1"/>
    <col min="14099" max="14099" width="9.140625" style="210"/>
    <col min="14100" max="14101" width="11" style="210" customWidth="1"/>
    <col min="14102" max="14340" width="9.140625" style="210"/>
    <col min="14341" max="14341" width="16.7109375" style="210" customWidth="1"/>
    <col min="14342" max="14342" width="47.5703125" style="210" customWidth="1"/>
    <col min="14343" max="14343" width="9.140625" style="210"/>
    <col min="14344" max="14344" width="11.42578125" style="210" customWidth="1"/>
    <col min="14345" max="14345" width="11.140625" style="210" customWidth="1"/>
    <col min="14346" max="14346" width="9.140625" style="210"/>
    <col min="14347" max="14347" width="11.5703125" style="210" customWidth="1"/>
    <col min="14348" max="14348" width="11.42578125" style="210" customWidth="1"/>
    <col min="14349" max="14349" width="9.140625" style="210"/>
    <col min="14350" max="14350" width="10.85546875" style="210" customWidth="1"/>
    <col min="14351" max="14354" width="11" style="210" customWidth="1"/>
    <col min="14355" max="14355" width="9.140625" style="210"/>
    <col min="14356" max="14357" width="11" style="210" customWidth="1"/>
    <col min="14358" max="14596" width="9.140625" style="210"/>
    <col min="14597" max="14597" width="16.7109375" style="210" customWidth="1"/>
    <col min="14598" max="14598" width="47.5703125" style="210" customWidth="1"/>
    <col min="14599" max="14599" width="9.140625" style="210"/>
    <col min="14600" max="14600" width="11.42578125" style="210" customWidth="1"/>
    <col min="14601" max="14601" width="11.140625" style="210" customWidth="1"/>
    <col min="14602" max="14602" width="9.140625" style="210"/>
    <col min="14603" max="14603" width="11.5703125" style="210" customWidth="1"/>
    <col min="14604" max="14604" width="11.42578125" style="210" customWidth="1"/>
    <col min="14605" max="14605" width="9.140625" style="210"/>
    <col min="14606" max="14606" width="10.85546875" style="210" customWidth="1"/>
    <col min="14607" max="14610" width="11" style="210" customWidth="1"/>
    <col min="14611" max="14611" width="9.140625" style="210"/>
    <col min="14612" max="14613" width="11" style="210" customWidth="1"/>
    <col min="14614" max="14852" width="9.140625" style="210"/>
    <col min="14853" max="14853" width="16.7109375" style="210" customWidth="1"/>
    <col min="14854" max="14854" width="47.5703125" style="210" customWidth="1"/>
    <col min="14855" max="14855" width="9.140625" style="210"/>
    <col min="14856" max="14856" width="11.42578125" style="210" customWidth="1"/>
    <col min="14857" max="14857" width="11.140625" style="210" customWidth="1"/>
    <col min="14858" max="14858" width="9.140625" style="210"/>
    <col min="14859" max="14859" width="11.5703125" style="210" customWidth="1"/>
    <col min="14860" max="14860" width="11.42578125" style="210" customWidth="1"/>
    <col min="14861" max="14861" width="9.140625" style="210"/>
    <col min="14862" max="14862" width="10.85546875" style="210" customWidth="1"/>
    <col min="14863" max="14866" width="11" style="210" customWidth="1"/>
    <col min="14867" max="14867" width="9.140625" style="210"/>
    <col min="14868" max="14869" width="11" style="210" customWidth="1"/>
    <col min="14870" max="15108" width="9.140625" style="210"/>
    <col min="15109" max="15109" width="16.7109375" style="210" customWidth="1"/>
    <col min="15110" max="15110" width="47.5703125" style="210" customWidth="1"/>
    <col min="15111" max="15111" width="9.140625" style="210"/>
    <col min="15112" max="15112" width="11.42578125" style="210" customWidth="1"/>
    <col min="15113" max="15113" width="11.140625" style="210" customWidth="1"/>
    <col min="15114" max="15114" width="9.140625" style="210"/>
    <col min="15115" max="15115" width="11.5703125" style="210" customWidth="1"/>
    <col min="15116" max="15116" width="11.42578125" style="210" customWidth="1"/>
    <col min="15117" max="15117" width="9.140625" style="210"/>
    <col min="15118" max="15118" width="10.85546875" style="210" customWidth="1"/>
    <col min="15119" max="15122" width="11" style="210" customWidth="1"/>
    <col min="15123" max="15123" width="9.140625" style="210"/>
    <col min="15124" max="15125" width="11" style="210" customWidth="1"/>
    <col min="15126" max="15364" width="9.140625" style="210"/>
    <col min="15365" max="15365" width="16.7109375" style="210" customWidth="1"/>
    <col min="15366" max="15366" width="47.5703125" style="210" customWidth="1"/>
    <col min="15367" max="15367" width="9.140625" style="210"/>
    <col min="15368" max="15368" width="11.42578125" style="210" customWidth="1"/>
    <col min="15369" max="15369" width="11.140625" style="210" customWidth="1"/>
    <col min="15370" max="15370" width="9.140625" style="210"/>
    <col min="15371" max="15371" width="11.5703125" style="210" customWidth="1"/>
    <col min="15372" max="15372" width="11.42578125" style="210" customWidth="1"/>
    <col min="15373" max="15373" width="9.140625" style="210"/>
    <col min="15374" max="15374" width="10.85546875" style="210" customWidth="1"/>
    <col min="15375" max="15378" width="11" style="210" customWidth="1"/>
    <col min="15379" max="15379" width="9.140625" style="210"/>
    <col min="15380" max="15381" width="11" style="210" customWidth="1"/>
    <col min="15382" max="15620" width="9.140625" style="210"/>
    <col min="15621" max="15621" width="16.7109375" style="210" customWidth="1"/>
    <col min="15622" max="15622" width="47.5703125" style="210" customWidth="1"/>
    <col min="15623" max="15623" width="9.140625" style="210"/>
    <col min="15624" max="15624" width="11.42578125" style="210" customWidth="1"/>
    <col min="15625" max="15625" width="11.140625" style="210" customWidth="1"/>
    <col min="15626" max="15626" width="9.140625" style="210"/>
    <col min="15627" max="15627" width="11.5703125" style="210" customWidth="1"/>
    <col min="15628" max="15628" width="11.42578125" style="210" customWidth="1"/>
    <col min="15629" max="15629" width="9.140625" style="210"/>
    <col min="15630" max="15630" width="10.85546875" style="210" customWidth="1"/>
    <col min="15631" max="15634" width="11" style="210" customWidth="1"/>
    <col min="15635" max="15635" width="9.140625" style="210"/>
    <col min="15636" max="15637" width="11" style="210" customWidth="1"/>
    <col min="15638" max="15876" width="9.140625" style="210"/>
    <col min="15877" max="15877" width="16.7109375" style="210" customWidth="1"/>
    <col min="15878" max="15878" width="47.5703125" style="210" customWidth="1"/>
    <col min="15879" max="15879" width="9.140625" style="210"/>
    <col min="15880" max="15880" width="11.42578125" style="210" customWidth="1"/>
    <col min="15881" max="15881" width="11.140625" style="210" customWidth="1"/>
    <col min="15882" max="15882" width="9.140625" style="210"/>
    <col min="15883" max="15883" width="11.5703125" style="210" customWidth="1"/>
    <col min="15884" max="15884" width="11.42578125" style="210" customWidth="1"/>
    <col min="15885" max="15885" width="9.140625" style="210"/>
    <col min="15886" max="15886" width="10.85546875" style="210" customWidth="1"/>
    <col min="15887" max="15890" width="11" style="210" customWidth="1"/>
    <col min="15891" max="15891" width="9.140625" style="210"/>
    <col min="15892" max="15893" width="11" style="210" customWidth="1"/>
    <col min="15894" max="16132" width="9.140625" style="210"/>
    <col min="16133" max="16133" width="16.7109375" style="210" customWidth="1"/>
    <col min="16134" max="16134" width="47.5703125" style="210" customWidth="1"/>
    <col min="16135" max="16135" width="9.140625" style="210"/>
    <col min="16136" max="16136" width="11.42578125" style="210" customWidth="1"/>
    <col min="16137" max="16137" width="11.140625" style="210" customWidth="1"/>
    <col min="16138" max="16138" width="9.140625" style="210"/>
    <col min="16139" max="16139" width="11.5703125" style="210" customWidth="1"/>
    <col min="16140" max="16140" width="11.42578125" style="210" customWidth="1"/>
    <col min="16141" max="16141" width="9.140625" style="210"/>
    <col min="16142" max="16142" width="10.85546875" style="210" customWidth="1"/>
    <col min="16143" max="16146" width="11" style="210" customWidth="1"/>
    <col min="16147" max="16147" width="9.140625" style="210"/>
    <col min="16148" max="16149" width="11" style="210" customWidth="1"/>
    <col min="16150" max="16384" width="9.140625" style="210"/>
  </cols>
  <sheetData>
    <row r="1" spans="1:27" s="149" customFormat="1" ht="18.75" customHeight="1" x14ac:dyDescent="0.2">
      <c r="A1" s="129"/>
      <c r="B1" s="4355" t="str">
        <f>[3]СПО!B1</f>
        <v>Гуманитарно-педагогическая академия (филиал) ФГАОУ ВО «КФУ им. В. И. Вернадского» в г. Ялте</v>
      </c>
      <c r="C1" s="4355"/>
      <c r="D1" s="4355"/>
      <c r="E1" s="4355"/>
      <c r="F1" s="4355"/>
      <c r="G1" s="4355"/>
      <c r="H1" s="4355"/>
      <c r="I1" s="4355"/>
      <c r="J1" s="4355"/>
      <c r="K1" s="4355"/>
      <c r="L1" s="4355"/>
      <c r="M1" s="4355"/>
      <c r="N1" s="4355"/>
      <c r="O1" s="4355"/>
      <c r="P1" s="4355"/>
      <c r="Q1" s="4355"/>
      <c r="R1" s="4355"/>
      <c r="S1" s="4355"/>
      <c r="T1" s="4355"/>
      <c r="U1" s="4355"/>
    </row>
    <row r="2" spans="1:27" s="149" customFormat="1" ht="18.75" x14ac:dyDescent="0.2">
      <c r="A2" s="4355"/>
      <c r="B2" s="4355"/>
      <c r="C2" s="4355"/>
      <c r="D2" s="4355"/>
      <c r="E2" s="4355"/>
      <c r="F2" s="4355"/>
      <c r="G2" s="4355"/>
      <c r="H2" s="4355"/>
      <c r="I2" s="4355"/>
      <c r="J2" s="4355"/>
      <c r="K2" s="4355"/>
      <c r="L2" s="4355"/>
      <c r="M2" s="4355"/>
      <c r="N2" s="4355"/>
      <c r="O2" s="4355"/>
      <c r="P2" s="4355"/>
      <c r="Q2" s="4355"/>
      <c r="R2" s="4355"/>
      <c r="S2" s="4355"/>
      <c r="T2" s="4355"/>
      <c r="U2" s="4355"/>
    </row>
    <row r="3" spans="1:27" s="149" customFormat="1" ht="18.75" customHeight="1" x14ac:dyDescent="0.2">
      <c r="B3" s="4466" t="s">
        <v>256</v>
      </c>
      <c r="C3" s="4466"/>
      <c r="D3" s="4467" t="s">
        <v>372</v>
      </c>
      <c r="E3" s="4467"/>
      <c r="F3" s="4458" t="s">
        <v>251</v>
      </c>
      <c r="G3" s="4458"/>
      <c r="H3" s="4458"/>
      <c r="I3" s="4458"/>
      <c r="J3" s="4458"/>
      <c r="K3" s="4458"/>
      <c r="L3" s="4458"/>
      <c r="M3" s="4458"/>
      <c r="N3" s="4458"/>
      <c r="O3" s="4458"/>
      <c r="P3" s="4458"/>
      <c r="Q3" s="4458"/>
      <c r="R3" s="4458"/>
      <c r="S3" s="4458"/>
      <c r="T3" s="4458"/>
      <c r="U3" s="4458"/>
      <c r="V3" s="502"/>
      <c r="W3" s="502"/>
      <c r="X3" s="502"/>
      <c r="Y3" s="502"/>
      <c r="Z3" s="502"/>
      <c r="AA3" s="502"/>
    </row>
    <row r="4" spans="1:27" s="149" customFormat="1" ht="19.5" thickBot="1" x14ac:dyDescent="0.25">
      <c r="B4" s="491"/>
      <c r="C4" s="491"/>
      <c r="F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U4" s="150"/>
    </row>
    <row r="5" spans="1:27" s="149" customFormat="1" ht="19.5" customHeight="1" thickBot="1" x14ac:dyDescent="0.25">
      <c r="B5" s="4465" t="s">
        <v>9</v>
      </c>
      <c r="C5" s="4465"/>
      <c r="D5" s="4464" t="s">
        <v>0</v>
      </c>
      <c r="E5" s="4464"/>
      <c r="F5" s="4464"/>
      <c r="G5" s="4470" t="s">
        <v>1</v>
      </c>
      <c r="H5" s="4470"/>
      <c r="I5" s="4470"/>
      <c r="J5" s="4463">
        <v>3</v>
      </c>
      <c r="K5" s="4463"/>
      <c r="L5" s="4463"/>
      <c r="M5" s="4463">
        <v>4</v>
      </c>
      <c r="N5" s="4463"/>
      <c r="O5" s="4463"/>
      <c r="P5" s="4463">
        <v>4</v>
      </c>
      <c r="Q5" s="4463"/>
      <c r="R5" s="4463"/>
      <c r="S5" s="4459" t="s">
        <v>24</v>
      </c>
      <c r="T5" s="4459"/>
      <c r="U5" s="4459"/>
    </row>
    <row r="6" spans="1:27" s="149" customFormat="1" ht="19.5" thickBot="1" x14ac:dyDescent="0.25">
      <c r="B6" s="4465"/>
      <c r="C6" s="4465"/>
      <c r="D6" s="4464"/>
      <c r="E6" s="4464"/>
      <c r="F6" s="4464"/>
      <c r="G6" s="4470"/>
      <c r="H6" s="4470"/>
      <c r="I6" s="4471"/>
      <c r="J6" s="4463"/>
      <c r="K6" s="4463"/>
      <c r="L6" s="4464"/>
      <c r="M6" s="4463"/>
      <c r="N6" s="4463"/>
      <c r="O6" s="4464"/>
      <c r="P6" s="4463"/>
      <c r="Q6" s="4463"/>
      <c r="R6" s="4464"/>
      <c r="S6" s="4459"/>
      <c r="T6" s="4459"/>
      <c r="U6" s="4460"/>
    </row>
    <row r="7" spans="1:27" s="149" customFormat="1" ht="66.75" customHeight="1" thickBot="1" x14ac:dyDescent="0.25">
      <c r="B7" s="4465"/>
      <c r="C7" s="4465"/>
      <c r="D7" s="596" t="s">
        <v>26</v>
      </c>
      <c r="E7" s="481" t="s">
        <v>27</v>
      </c>
      <c r="F7" s="548" t="s">
        <v>4</v>
      </c>
      <c r="G7" s="484" t="s">
        <v>26</v>
      </c>
      <c r="H7" s="481" t="s">
        <v>27</v>
      </c>
      <c r="I7" s="548" t="s">
        <v>4</v>
      </c>
      <c r="J7" s="484" t="s">
        <v>26</v>
      </c>
      <c r="K7" s="481" t="s">
        <v>27</v>
      </c>
      <c r="L7" s="548" t="s">
        <v>4</v>
      </c>
      <c r="M7" s="484" t="s">
        <v>26</v>
      </c>
      <c r="N7" s="481" t="s">
        <v>27</v>
      </c>
      <c r="O7" s="548" t="s">
        <v>4</v>
      </c>
      <c r="P7" s="484" t="s">
        <v>26</v>
      </c>
      <c r="Q7" s="481" t="s">
        <v>27</v>
      </c>
      <c r="R7" s="548" t="s">
        <v>4</v>
      </c>
      <c r="S7" s="597" t="s">
        <v>26</v>
      </c>
      <c r="T7" s="481" t="s">
        <v>27</v>
      </c>
      <c r="U7" s="548" t="s">
        <v>4</v>
      </c>
    </row>
    <row r="8" spans="1:27" s="149" customFormat="1" ht="27.75" customHeight="1" thickBot="1" x14ac:dyDescent="0.25">
      <c r="B8" s="4469" t="s">
        <v>22</v>
      </c>
      <c r="C8" s="4469"/>
      <c r="D8" s="474"/>
      <c r="E8" s="474"/>
      <c r="F8" s="498"/>
      <c r="G8" s="479"/>
      <c r="H8" s="474"/>
      <c r="I8" s="498"/>
      <c r="J8" s="479"/>
      <c r="K8" s="474"/>
      <c r="L8" s="498"/>
      <c r="M8" s="479"/>
      <c r="N8" s="474"/>
      <c r="O8" s="385"/>
      <c r="P8" s="479"/>
      <c r="Q8" s="474"/>
      <c r="R8" s="385"/>
      <c r="S8" s="503"/>
      <c r="T8" s="504"/>
      <c r="U8" s="498"/>
    </row>
    <row r="9" spans="1:27" s="126" customFormat="1" ht="57.75" customHeight="1" thickBot="1" x14ac:dyDescent="0.25">
      <c r="B9" s="505" t="s">
        <v>252</v>
      </c>
      <c r="C9" s="506" t="s">
        <v>339</v>
      </c>
      <c r="D9" s="508">
        <v>0</v>
      </c>
      <c r="E9" s="516">
        <v>0</v>
      </c>
      <c r="F9" s="300">
        <v>0</v>
      </c>
      <c r="G9" s="512">
        <v>4</v>
      </c>
      <c r="H9" s="516">
        <v>0</v>
      </c>
      <c r="I9" s="300">
        <v>4</v>
      </c>
      <c r="J9" s="512">
        <v>0</v>
      </c>
      <c r="K9" s="538">
        <v>3</v>
      </c>
      <c r="L9" s="300">
        <v>3</v>
      </c>
      <c r="M9" s="517">
        <v>2</v>
      </c>
      <c r="N9" s="512">
        <v>2</v>
      </c>
      <c r="O9" s="300">
        <v>4</v>
      </c>
      <c r="P9" s="517">
        <v>4</v>
      </c>
      <c r="Q9" s="512">
        <v>3</v>
      </c>
      <c r="R9" s="300">
        <v>7</v>
      </c>
      <c r="S9" s="517">
        <v>10</v>
      </c>
      <c r="T9" s="512">
        <v>8</v>
      </c>
      <c r="U9" s="300">
        <v>18</v>
      </c>
    </row>
    <row r="10" spans="1:27" s="126" customFormat="1" ht="20.25" thickBot="1" x14ac:dyDescent="0.25">
      <c r="B10" s="4472" t="s">
        <v>16</v>
      </c>
      <c r="C10" s="4473"/>
      <c r="D10" s="323">
        <f t="shared" ref="D10:U10" si="0">SUM(D9:D9)</f>
        <v>0</v>
      </c>
      <c r="E10" s="518">
        <f t="shared" si="0"/>
        <v>0</v>
      </c>
      <c r="F10" s="300">
        <f t="shared" si="0"/>
        <v>0</v>
      </c>
      <c r="G10" s="299">
        <f t="shared" si="0"/>
        <v>4</v>
      </c>
      <c r="H10" s="518">
        <f t="shared" si="0"/>
        <v>0</v>
      </c>
      <c r="I10" s="300">
        <f t="shared" si="0"/>
        <v>4</v>
      </c>
      <c r="J10" s="299">
        <f t="shared" si="0"/>
        <v>0</v>
      </c>
      <c r="K10" s="390">
        <f t="shared" si="0"/>
        <v>3</v>
      </c>
      <c r="L10" s="300">
        <f t="shared" si="0"/>
        <v>3</v>
      </c>
      <c r="M10" s="533">
        <f t="shared" si="0"/>
        <v>2</v>
      </c>
      <c r="N10" s="299">
        <f t="shared" si="0"/>
        <v>2</v>
      </c>
      <c r="O10" s="300">
        <f t="shared" si="0"/>
        <v>4</v>
      </c>
      <c r="P10" s="533">
        <f t="shared" ref="P10:R10" si="1">SUM(P9:P9)</f>
        <v>4</v>
      </c>
      <c r="Q10" s="299">
        <f t="shared" si="1"/>
        <v>3</v>
      </c>
      <c r="R10" s="300">
        <f t="shared" si="1"/>
        <v>7</v>
      </c>
      <c r="S10" s="517">
        <f t="shared" si="0"/>
        <v>10</v>
      </c>
      <c r="T10" s="299">
        <f t="shared" si="0"/>
        <v>8</v>
      </c>
      <c r="U10" s="300">
        <f t="shared" si="0"/>
        <v>18</v>
      </c>
    </row>
    <row r="11" spans="1:27" s="126" customFormat="1" ht="19.5" customHeight="1" x14ac:dyDescent="0.2">
      <c r="B11" s="4474" t="s">
        <v>23</v>
      </c>
      <c r="C11" s="4475"/>
      <c r="D11" s="387"/>
      <c r="E11" s="519"/>
      <c r="F11" s="499"/>
      <c r="G11" s="287"/>
      <c r="H11" s="519"/>
      <c r="I11" s="499"/>
      <c r="J11" s="287"/>
      <c r="K11" s="539"/>
      <c r="L11" s="499"/>
      <c r="M11" s="520"/>
      <c r="N11" s="287"/>
      <c r="O11" s="499"/>
      <c r="P11" s="520"/>
      <c r="Q11" s="287"/>
      <c r="R11" s="499"/>
      <c r="S11" s="520"/>
      <c r="T11" s="287"/>
      <c r="U11" s="499"/>
    </row>
    <row r="12" spans="1:27" s="126" customFormat="1" ht="27.75" customHeight="1" thickBot="1" x14ac:dyDescent="0.25">
      <c r="B12" s="4461" t="s">
        <v>11</v>
      </c>
      <c r="C12" s="4462"/>
      <c r="D12" s="387"/>
      <c r="E12" s="519"/>
      <c r="F12" s="499"/>
      <c r="G12" s="287"/>
      <c r="H12" s="519"/>
      <c r="I12" s="499"/>
      <c r="J12" s="287"/>
      <c r="K12" s="539"/>
      <c r="L12" s="499"/>
      <c r="M12" s="520"/>
      <c r="N12" s="287"/>
      <c r="O12" s="499"/>
      <c r="P12" s="520"/>
      <c r="Q12" s="287"/>
      <c r="R12" s="499"/>
      <c r="S12" s="520"/>
      <c r="T12" s="287"/>
      <c r="U12" s="499"/>
    </row>
    <row r="13" spans="1:27" s="126" customFormat="1" ht="57" customHeight="1" thickBot="1" x14ac:dyDescent="0.25">
      <c r="B13" s="505" t="s">
        <v>252</v>
      </c>
      <c r="C13" s="506" t="s">
        <v>339</v>
      </c>
      <c r="D13" s="508">
        <v>0</v>
      </c>
      <c r="E13" s="516">
        <v>0</v>
      </c>
      <c r="F13" s="300">
        <v>0</v>
      </c>
      <c r="G13" s="512">
        <v>4</v>
      </c>
      <c r="H13" s="516">
        <v>0</v>
      </c>
      <c r="I13" s="300">
        <v>4</v>
      </c>
      <c r="J13" s="512">
        <v>0</v>
      </c>
      <c r="K13" s="538">
        <v>2</v>
      </c>
      <c r="L13" s="300">
        <v>2</v>
      </c>
      <c r="M13" s="517">
        <v>2</v>
      </c>
      <c r="N13" s="512">
        <v>2</v>
      </c>
      <c r="O13" s="300">
        <v>4</v>
      </c>
      <c r="P13" s="517">
        <v>4</v>
      </c>
      <c r="Q13" s="512">
        <v>3</v>
      </c>
      <c r="R13" s="300">
        <v>7</v>
      </c>
      <c r="S13" s="517">
        <v>10</v>
      </c>
      <c r="T13" s="512">
        <v>7</v>
      </c>
      <c r="U13" s="300">
        <v>17</v>
      </c>
    </row>
    <row r="14" spans="1:27" s="126" customFormat="1" ht="20.25" thickBot="1" x14ac:dyDescent="0.25">
      <c r="B14" s="4476" t="s">
        <v>8</v>
      </c>
      <c r="C14" s="4477"/>
      <c r="D14" s="386">
        <f t="shared" ref="D14:U14" si="2">SUM(D13:D13)</f>
        <v>0</v>
      </c>
      <c r="E14" s="521">
        <f t="shared" si="2"/>
        <v>0</v>
      </c>
      <c r="F14" s="268">
        <f t="shared" si="2"/>
        <v>0</v>
      </c>
      <c r="G14" s="208">
        <f t="shared" si="2"/>
        <v>4</v>
      </c>
      <c r="H14" s="521">
        <f t="shared" si="2"/>
        <v>0</v>
      </c>
      <c r="I14" s="268">
        <f t="shared" si="2"/>
        <v>4</v>
      </c>
      <c r="J14" s="208">
        <f t="shared" si="2"/>
        <v>0</v>
      </c>
      <c r="K14" s="540">
        <f t="shared" si="2"/>
        <v>2</v>
      </c>
      <c r="L14" s="268">
        <f t="shared" si="2"/>
        <v>2</v>
      </c>
      <c r="M14" s="473">
        <f t="shared" si="2"/>
        <v>2</v>
      </c>
      <c r="N14" s="208">
        <f t="shared" si="2"/>
        <v>2</v>
      </c>
      <c r="O14" s="268">
        <f t="shared" si="2"/>
        <v>4</v>
      </c>
      <c r="P14" s="473">
        <f t="shared" ref="P14:R14" si="3">SUM(P13:P13)</f>
        <v>4</v>
      </c>
      <c r="Q14" s="208">
        <f t="shared" si="3"/>
        <v>3</v>
      </c>
      <c r="R14" s="268">
        <f t="shared" si="3"/>
        <v>7</v>
      </c>
      <c r="S14" s="522">
        <f t="shared" si="2"/>
        <v>10</v>
      </c>
      <c r="T14" s="208">
        <f t="shared" si="2"/>
        <v>7</v>
      </c>
      <c r="U14" s="268">
        <f t="shared" si="2"/>
        <v>17</v>
      </c>
    </row>
    <row r="15" spans="1:27" s="126" customFormat="1" ht="42.75" customHeight="1" thickBot="1" x14ac:dyDescent="0.25">
      <c r="B15" s="4417" t="s">
        <v>25</v>
      </c>
      <c r="C15" s="4469"/>
      <c r="D15" s="388"/>
      <c r="E15" s="523"/>
      <c r="F15" s="384"/>
      <c r="G15" s="500"/>
      <c r="H15" s="523"/>
      <c r="I15" s="384"/>
      <c r="J15" s="500"/>
      <c r="K15" s="541"/>
      <c r="L15" s="384"/>
      <c r="M15" s="534"/>
      <c r="N15" s="500"/>
      <c r="O15" s="384"/>
      <c r="P15" s="534"/>
      <c r="Q15" s="500"/>
      <c r="R15" s="384"/>
      <c r="S15" s="524"/>
      <c r="T15" s="500"/>
      <c r="U15" s="384"/>
    </row>
    <row r="16" spans="1:27" s="126" customFormat="1" ht="57.75" customHeight="1" thickBot="1" x14ac:dyDescent="0.25">
      <c r="B16" s="505" t="s">
        <v>252</v>
      </c>
      <c r="C16" s="506" t="s">
        <v>339</v>
      </c>
      <c r="D16" s="509">
        <v>0</v>
      </c>
      <c r="E16" s="525">
        <v>0</v>
      </c>
      <c r="F16" s="507">
        <v>0</v>
      </c>
      <c r="G16" s="513">
        <v>0</v>
      </c>
      <c r="H16" s="525">
        <v>0</v>
      </c>
      <c r="I16" s="507">
        <v>0</v>
      </c>
      <c r="J16" s="513">
        <v>0</v>
      </c>
      <c r="K16" s="542">
        <v>1</v>
      </c>
      <c r="L16" s="507">
        <v>1</v>
      </c>
      <c r="M16" s="526">
        <v>0</v>
      </c>
      <c r="N16" s="513">
        <v>0</v>
      </c>
      <c r="O16" s="507">
        <v>0</v>
      </c>
      <c r="P16" s="526">
        <v>0</v>
      </c>
      <c r="Q16" s="513">
        <v>0</v>
      </c>
      <c r="R16" s="507">
        <v>0</v>
      </c>
      <c r="S16" s="526">
        <v>0</v>
      </c>
      <c r="T16" s="513">
        <v>1</v>
      </c>
      <c r="U16" s="507">
        <v>1</v>
      </c>
    </row>
    <row r="17" spans="2:28" s="126" customFormat="1" ht="41.25" customHeight="1" thickBot="1" x14ac:dyDescent="0.25">
      <c r="B17" s="4478" t="s">
        <v>13</v>
      </c>
      <c r="C17" s="4478"/>
      <c r="D17" s="510">
        <f t="shared" ref="D17:U17" si="4">SUM(D16:D16)</f>
        <v>0</v>
      </c>
      <c r="E17" s="527">
        <f t="shared" si="4"/>
        <v>0</v>
      </c>
      <c r="F17" s="325">
        <f t="shared" si="4"/>
        <v>0</v>
      </c>
      <c r="G17" s="186">
        <f t="shared" si="4"/>
        <v>0</v>
      </c>
      <c r="H17" s="527">
        <f t="shared" si="4"/>
        <v>0</v>
      </c>
      <c r="I17" s="354">
        <f t="shared" si="4"/>
        <v>0</v>
      </c>
      <c r="J17" s="186">
        <f t="shared" si="4"/>
        <v>0</v>
      </c>
      <c r="K17" s="543">
        <f t="shared" si="4"/>
        <v>1</v>
      </c>
      <c r="L17" s="354">
        <f t="shared" si="4"/>
        <v>1</v>
      </c>
      <c r="M17" s="535">
        <f t="shared" si="4"/>
        <v>0</v>
      </c>
      <c r="N17" s="186">
        <f t="shared" si="4"/>
        <v>0</v>
      </c>
      <c r="O17" s="354">
        <f t="shared" si="4"/>
        <v>0</v>
      </c>
      <c r="P17" s="535">
        <f t="shared" ref="P17:R17" si="5">SUM(P16:P16)</f>
        <v>0</v>
      </c>
      <c r="Q17" s="186">
        <f t="shared" si="5"/>
        <v>0</v>
      </c>
      <c r="R17" s="354">
        <f t="shared" si="5"/>
        <v>0</v>
      </c>
      <c r="S17" s="528">
        <f t="shared" si="4"/>
        <v>0</v>
      </c>
      <c r="T17" s="186">
        <f t="shared" si="4"/>
        <v>1</v>
      </c>
      <c r="U17" s="354">
        <f t="shared" si="4"/>
        <v>1</v>
      </c>
    </row>
    <row r="18" spans="2:28" s="126" customFormat="1" ht="39.75" customHeight="1" x14ac:dyDescent="0.2">
      <c r="B18" s="4475" t="s">
        <v>10</v>
      </c>
      <c r="C18" s="4475"/>
      <c r="D18" s="480">
        <f t="shared" ref="D18:U18" si="6">D14</f>
        <v>0</v>
      </c>
      <c r="E18" s="529">
        <f t="shared" si="6"/>
        <v>0</v>
      </c>
      <c r="F18" s="389">
        <f t="shared" si="6"/>
        <v>0</v>
      </c>
      <c r="G18" s="514">
        <f t="shared" si="6"/>
        <v>4</v>
      </c>
      <c r="H18" s="529">
        <f t="shared" si="6"/>
        <v>0</v>
      </c>
      <c r="I18" s="389">
        <f t="shared" si="6"/>
        <v>4</v>
      </c>
      <c r="J18" s="514">
        <f t="shared" si="6"/>
        <v>0</v>
      </c>
      <c r="K18" s="544">
        <f t="shared" si="6"/>
        <v>2</v>
      </c>
      <c r="L18" s="389">
        <f t="shared" si="6"/>
        <v>2</v>
      </c>
      <c r="M18" s="536">
        <f t="shared" si="6"/>
        <v>2</v>
      </c>
      <c r="N18" s="514">
        <f t="shared" si="6"/>
        <v>2</v>
      </c>
      <c r="O18" s="389">
        <f t="shared" si="6"/>
        <v>4</v>
      </c>
      <c r="P18" s="536">
        <f t="shared" ref="P18:R18" si="7">P14</f>
        <v>4</v>
      </c>
      <c r="Q18" s="514">
        <f t="shared" si="7"/>
        <v>3</v>
      </c>
      <c r="R18" s="389">
        <f t="shared" si="7"/>
        <v>7</v>
      </c>
      <c r="S18" s="530">
        <f t="shared" si="6"/>
        <v>10</v>
      </c>
      <c r="T18" s="514">
        <f t="shared" si="6"/>
        <v>7</v>
      </c>
      <c r="U18" s="389">
        <f t="shared" si="6"/>
        <v>17</v>
      </c>
    </row>
    <row r="19" spans="2:28" s="126" customFormat="1" ht="39" customHeight="1" thickBot="1" x14ac:dyDescent="0.25">
      <c r="B19" s="4479" t="s">
        <v>17</v>
      </c>
      <c r="C19" s="4479"/>
      <c r="D19" s="511">
        <f>D17</f>
        <v>0</v>
      </c>
      <c r="E19" s="531">
        <f t="shared" ref="E19:U19" si="8">E17</f>
        <v>0</v>
      </c>
      <c r="F19" s="501">
        <f t="shared" si="8"/>
        <v>0</v>
      </c>
      <c r="G19" s="515">
        <f t="shared" si="8"/>
        <v>0</v>
      </c>
      <c r="H19" s="531">
        <f t="shared" si="8"/>
        <v>0</v>
      </c>
      <c r="I19" s="501">
        <f t="shared" si="8"/>
        <v>0</v>
      </c>
      <c r="J19" s="515">
        <f t="shared" si="8"/>
        <v>0</v>
      </c>
      <c r="K19" s="545">
        <f t="shared" si="8"/>
        <v>1</v>
      </c>
      <c r="L19" s="501">
        <f t="shared" si="8"/>
        <v>1</v>
      </c>
      <c r="M19" s="537">
        <f t="shared" si="8"/>
        <v>0</v>
      </c>
      <c r="N19" s="515">
        <f t="shared" si="8"/>
        <v>0</v>
      </c>
      <c r="O19" s="501">
        <f t="shared" si="8"/>
        <v>0</v>
      </c>
      <c r="P19" s="537">
        <f t="shared" ref="P19:R19" si="9">P17</f>
        <v>0</v>
      </c>
      <c r="Q19" s="515">
        <f t="shared" si="9"/>
        <v>0</v>
      </c>
      <c r="R19" s="501">
        <f t="shared" si="9"/>
        <v>0</v>
      </c>
      <c r="S19" s="532">
        <f t="shared" si="8"/>
        <v>0</v>
      </c>
      <c r="T19" s="515">
        <f t="shared" si="8"/>
        <v>1</v>
      </c>
      <c r="U19" s="501">
        <f t="shared" si="8"/>
        <v>1</v>
      </c>
    </row>
    <row r="20" spans="2:28" s="126" customFormat="1" ht="39" customHeight="1" thickBot="1" x14ac:dyDescent="0.25">
      <c r="B20" s="4468" t="s">
        <v>18</v>
      </c>
      <c r="C20" s="4468"/>
      <c r="D20" s="598">
        <f>D18+D19</f>
        <v>0</v>
      </c>
      <c r="E20" s="599">
        <f t="shared" ref="E20:U20" si="10">E18+E19</f>
        <v>0</v>
      </c>
      <c r="F20" s="475">
        <f t="shared" si="10"/>
        <v>0</v>
      </c>
      <c r="G20" s="600">
        <f t="shared" si="10"/>
        <v>4</v>
      </c>
      <c r="H20" s="599">
        <f t="shared" si="10"/>
        <v>0</v>
      </c>
      <c r="I20" s="475">
        <f t="shared" si="10"/>
        <v>4</v>
      </c>
      <c r="J20" s="600">
        <f t="shared" si="10"/>
        <v>0</v>
      </c>
      <c r="K20" s="599">
        <f t="shared" si="10"/>
        <v>3</v>
      </c>
      <c r="L20" s="475">
        <f t="shared" si="10"/>
        <v>3</v>
      </c>
      <c r="M20" s="600">
        <f t="shared" si="10"/>
        <v>2</v>
      </c>
      <c r="N20" s="599">
        <f t="shared" si="10"/>
        <v>2</v>
      </c>
      <c r="O20" s="475">
        <f t="shared" si="10"/>
        <v>4</v>
      </c>
      <c r="P20" s="600">
        <f t="shared" ref="P20:R20" si="11">P18+P19</f>
        <v>4</v>
      </c>
      <c r="Q20" s="599">
        <f t="shared" si="11"/>
        <v>3</v>
      </c>
      <c r="R20" s="475">
        <f t="shared" si="11"/>
        <v>7</v>
      </c>
      <c r="S20" s="600">
        <f t="shared" si="10"/>
        <v>10</v>
      </c>
      <c r="T20" s="599">
        <f t="shared" si="10"/>
        <v>8</v>
      </c>
      <c r="U20" s="475">
        <f t="shared" si="10"/>
        <v>18</v>
      </c>
    </row>
    <row r="22" spans="2:28" ht="18.75" customHeight="1" x14ac:dyDescent="0.2">
      <c r="B22" s="4337"/>
      <c r="C22" s="4337"/>
      <c r="D22" s="4337"/>
      <c r="E22" s="4337"/>
      <c r="F22" s="4337"/>
      <c r="G22" s="4337"/>
      <c r="H22" s="4337"/>
      <c r="I22" s="4337"/>
      <c r="J22" s="4337"/>
      <c r="K22" s="4337"/>
      <c r="L22" s="4337"/>
      <c r="M22" s="4337"/>
      <c r="N22" s="4337"/>
      <c r="O22" s="4337"/>
      <c r="P22" s="4337"/>
      <c r="Q22" s="4337"/>
      <c r="R22" s="4337"/>
      <c r="S22" s="4337"/>
      <c r="T22" s="4337"/>
      <c r="U22" s="4337"/>
      <c r="V22" s="4337"/>
      <c r="W22" s="4337"/>
      <c r="X22" s="4337"/>
      <c r="Y22" s="4337"/>
      <c r="Z22" s="4337"/>
      <c r="AA22" s="149"/>
      <c r="AB22" s="149"/>
    </row>
  </sheetData>
  <mergeCells count="23">
    <mergeCell ref="B20:C20"/>
    <mergeCell ref="B22:Z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  <mergeCell ref="B1:U1"/>
    <mergeCell ref="A2:U2"/>
    <mergeCell ref="F3:U3"/>
    <mergeCell ref="S5:U6"/>
    <mergeCell ref="B12:C12"/>
    <mergeCell ref="M5:O6"/>
    <mergeCell ref="B5:C7"/>
    <mergeCell ref="J5:L6"/>
    <mergeCell ref="B3:C3"/>
    <mergeCell ref="D3:E3"/>
    <mergeCell ref="P5:R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6"/>
  <sheetViews>
    <sheetView topLeftCell="B19" zoomScale="60" zoomScaleNormal="60" workbookViewId="0">
      <selection activeCell="R46" sqref="R46"/>
    </sheetView>
  </sheetViews>
  <sheetFormatPr defaultRowHeight="18" x14ac:dyDescent="0.2"/>
  <cols>
    <col min="1" max="1" width="9.140625" style="3875"/>
    <col min="2" max="2" width="13.140625" style="210" customWidth="1"/>
    <col min="3" max="3" width="73" style="210" customWidth="1"/>
    <col min="4" max="5" width="14.7109375" style="210" customWidth="1"/>
    <col min="6" max="6" width="11.5703125" style="288" customWidth="1"/>
    <col min="7" max="7" width="14" style="210" customWidth="1"/>
    <col min="8" max="8" width="13.5703125" style="210" customWidth="1"/>
    <col min="9" max="9" width="11" style="288" customWidth="1"/>
    <col min="10" max="10" width="15.42578125" style="210" customWidth="1"/>
    <col min="11" max="11" width="14.28515625" style="210" customWidth="1"/>
    <col min="12" max="12" width="14" style="288" customWidth="1"/>
    <col min="13" max="257" width="9.140625" style="210"/>
    <col min="258" max="258" width="13.140625" style="210" customWidth="1"/>
    <col min="259" max="259" width="66.42578125" style="210" customWidth="1"/>
    <col min="260" max="260" width="9.140625" style="210"/>
    <col min="261" max="262" width="11.5703125" style="210" customWidth="1"/>
    <col min="263" max="263" width="9.140625" style="210"/>
    <col min="264" max="264" width="12.42578125" style="210" customWidth="1"/>
    <col min="265" max="265" width="11" style="210" customWidth="1"/>
    <col min="266" max="266" width="9.140625" style="210"/>
    <col min="267" max="267" width="12.85546875" style="210" customWidth="1"/>
    <col min="268" max="268" width="11.5703125" style="210" customWidth="1"/>
    <col min="269" max="513" width="9.140625" style="210"/>
    <col min="514" max="514" width="13.140625" style="210" customWidth="1"/>
    <col min="515" max="515" width="66.42578125" style="210" customWidth="1"/>
    <col min="516" max="516" width="9.140625" style="210"/>
    <col min="517" max="518" width="11.5703125" style="210" customWidth="1"/>
    <col min="519" max="519" width="9.140625" style="210"/>
    <col min="520" max="520" width="12.42578125" style="210" customWidth="1"/>
    <col min="521" max="521" width="11" style="210" customWidth="1"/>
    <col min="522" max="522" width="9.140625" style="210"/>
    <col min="523" max="523" width="12.85546875" style="210" customWidth="1"/>
    <col min="524" max="524" width="11.5703125" style="210" customWidth="1"/>
    <col min="525" max="769" width="9.140625" style="210"/>
    <col min="770" max="770" width="13.140625" style="210" customWidth="1"/>
    <col min="771" max="771" width="66.42578125" style="210" customWidth="1"/>
    <col min="772" max="772" width="9.140625" style="210"/>
    <col min="773" max="774" width="11.5703125" style="210" customWidth="1"/>
    <col min="775" max="775" width="9.140625" style="210"/>
    <col min="776" max="776" width="12.42578125" style="210" customWidth="1"/>
    <col min="777" max="777" width="11" style="210" customWidth="1"/>
    <col min="778" max="778" width="9.140625" style="210"/>
    <col min="779" max="779" width="12.85546875" style="210" customWidth="1"/>
    <col min="780" max="780" width="11.5703125" style="210" customWidth="1"/>
    <col min="781" max="1025" width="9.140625" style="210"/>
    <col min="1026" max="1026" width="13.140625" style="210" customWidth="1"/>
    <col min="1027" max="1027" width="66.42578125" style="210" customWidth="1"/>
    <col min="1028" max="1028" width="9.140625" style="210"/>
    <col min="1029" max="1030" width="11.5703125" style="210" customWidth="1"/>
    <col min="1031" max="1031" width="9.140625" style="210"/>
    <col min="1032" max="1032" width="12.42578125" style="210" customWidth="1"/>
    <col min="1033" max="1033" width="11" style="210" customWidth="1"/>
    <col min="1034" max="1034" width="9.140625" style="210"/>
    <col min="1035" max="1035" width="12.85546875" style="210" customWidth="1"/>
    <col min="1036" max="1036" width="11.5703125" style="210" customWidth="1"/>
    <col min="1037" max="1281" width="9.140625" style="210"/>
    <col min="1282" max="1282" width="13.140625" style="210" customWidth="1"/>
    <col min="1283" max="1283" width="66.42578125" style="210" customWidth="1"/>
    <col min="1284" max="1284" width="9.140625" style="210"/>
    <col min="1285" max="1286" width="11.5703125" style="210" customWidth="1"/>
    <col min="1287" max="1287" width="9.140625" style="210"/>
    <col min="1288" max="1288" width="12.42578125" style="210" customWidth="1"/>
    <col min="1289" max="1289" width="11" style="210" customWidth="1"/>
    <col min="1290" max="1290" width="9.140625" style="210"/>
    <col min="1291" max="1291" width="12.85546875" style="210" customWidth="1"/>
    <col min="1292" max="1292" width="11.5703125" style="210" customWidth="1"/>
    <col min="1293" max="1537" width="9.140625" style="210"/>
    <col min="1538" max="1538" width="13.140625" style="210" customWidth="1"/>
    <col min="1539" max="1539" width="66.42578125" style="210" customWidth="1"/>
    <col min="1540" max="1540" width="9.140625" style="210"/>
    <col min="1541" max="1542" width="11.5703125" style="210" customWidth="1"/>
    <col min="1543" max="1543" width="9.140625" style="210"/>
    <col min="1544" max="1544" width="12.42578125" style="210" customWidth="1"/>
    <col min="1545" max="1545" width="11" style="210" customWidth="1"/>
    <col min="1546" max="1546" width="9.140625" style="210"/>
    <col min="1547" max="1547" width="12.85546875" style="210" customWidth="1"/>
    <col min="1548" max="1548" width="11.5703125" style="210" customWidth="1"/>
    <col min="1549" max="1793" width="9.140625" style="210"/>
    <col min="1794" max="1794" width="13.140625" style="210" customWidth="1"/>
    <col min="1795" max="1795" width="66.42578125" style="210" customWidth="1"/>
    <col min="1796" max="1796" width="9.140625" style="210"/>
    <col min="1797" max="1798" width="11.5703125" style="210" customWidth="1"/>
    <col min="1799" max="1799" width="9.140625" style="210"/>
    <col min="1800" max="1800" width="12.42578125" style="210" customWidth="1"/>
    <col min="1801" max="1801" width="11" style="210" customWidth="1"/>
    <col min="1802" max="1802" width="9.140625" style="210"/>
    <col min="1803" max="1803" width="12.85546875" style="210" customWidth="1"/>
    <col min="1804" max="1804" width="11.5703125" style="210" customWidth="1"/>
    <col min="1805" max="2049" width="9.140625" style="210"/>
    <col min="2050" max="2050" width="13.140625" style="210" customWidth="1"/>
    <col min="2051" max="2051" width="66.42578125" style="210" customWidth="1"/>
    <col min="2052" max="2052" width="9.140625" style="210"/>
    <col min="2053" max="2054" width="11.5703125" style="210" customWidth="1"/>
    <col min="2055" max="2055" width="9.140625" style="210"/>
    <col min="2056" max="2056" width="12.42578125" style="210" customWidth="1"/>
    <col min="2057" max="2057" width="11" style="210" customWidth="1"/>
    <col min="2058" max="2058" width="9.140625" style="210"/>
    <col min="2059" max="2059" width="12.85546875" style="210" customWidth="1"/>
    <col min="2060" max="2060" width="11.5703125" style="210" customWidth="1"/>
    <col min="2061" max="2305" width="9.140625" style="210"/>
    <col min="2306" max="2306" width="13.140625" style="210" customWidth="1"/>
    <col min="2307" max="2307" width="66.42578125" style="210" customWidth="1"/>
    <col min="2308" max="2308" width="9.140625" style="210"/>
    <col min="2309" max="2310" width="11.5703125" style="210" customWidth="1"/>
    <col min="2311" max="2311" width="9.140625" style="210"/>
    <col min="2312" max="2312" width="12.42578125" style="210" customWidth="1"/>
    <col min="2313" max="2313" width="11" style="210" customWidth="1"/>
    <col min="2314" max="2314" width="9.140625" style="210"/>
    <col min="2315" max="2315" width="12.85546875" style="210" customWidth="1"/>
    <col min="2316" max="2316" width="11.5703125" style="210" customWidth="1"/>
    <col min="2317" max="2561" width="9.140625" style="210"/>
    <col min="2562" max="2562" width="13.140625" style="210" customWidth="1"/>
    <col min="2563" max="2563" width="66.42578125" style="210" customWidth="1"/>
    <col min="2564" max="2564" width="9.140625" style="210"/>
    <col min="2565" max="2566" width="11.5703125" style="210" customWidth="1"/>
    <col min="2567" max="2567" width="9.140625" style="210"/>
    <col min="2568" max="2568" width="12.42578125" style="210" customWidth="1"/>
    <col min="2569" max="2569" width="11" style="210" customWidth="1"/>
    <col min="2570" max="2570" width="9.140625" style="210"/>
    <col min="2571" max="2571" width="12.85546875" style="210" customWidth="1"/>
    <col min="2572" max="2572" width="11.5703125" style="210" customWidth="1"/>
    <col min="2573" max="2817" width="9.140625" style="210"/>
    <col min="2818" max="2818" width="13.140625" style="210" customWidth="1"/>
    <col min="2819" max="2819" width="66.42578125" style="210" customWidth="1"/>
    <col min="2820" max="2820" width="9.140625" style="210"/>
    <col min="2821" max="2822" width="11.5703125" style="210" customWidth="1"/>
    <col min="2823" max="2823" width="9.140625" style="210"/>
    <col min="2824" max="2824" width="12.42578125" style="210" customWidth="1"/>
    <col min="2825" max="2825" width="11" style="210" customWidth="1"/>
    <col min="2826" max="2826" width="9.140625" style="210"/>
    <col min="2827" max="2827" width="12.85546875" style="210" customWidth="1"/>
    <col min="2828" max="2828" width="11.5703125" style="210" customWidth="1"/>
    <col min="2829" max="3073" width="9.140625" style="210"/>
    <col min="3074" max="3074" width="13.140625" style="210" customWidth="1"/>
    <col min="3075" max="3075" width="66.42578125" style="210" customWidth="1"/>
    <col min="3076" max="3076" width="9.140625" style="210"/>
    <col min="3077" max="3078" width="11.5703125" style="210" customWidth="1"/>
    <col min="3079" max="3079" width="9.140625" style="210"/>
    <col min="3080" max="3080" width="12.42578125" style="210" customWidth="1"/>
    <col min="3081" max="3081" width="11" style="210" customWidth="1"/>
    <col min="3082" max="3082" width="9.140625" style="210"/>
    <col min="3083" max="3083" width="12.85546875" style="210" customWidth="1"/>
    <col min="3084" max="3084" width="11.5703125" style="210" customWidth="1"/>
    <col min="3085" max="3329" width="9.140625" style="210"/>
    <col min="3330" max="3330" width="13.140625" style="210" customWidth="1"/>
    <col min="3331" max="3331" width="66.42578125" style="210" customWidth="1"/>
    <col min="3332" max="3332" width="9.140625" style="210"/>
    <col min="3333" max="3334" width="11.5703125" style="210" customWidth="1"/>
    <col min="3335" max="3335" width="9.140625" style="210"/>
    <col min="3336" max="3336" width="12.42578125" style="210" customWidth="1"/>
    <col min="3337" max="3337" width="11" style="210" customWidth="1"/>
    <col min="3338" max="3338" width="9.140625" style="210"/>
    <col min="3339" max="3339" width="12.85546875" style="210" customWidth="1"/>
    <col min="3340" max="3340" width="11.5703125" style="210" customWidth="1"/>
    <col min="3341" max="3585" width="9.140625" style="210"/>
    <col min="3586" max="3586" width="13.140625" style="210" customWidth="1"/>
    <col min="3587" max="3587" width="66.42578125" style="210" customWidth="1"/>
    <col min="3588" max="3588" width="9.140625" style="210"/>
    <col min="3589" max="3590" width="11.5703125" style="210" customWidth="1"/>
    <col min="3591" max="3591" width="9.140625" style="210"/>
    <col min="3592" max="3592" width="12.42578125" style="210" customWidth="1"/>
    <col min="3593" max="3593" width="11" style="210" customWidth="1"/>
    <col min="3594" max="3594" width="9.140625" style="210"/>
    <col min="3595" max="3595" width="12.85546875" style="210" customWidth="1"/>
    <col min="3596" max="3596" width="11.5703125" style="210" customWidth="1"/>
    <col min="3597" max="3841" width="9.140625" style="210"/>
    <col min="3842" max="3842" width="13.140625" style="210" customWidth="1"/>
    <col min="3843" max="3843" width="66.42578125" style="210" customWidth="1"/>
    <col min="3844" max="3844" width="9.140625" style="210"/>
    <col min="3845" max="3846" width="11.5703125" style="210" customWidth="1"/>
    <col min="3847" max="3847" width="9.140625" style="210"/>
    <col min="3848" max="3848" width="12.42578125" style="210" customWidth="1"/>
    <col min="3849" max="3849" width="11" style="210" customWidth="1"/>
    <col min="3850" max="3850" width="9.140625" style="210"/>
    <col min="3851" max="3851" width="12.85546875" style="210" customWidth="1"/>
    <col min="3852" max="3852" width="11.5703125" style="210" customWidth="1"/>
    <col min="3853" max="4097" width="9.140625" style="210"/>
    <col min="4098" max="4098" width="13.140625" style="210" customWidth="1"/>
    <col min="4099" max="4099" width="66.42578125" style="210" customWidth="1"/>
    <col min="4100" max="4100" width="9.140625" style="210"/>
    <col min="4101" max="4102" width="11.5703125" style="210" customWidth="1"/>
    <col min="4103" max="4103" width="9.140625" style="210"/>
    <col min="4104" max="4104" width="12.42578125" style="210" customWidth="1"/>
    <col min="4105" max="4105" width="11" style="210" customWidth="1"/>
    <col min="4106" max="4106" width="9.140625" style="210"/>
    <col min="4107" max="4107" width="12.85546875" style="210" customWidth="1"/>
    <col min="4108" max="4108" width="11.5703125" style="210" customWidth="1"/>
    <col min="4109" max="4353" width="9.140625" style="210"/>
    <col min="4354" max="4354" width="13.140625" style="210" customWidth="1"/>
    <col min="4355" max="4355" width="66.42578125" style="210" customWidth="1"/>
    <col min="4356" max="4356" width="9.140625" style="210"/>
    <col min="4357" max="4358" width="11.5703125" style="210" customWidth="1"/>
    <col min="4359" max="4359" width="9.140625" style="210"/>
    <col min="4360" max="4360" width="12.42578125" style="210" customWidth="1"/>
    <col min="4361" max="4361" width="11" style="210" customWidth="1"/>
    <col min="4362" max="4362" width="9.140625" style="210"/>
    <col min="4363" max="4363" width="12.85546875" style="210" customWidth="1"/>
    <col min="4364" max="4364" width="11.5703125" style="210" customWidth="1"/>
    <col min="4365" max="4609" width="9.140625" style="210"/>
    <col min="4610" max="4610" width="13.140625" style="210" customWidth="1"/>
    <col min="4611" max="4611" width="66.42578125" style="210" customWidth="1"/>
    <col min="4612" max="4612" width="9.140625" style="210"/>
    <col min="4613" max="4614" width="11.5703125" style="210" customWidth="1"/>
    <col min="4615" max="4615" width="9.140625" style="210"/>
    <col min="4616" max="4616" width="12.42578125" style="210" customWidth="1"/>
    <col min="4617" max="4617" width="11" style="210" customWidth="1"/>
    <col min="4618" max="4618" width="9.140625" style="210"/>
    <col min="4619" max="4619" width="12.85546875" style="210" customWidth="1"/>
    <col min="4620" max="4620" width="11.5703125" style="210" customWidth="1"/>
    <col min="4621" max="4865" width="9.140625" style="210"/>
    <col min="4866" max="4866" width="13.140625" style="210" customWidth="1"/>
    <col min="4867" max="4867" width="66.42578125" style="210" customWidth="1"/>
    <col min="4868" max="4868" width="9.140625" style="210"/>
    <col min="4869" max="4870" width="11.5703125" style="210" customWidth="1"/>
    <col min="4871" max="4871" width="9.140625" style="210"/>
    <col min="4872" max="4872" width="12.42578125" style="210" customWidth="1"/>
    <col min="4873" max="4873" width="11" style="210" customWidth="1"/>
    <col min="4874" max="4874" width="9.140625" style="210"/>
    <col min="4875" max="4875" width="12.85546875" style="210" customWidth="1"/>
    <col min="4876" max="4876" width="11.5703125" style="210" customWidth="1"/>
    <col min="4877" max="5121" width="9.140625" style="210"/>
    <col min="5122" max="5122" width="13.140625" style="210" customWidth="1"/>
    <col min="5123" max="5123" width="66.42578125" style="210" customWidth="1"/>
    <col min="5124" max="5124" width="9.140625" style="210"/>
    <col min="5125" max="5126" width="11.5703125" style="210" customWidth="1"/>
    <col min="5127" max="5127" width="9.140625" style="210"/>
    <col min="5128" max="5128" width="12.42578125" style="210" customWidth="1"/>
    <col min="5129" max="5129" width="11" style="210" customWidth="1"/>
    <col min="5130" max="5130" width="9.140625" style="210"/>
    <col min="5131" max="5131" width="12.85546875" style="210" customWidth="1"/>
    <col min="5132" max="5132" width="11.5703125" style="210" customWidth="1"/>
    <col min="5133" max="5377" width="9.140625" style="210"/>
    <col min="5378" max="5378" width="13.140625" style="210" customWidth="1"/>
    <col min="5379" max="5379" width="66.42578125" style="210" customWidth="1"/>
    <col min="5380" max="5380" width="9.140625" style="210"/>
    <col min="5381" max="5382" width="11.5703125" style="210" customWidth="1"/>
    <col min="5383" max="5383" width="9.140625" style="210"/>
    <col min="5384" max="5384" width="12.42578125" style="210" customWidth="1"/>
    <col min="5385" max="5385" width="11" style="210" customWidth="1"/>
    <col min="5386" max="5386" width="9.140625" style="210"/>
    <col min="5387" max="5387" width="12.85546875" style="210" customWidth="1"/>
    <col min="5388" max="5388" width="11.5703125" style="210" customWidth="1"/>
    <col min="5389" max="5633" width="9.140625" style="210"/>
    <col min="5634" max="5634" width="13.140625" style="210" customWidth="1"/>
    <col min="5635" max="5635" width="66.42578125" style="210" customWidth="1"/>
    <col min="5636" max="5636" width="9.140625" style="210"/>
    <col min="5637" max="5638" width="11.5703125" style="210" customWidth="1"/>
    <col min="5639" max="5639" width="9.140625" style="210"/>
    <col min="5640" max="5640" width="12.42578125" style="210" customWidth="1"/>
    <col min="5641" max="5641" width="11" style="210" customWidth="1"/>
    <col min="5642" max="5642" width="9.140625" style="210"/>
    <col min="5643" max="5643" width="12.85546875" style="210" customWidth="1"/>
    <col min="5644" max="5644" width="11.5703125" style="210" customWidth="1"/>
    <col min="5645" max="5889" width="9.140625" style="210"/>
    <col min="5890" max="5890" width="13.140625" style="210" customWidth="1"/>
    <col min="5891" max="5891" width="66.42578125" style="210" customWidth="1"/>
    <col min="5892" max="5892" width="9.140625" style="210"/>
    <col min="5893" max="5894" width="11.5703125" style="210" customWidth="1"/>
    <col min="5895" max="5895" width="9.140625" style="210"/>
    <col min="5896" max="5896" width="12.42578125" style="210" customWidth="1"/>
    <col min="5897" max="5897" width="11" style="210" customWidth="1"/>
    <col min="5898" max="5898" width="9.140625" style="210"/>
    <col min="5899" max="5899" width="12.85546875" style="210" customWidth="1"/>
    <col min="5900" max="5900" width="11.5703125" style="210" customWidth="1"/>
    <col min="5901" max="6145" width="9.140625" style="210"/>
    <col min="6146" max="6146" width="13.140625" style="210" customWidth="1"/>
    <col min="6147" max="6147" width="66.42578125" style="210" customWidth="1"/>
    <col min="6148" max="6148" width="9.140625" style="210"/>
    <col min="6149" max="6150" width="11.5703125" style="210" customWidth="1"/>
    <col min="6151" max="6151" width="9.140625" style="210"/>
    <col min="6152" max="6152" width="12.42578125" style="210" customWidth="1"/>
    <col min="6153" max="6153" width="11" style="210" customWidth="1"/>
    <col min="6154" max="6154" width="9.140625" style="210"/>
    <col min="6155" max="6155" width="12.85546875" style="210" customWidth="1"/>
    <col min="6156" max="6156" width="11.5703125" style="210" customWidth="1"/>
    <col min="6157" max="6401" width="9.140625" style="210"/>
    <col min="6402" max="6402" width="13.140625" style="210" customWidth="1"/>
    <col min="6403" max="6403" width="66.42578125" style="210" customWidth="1"/>
    <col min="6404" max="6404" width="9.140625" style="210"/>
    <col min="6405" max="6406" width="11.5703125" style="210" customWidth="1"/>
    <col min="6407" max="6407" width="9.140625" style="210"/>
    <col min="6408" max="6408" width="12.42578125" style="210" customWidth="1"/>
    <col min="6409" max="6409" width="11" style="210" customWidth="1"/>
    <col min="6410" max="6410" width="9.140625" style="210"/>
    <col min="6411" max="6411" width="12.85546875" style="210" customWidth="1"/>
    <col min="6412" max="6412" width="11.5703125" style="210" customWidth="1"/>
    <col min="6413" max="6657" width="9.140625" style="210"/>
    <col min="6658" max="6658" width="13.140625" style="210" customWidth="1"/>
    <col min="6659" max="6659" width="66.42578125" style="210" customWidth="1"/>
    <col min="6660" max="6660" width="9.140625" style="210"/>
    <col min="6661" max="6662" width="11.5703125" style="210" customWidth="1"/>
    <col min="6663" max="6663" width="9.140625" style="210"/>
    <col min="6664" max="6664" width="12.42578125" style="210" customWidth="1"/>
    <col min="6665" max="6665" width="11" style="210" customWidth="1"/>
    <col min="6666" max="6666" width="9.140625" style="210"/>
    <col min="6667" max="6667" width="12.85546875" style="210" customWidth="1"/>
    <col min="6668" max="6668" width="11.5703125" style="210" customWidth="1"/>
    <col min="6669" max="6913" width="9.140625" style="210"/>
    <col min="6914" max="6914" width="13.140625" style="210" customWidth="1"/>
    <col min="6915" max="6915" width="66.42578125" style="210" customWidth="1"/>
    <col min="6916" max="6916" width="9.140625" style="210"/>
    <col min="6917" max="6918" width="11.5703125" style="210" customWidth="1"/>
    <col min="6919" max="6919" width="9.140625" style="210"/>
    <col min="6920" max="6920" width="12.42578125" style="210" customWidth="1"/>
    <col min="6921" max="6921" width="11" style="210" customWidth="1"/>
    <col min="6922" max="6922" width="9.140625" style="210"/>
    <col min="6923" max="6923" width="12.85546875" style="210" customWidth="1"/>
    <col min="6924" max="6924" width="11.5703125" style="210" customWidth="1"/>
    <col min="6925" max="7169" width="9.140625" style="210"/>
    <col min="7170" max="7170" width="13.140625" style="210" customWidth="1"/>
    <col min="7171" max="7171" width="66.42578125" style="210" customWidth="1"/>
    <col min="7172" max="7172" width="9.140625" style="210"/>
    <col min="7173" max="7174" width="11.5703125" style="210" customWidth="1"/>
    <col min="7175" max="7175" width="9.140625" style="210"/>
    <col min="7176" max="7176" width="12.42578125" style="210" customWidth="1"/>
    <col min="7177" max="7177" width="11" style="210" customWidth="1"/>
    <col min="7178" max="7178" width="9.140625" style="210"/>
    <col min="7179" max="7179" width="12.85546875" style="210" customWidth="1"/>
    <col min="7180" max="7180" width="11.5703125" style="210" customWidth="1"/>
    <col min="7181" max="7425" width="9.140625" style="210"/>
    <col min="7426" max="7426" width="13.140625" style="210" customWidth="1"/>
    <col min="7427" max="7427" width="66.42578125" style="210" customWidth="1"/>
    <col min="7428" max="7428" width="9.140625" style="210"/>
    <col min="7429" max="7430" width="11.5703125" style="210" customWidth="1"/>
    <col min="7431" max="7431" width="9.140625" style="210"/>
    <col min="7432" max="7432" width="12.42578125" style="210" customWidth="1"/>
    <col min="7433" max="7433" width="11" style="210" customWidth="1"/>
    <col min="7434" max="7434" width="9.140625" style="210"/>
    <col min="7435" max="7435" width="12.85546875" style="210" customWidth="1"/>
    <col min="7436" max="7436" width="11.5703125" style="210" customWidth="1"/>
    <col min="7437" max="7681" width="9.140625" style="210"/>
    <col min="7682" max="7682" width="13.140625" style="210" customWidth="1"/>
    <col min="7683" max="7683" width="66.42578125" style="210" customWidth="1"/>
    <col min="7684" max="7684" width="9.140625" style="210"/>
    <col min="7685" max="7686" width="11.5703125" style="210" customWidth="1"/>
    <col min="7687" max="7687" width="9.140625" style="210"/>
    <col min="7688" max="7688" width="12.42578125" style="210" customWidth="1"/>
    <col min="7689" max="7689" width="11" style="210" customWidth="1"/>
    <col min="7690" max="7690" width="9.140625" style="210"/>
    <col min="7691" max="7691" width="12.85546875" style="210" customWidth="1"/>
    <col min="7692" max="7692" width="11.5703125" style="210" customWidth="1"/>
    <col min="7693" max="7937" width="9.140625" style="210"/>
    <col min="7938" max="7938" width="13.140625" style="210" customWidth="1"/>
    <col min="7939" max="7939" width="66.42578125" style="210" customWidth="1"/>
    <col min="7940" max="7940" width="9.140625" style="210"/>
    <col min="7941" max="7942" width="11.5703125" style="210" customWidth="1"/>
    <col min="7943" max="7943" width="9.140625" style="210"/>
    <col min="7944" max="7944" width="12.42578125" style="210" customWidth="1"/>
    <col min="7945" max="7945" width="11" style="210" customWidth="1"/>
    <col min="7946" max="7946" width="9.140625" style="210"/>
    <col min="7947" max="7947" width="12.85546875" style="210" customWidth="1"/>
    <col min="7948" max="7948" width="11.5703125" style="210" customWidth="1"/>
    <col min="7949" max="8193" width="9.140625" style="210"/>
    <col min="8194" max="8194" width="13.140625" style="210" customWidth="1"/>
    <col min="8195" max="8195" width="66.42578125" style="210" customWidth="1"/>
    <col min="8196" max="8196" width="9.140625" style="210"/>
    <col min="8197" max="8198" width="11.5703125" style="210" customWidth="1"/>
    <col min="8199" max="8199" width="9.140625" style="210"/>
    <col min="8200" max="8200" width="12.42578125" style="210" customWidth="1"/>
    <col min="8201" max="8201" width="11" style="210" customWidth="1"/>
    <col min="8202" max="8202" width="9.140625" style="210"/>
    <col min="8203" max="8203" width="12.85546875" style="210" customWidth="1"/>
    <col min="8204" max="8204" width="11.5703125" style="210" customWidth="1"/>
    <col min="8205" max="8449" width="9.140625" style="210"/>
    <col min="8450" max="8450" width="13.140625" style="210" customWidth="1"/>
    <col min="8451" max="8451" width="66.42578125" style="210" customWidth="1"/>
    <col min="8452" max="8452" width="9.140625" style="210"/>
    <col min="8453" max="8454" width="11.5703125" style="210" customWidth="1"/>
    <col min="8455" max="8455" width="9.140625" style="210"/>
    <col min="8456" max="8456" width="12.42578125" style="210" customWidth="1"/>
    <col min="8457" max="8457" width="11" style="210" customWidth="1"/>
    <col min="8458" max="8458" width="9.140625" style="210"/>
    <col min="8459" max="8459" width="12.85546875" style="210" customWidth="1"/>
    <col min="8460" max="8460" width="11.5703125" style="210" customWidth="1"/>
    <col min="8461" max="8705" width="9.140625" style="210"/>
    <col min="8706" max="8706" width="13.140625" style="210" customWidth="1"/>
    <col min="8707" max="8707" width="66.42578125" style="210" customWidth="1"/>
    <col min="8708" max="8708" width="9.140625" style="210"/>
    <col min="8709" max="8710" width="11.5703125" style="210" customWidth="1"/>
    <col min="8711" max="8711" width="9.140625" style="210"/>
    <col min="8712" max="8712" width="12.42578125" style="210" customWidth="1"/>
    <col min="8713" max="8713" width="11" style="210" customWidth="1"/>
    <col min="8714" max="8714" width="9.140625" style="210"/>
    <col min="8715" max="8715" width="12.85546875" style="210" customWidth="1"/>
    <col min="8716" max="8716" width="11.5703125" style="210" customWidth="1"/>
    <col min="8717" max="8961" width="9.140625" style="210"/>
    <col min="8962" max="8962" width="13.140625" style="210" customWidth="1"/>
    <col min="8963" max="8963" width="66.42578125" style="210" customWidth="1"/>
    <col min="8964" max="8964" width="9.140625" style="210"/>
    <col min="8965" max="8966" width="11.5703125" style="210" customWidth="1"/>
    <col min="8967" max="8967" width="9.140625" style="210"/>
    <col min="8968" max="8968" width="12.42578125" style="210" customWidth="1"/>
    <col min="8969" max="8969" width="11" style="210" customWidth="1"/>
    <col min="8970" max="8970" width="9.140625" style="210"/>
    <col min="8971" max="8971" width="12.85546875" style="210" customWidth="1"/>
    <col min="8972" max="8972" width="11.5703125" style="210" customWidth="1"/>
    <col min="8973" max="9217" width="9.140625" style="210"/>
    <col min="9218" max="9218" width="13.140625" style="210" customWidth="1"/>
    <col min="9219" max="9219" width="66.42578125" style="210" customWidth="1"/>
    <col min="9220" max="9220" width="9.140625" style="210"/>
    <col min="9221" max="9222" width="11.5703125" style="210" customWidth="1"/>
    <col min="9223" max="9223" width="9.140625" style="210"/>
    <col min="9224" max="9224" width="12.42578125" style="210" customWidth="1"/>
    <col min="9225" max="9225" width="11" style="210" customWidth="1"/>
    <col min="9226" max="9226" width="9.140625" style="210"/>
    <col min="9227" max="9227" width="12.85546875" style="210" customWidth="1"/>
    <col min="9228" max="9228" width="11.5703125" style="210" customWidth="1"/>
    <col min="9229" max="9473" width="9.140625" style="210"/>
    <col min="9474" max="9474" width="13.140625" style="210" customWidth="1"/>
    <col min="9475" max="9475" width="66.42578125" style="210" customWidth="1"/>
    <col min="9476" max="9476" width="9.140625" style="210"/>
    <col min="9477" max="9478" width="11.5703125" style="210" customWidth="1"/>
    <col min="9479" max="9479" width="9.140625" style="210"/>
    <col min="9480" max="9480" width="12.42578125" style="210" customWidth="1"/>
    <col min="9481" max="9481" width="11" style="210" customWidth="1"/>
    <col min="9482" max="9482" width="9.140625" style="210"/>
    <col min="9483" max="9483" width="12.85546875" style="210" customWidth="1"/>
    <col min="9484" max="9484" width="11.5703125" style="210" customWidth="1"/>
    <col min="9485" max="9729" width="9.140625" style="210"/>
    <col min="9730" max="9730" width="13.140625" style="210" customWidth="1"/>
    <col min="9731" max="9731" width="66.42578125" style="210" customWidth="1"/>
    <col min="9732" max="9732" width="9.140625" style="210"/>
    <col min="9733" max="9734" width="11.5703125" style="210" customWidth="1"/>
    <col min="9735" max="9735" width="9.140625" style="210"/>
    <col min="9736" max="9736" width="12.42578125" style="210" customWidth="1"/>
    <col min="9737" max="9737" width="11" style="210" customWidth="1"/>
    <col min="9738" max="9738" width="9.140625" style="210"/>
    <col min="9739" max="9739" width="12.85546875" style="210" customWidth="1"/>
    <col min="9740" max="9740" width="11.5703125" style="210" customWidth="1"/>
    <col min="9741" max="9985" width="9.140625" style="210"/>
    <col min="9986" max="9986" width="13.140625" style="210" customWidth="1"/>
    <col min="9987" max="9987" width="66.42578125" style="210" customWidth="1"/>
    <col min="9988" max="9988" width="9.140625" style="210"/>
    <col min="9989" max="9990" width="11.5703125" style="210" customWidth="1"/>
    <col min="9991" max="9991" width="9.140625" style="210"/>
    <col min="9992" max="9992" width="12.42578125" style="210" customWidth="1"/>
    <col min="9993" max="9993" width="11" style="210" customWidth="1"/>
    <col min="9994" max="9994" width="9.140625" style="210"/>
    <col min="9995" max="9995" width="12.85546875" style="210" customWidth="1"/>
    <col min="9996" max="9996" width="11.5703125" style="210" customWidth="1"/>
    <col min="9997" max="10241" width="9.140625" style="210"/>
    <col min="10242" max="10242" width="13.140625" style="210" customWidth="1"/>
    <col min="10243" max="10243" width="66.42578125" style="210" customWidth="1"/>
    <col min="10244" max="10244" width="9.140625" style="210"/>
    <col min="10245" max="10246" width="11.5703125" style="210" customWidth="1"/>
    <col min="10247" max="10247" width="9.140625" style="210"/>
    <col min="10248" max="10248" width="12.42578125" style="210" customWidth="1"/>
    <col min="10249" max="10249" width="11" style="210" customWidth="1"/>
    <col min="10250" max="10250" width="9.140625" style="210"/>
    <col min="10251" max="10251" width="12.85546875" style="210" customWidth="1"/>
    <col min="10252" max="10252" width="11.5703125" style="210" customWidth="1"/>
    <col min="10253" max="10497" width="9.140625" style="210"/>
    <col min="10498" max="10498" width="13.140625" style="210" customWidth="1"/>
    <col min="10499" max="10499" width="66.42578125" style="210" customWidth="1"/>
    <col min="10500" max="10500" width="9.140625" style="210"/>
    <col min="10501" max="10502" width="11.5703125" style="210" customWidth="1"/>
    <col min="10503" max="10503" width="9.140625" style="210"/>
    <col min="10504" max="10504" width="12.42578125" style="210" customWidth="1"/>
    <col min="10505" max="10505" width="11" style="210" customWidth="1"/>
    <col min="10506" max="10506" width="9.140625" style="210"/>
    <col min="10507" max="10507" width="12.85546875" style="210" customWidth="1"/>
    <col min="10508" max="10508" width="11.5703125" style="210" customWidth="1"/>
    <col min="10509" max="10753" width="9.140625" style="210"/>
    <col min="10754" max="10754" width="13.140625" style="210" customWidth="1"/>
    <col min="10755" max="10755" width="66.42578125" style="210" customWidth="1"/>
    <col min="10756" max="10756" width="9.140625" style="210"/>
    <col min="10757" max="10758" width="11.5703125" style="210" customWidth="1"/>
    <col min="10759" max="10759" width="9.140625" style="210"/>
    <col min="10760" max="10760" width="12.42578125" style="210" customWidth="1"/>
    <col min="10761" max="10761" width="11" style="210" customWidth="1"/>
    <col min="10762" max="10762" width="9.140625" style="210"/>
    <col min="10763" max="10763" width="12.85546875" style="210" customWidth="1"/>
    <col min="10764" max="10764" width="11.5703125" style="210" customWidth="1"/>
    <col min="10765" max="11009" width="9.140625" style="210"/>
    <col min="11010" max="11010" width="13.140625" style="210" customWidth="1"/>
    <col min="11011" max="11011" width="66.42578125" style="210" customWidth="1"/>
    <col min="11012" max="11012" width="9.140625" style="210"/>
    <col min="11013" max="11014" width="11.5703125" style="210" customWidth="1"/>
    <col min="11015" max="11015" width="9.140625" style="210"/>
    <col min="11016" max="11016" width="12.42578125" style="210" customWidth="1"/>
    <col min="11017" max="11017" width="11" style="210" customWidth="1"/>
    <col min="11018" max="11018" width="9.140625" style="210"/>
    <col min="11019" max="11019" width="12.85546875" style="210" customWidth="1"/>
    <col min="11020" max="11020" width="11.5703125" style="210" customWidth="1"/>
    <col min="11021" max="11265" width="9.140625" style="210"/>
    <col min="11266" max="11266" width="13.140625" style="210" customWidth="1"/>
    <col min="11267" max="11267" width="66.42578125" style="210" customWidth="1"/>
    <col min="11268" max="11268" width="9.140625" style="210"/>
    <col min="11269" max="11270" width="11.5703125" style="210" customWidth="1"/>
    <col min="11271" max="11271" width="9.140625" style="210"/>
    <col min="11272" max="11272" width="12.42578125" style="210" customWidth="1"/>
    <col min="11273" max="11273" width="11" style="210" customWidth="1"/>
    <col min="11274" max="11274" width="9.140625" style="210"/>
    <col min="11275" max="11275" width="12.85546875" style="210" customWidth="1"/>
    <col min="11276" max="11276" width="11.5703125" style="210" customWidth="1"/>
    <col min="11277" max="11521" width="9.140625" style="210"/>
    <col min="11522" max="11522" width="13.140625" style="210" customWidth="1"/>
    <col min="11523" max="11523" width="66.42578125" style="210" customWidth="1"/>
    <col min="11524" max="11524" width="9.140625" style="210"/>
    <col min="11525" max="11526" width="11.5703125" style="210" customWidth="1"/>
    <col min="11527" max="11527" width="9.140625" style="210"/>
    <col min="11528" max="11528" width="12.42578125" style="210" customWidth="1"/>
    <col min="11529" max="11529" width="11" style="210" customWidth="1"/>
    <col min="11530" max="11530" width="9.140625" style="210"/>
    <col min="11531" max="11531" width="12.85546875" style="210" customWidth="1"/>
    <col min="11532" max="11532" width="11.5703125" style="210" customWidth="1"/>
    <col min="11533" max="11777" width="9.140625" style="210"/>
    <col min="11778" max="11778" width="13.140625" style="210" customWidth="1"/>
    <col min="11779" max="11779" width="66.42578125" style="210" customWidth="1"/>
    <col min="11780" max="11780" width="9.140625" style="210"/>
    <col min="11781" max="11782" width="11.5703125" style="210" customWidth="1"/>
    <col min="11783" max="11783" width="9.140625" style="210"/>
    <col min="11784" max="11784" width="12.42578125" style="210" customWidth="1"/>
    <col min="11785" max="11785" width="11" style="210" customWidth="1"/>
    <col min="11786" max="11786" width="9.140625" style="210"/>
    <col min="11787" max="11787" width="12.85546875" style="210" customWidth="1"/>
    <col min="11788" max="11788" width="11.5703125" style="210" customWidth="1"/>
    <col min="11789" max="12033" width="9.140625" style="210"/>
    <col min="12034" max="12034" width="13.140625" style="210" customWidth="1"/>
    <col min="12035" max="12035" width="66.42578125" style="210" customWidth="1"/>
    <col min="12036" max="12036" width="9.140625" style="210"/>
    <col min="12037" max="12038" width="11.5703125" style="210" customWidth="1"/>
    <col min="12039" max="12039" width="9.140625" style="210"/>
    <col min="12040" max="12040" width="12.42578125" style="210" customWidth="1"/>
    <col min="12041" max="12041" width="11" style="210" customWidth="1"/>
    <col min="12042" max="12042" width="9.140625" style="210"/>
    <col min="12043" max="12043" width="12.85546875" style="210" customWidth="1"/>
    <col min="12044" max="12044" width="11.5703125" style="210" customWidth="1"/>
    <col min="12045" max="12289" width="9.140625" style="210"/>
    <col min="12290" max="12290" width="13.140625" style="210" customWidth="1"/>
    <col min="12291" max="12291" width="66.42578125" style="210" customWidth="1"/>
    <col min="12292" max="12292" width="9.140625" style="210"/>
    <col min="12293" max="12294" width="11.5703125" style="210" customWidth="1"/>
    <col min="12295" max="12295" width="9.140625" style="210"/>
    <col min="12296" max="12296" width="12.42578125" style="210" customWidth="1"/>
    <col min="12297" max="12297" width="11" style="210" customWidth="1"/>
    <col min="12298" max="12298" width="9.140625" style="210"/>
    <col min="12299" max="12299" width="12.85546875" style="210" customWidth="1"/>
    <col min="12300" max="12300" width="11.5703125" style="210" customWidth="1"/>
    <col min="12301" max="12545" width="9.140625" style="210"/>
    <col min="12546" max="12546" width="13.140625" style="210" customWidth="1"/>
    <col min="12547" max="12547" width="66.42578125" style="210" customWidth="1"/>
    <col min="12548" max="12548" width="9.140625" style="210"/>
    <col min="12549" max="12550" width="11.5703125" style="210" customWidth="1"/>
    <col min="12551" max="12551" width="9.140625" style="210"/>
    <col min="12552" max="12552" width="12.42578125" style="210" customWidth="1"/>
    <col min="12553" max="12553" width="11" style="210" customWidth="1"/>
    <col min="12554" max="12554" width="9.140625" style="210"/>
    <col min="12555" max="12555" width="12.85546875" style="210" customWidth="1"/>
    <col min="12556" max="12556" width="11.5703125" style="210" customWidth="1"/>
    <col min="12557" max="12801" width="9.140625" style="210"/>
    <col min="12802" max="12802" width="13.140625" style="210" customWidth="1"/>
    <col min="12803" max="12803" width="66.42578125" style="210" customWidth="1"/>
    <col min="12804" max="12804" width="9.140625" style="210"/>
    <col min="12805" max="12806" width="11.5703125" style="210" customWidth="1"/>
    <col min="12807" max="12807" width="9.140625" style="210"/>
    <col min="12808" max="12808" width="12.42578125" style="210" customWidth="1"/>
    <col min="12809" max="12809" width="11" style="210" customWidth="1"/>
    <col min="12810" max="12810" width="9.140625" style="210"/>
    <col min="12811" max="12811" width="12.85546875" style="210" customWidth="1"/>
    <col min="12812" max="12812" width="11.5703125" style="210" customWidth="1"/>
    <col min="12813" max="13057" width="9.140625" style="210"/>
    <col min="13058" max="13058" width="13.140625" style="210" customWidth="1"/>
    <col min="13059" max="13059" width="66.42578125" style="210" customWidth="1"/>
    <col min="13060" max="13060" width="9.140625" style="210"/>
    <col min="13061" max="13062" width="11.5703125" style="210" customWidth="1"/>
    <col min="13063" max="13063" width="9.140625" style="210"/>
    <col min="13064" max="13064" width="12.42578125" style="210" customWidth="1"/>
    <col min="13065" max="13065" width="11" style="210" customWidth="1"/>
    <col min="13066" max="13066" width="9.140625" style="210"/>
    <col min="13067" max="13067" width="12.85546875" style="210" customWidth="1"/>
    <col min="13068" max="13068" width="11.5703125" style="210" customWidth="1"/>
    <col min="13069" max="13313" width="9.140625" style="210"/>
    <col min="13314" max="13314" width="13.140625" style="210" customWidth="1"/>
    <col min="13315" max="13315" width="66.42578125" style="210" customWidth="1"/>
    <col min="13316" max="13316" width="9.140625" style="210"/>
    <col min="13317" max="13318" width="11.5703125" style="210" customWidth="1"/>
    <col min="13319" max="13319" width="9.140625" style="210"/>
    <col min="13320" max="13320" width="12.42578125" style="210" customWidth="1"/>
    <col min="13321" max="13321" width="11" style="210" customWidth="1"/>
    <col min="13322" max="13322" width="9.140625" style="210"/>
    <col min="13323" max="13323" width="12.85546875" style="210" customWidth="1"/>
    <col min="13324" max="13324" width="11.5703125" style="210" customWidth="1"/>
    <col min="13325" max="13569" width="9.140625" style="210"/>
    <col min="13570" max="13570" width="13.140625" style="210" customWidth="1"/>
    <col min="13571" max="13571" width="66.42578125" style="210" customWidth="1"/>
    <col min="13572" max="13572" width="9.140625" style="210"/>
    <col min="13573" max="13574" width="11.5703125" style="210" customWidth="1"/>
    <col min="13575" max="13575" width="9.140625" style="210"/>
    <col min="13576" max="13576" width="12.42578125" style="210" customWidth="1"/>
    <col min="13577" max="13577" width="11" style="210" customWidth="1"/>
    <col min="13578" max="13578" width="9.140625" style="210"/>
    <col min="13579" max="13579" width="12.85546875" style="210" customWidth="1"/>
    <col min="13580" max="13580" width="11.5703125" style="210" customWidth="1"/>
    <col min="13581" max="13825" width="9.140625" style="210"/>
    <col min="13826" max="13826" width="13.140625" style="210" customWidth="1"/>
    <col min="13827" max="13827" width="66.42578125" style="210" customWidth="1"/>
    <col min="13828" max="13828" width="9.140625" style="210"/>
    <col min="13829" max="13830" width="11.5703125" style="210" customWidth="1"/>
    <col min="13831" max="13831" width="9.140625" style="210"/>
    <col min="13832" max="13832" width="12.42578125" style="210" customWidth="1"/>
    <col min="13833" max="13833" width="11" style="210" customWidth="1"/>
    <col min="13834" max="13834" width="9.140625" style="210"/>
    <col min="13835" max="13835" width="12.85546875" style="210" customWidth="1"/>
    <col min="13836" max="13836" width="11.5703125" style="210" customWidth="1"/>
    <col min="13837" max="14081" width="9.140625" style="210"/>
    <col min="14082" max="14082" width="13.140625" style="210" customWidth="1"/>
    <col min="14083" max="14083" width="66.42578125" style="210" customWidth="1"/>
    <col min="14084" max="14084" width="9.140625" style="210"/>
    <col min="14085" max="14086" width="11.5703125" style="210" customWidth="1"/>
    <col min="14087" max="14087" width="9.140625" style="210"/>
    <col min="14088" max="14088" width="12.42578125" style="210" customWidth="1"/>
    <col min="14089" max="14089" width="11" style="210" customWidth="1"/>
    <col min="14090" max="14090" width="9.140625" style="210"/>
    <col min="14091" max="14091" width="12.85546875" style="210" customWidth="1"/>
    <col min="14092" max="14092" width="11.5703125" style="210" customWidth="1"/>
    <col min="14093" max="14337" width="9.140625" style="210"/>
    <col min="14338" max="14338" width="13.140625" style="210" customWidth="1"/>
    <col min="14339" max="14339" width="66.42578125" style="210" customWidth="1"/>
    <col min="14340" max="14340" width="9.140625" style="210"/>
    <col min="14341" max="14342" width="11.5703125" style="210" customWidth="1"/>
    <col min="14343" max="14343" width="9.140625" style="210"/>
    <col min="14344" max="14344" width="12.42578125" style="210" customWidth="1"/>
    <col min="14345" max="14345" width="11" style="210" customWidth="1"/>
    <col min="14346" max="14346" width="9.140625" style="210"/>
    <col min="14347" max="14347" width="12.85546875" style="210" customWidth="1"/>
    <col min="14348" max="14348" width="11.5703125" style="210" customWidth="1"/>
    <col min="14349" max="14593" width="9.140625" style="210"/>
    <col min="14594" max="14594" width="13.140625" style="210" customWidth="1"/>
    <col min="14595" max="14595" width="66.42578125" style="210" customWidth="1"/>
    <col min="14596" max="14596" width="9.140625" style="210"/>
    <col min="14597" max="14598" width="11.5703125" style="210" customWidth="1"/>
    <col min="14599" max="14599" width="9.140625" style="210"/>
    <col min="14600" max="14600" width="12.42578125" style="210" customWidth="1"/>
    <col min="14601" max="14601" width="11" style="210" customWidth="1"/>
    <col min="14602" max="14602" width="9.140625" style="210"/>
    <col min="14603" max="14603" width="12.85546875" style="210" customWidth="1"/>
    <col min="14604" max="14604" width="11.5703125" style="210" customWidth="1"/>
    <col min="14605" max="14849" width="9.140625" style="210"/>
    <col min="14850" max="14850" width="13.140625" style="210" customWidth="1"/>
    <col min="14851" max="14851" width="66.42578125" style="210" customWidth="1"/>
    <col min="14852" max="14852" width="9.140625" style="210"/>
    <col min="14853" max="14854" width="11.5703125" style="210" customWidth="1"/>
    <col min="14855" max="14855" width="9.140625" style="210"/>
    <col min="14856" max="14856" width="12.42578125" style="210" customWidth="1"/>
    <col min="14857" max="14857" width="11" style="210" customWidth="1"/>
    <col min="14858" max="14858" width="9.140625" style="210"/>
    <col min="14859" max="14859" width="12.85546875" style="210" customWidth="1"/>
    <col min="14860" max="14860" width="11.5703125" style="210" customWidth="1"/>
    <col min="14861" max="15105" width="9.140625" style="210"/>
    <col min="15106" max="15106" width="13.140625" style="210" customWidth="1"/>
    <col min="15107" max="15107" width="66.42578125" style="210" customWidth="1"/>
    <col min="15108" max="15108" width="9.140625" style="210"/>
    <col min="15109" max="15110" width="11.5703125" style="210" customWidth="1"/>
    <col min="15111" max="15111" width="9.140625" style="210"/>
    <col min="15112" max="15112" width="12.42578125" style="210" customWidth="1"/>
    <col min="15113" max="15113" width="11" style="210" customWidth="1"/>
    <col min="15114" max="15114" width="9.140625" style="210"/>
    <col min="15115" max="15115" width="12.85546875" style="210" customWidth="1"/>
    <col min="15116" max="15116" width="11.5703125" style="210" customWidth="1"/>
    <col min="15117" max="15361" width="9.140625" style="210"/>
    <col min="15362" max="15362" width="13.140625" style="210" customWidth="1"/>
    <col min="15363" max="15363" width="66.42578125" style="210" customWidth="1"/>
    <col min="15364" max="15364" width="9.140625" style="210"/>
    <col min="15365" max="15366" width="11.5703125" style="210" customWidth="1"/>
    <col min="15367" max="15367" width="9.140625" style="210"/>
    <col min="15368" max="15368" width="12.42578125" style="210" customWidth="1"/>
    <col min="15369" max="15369" width="11" style="210" customWidth="1"/>
    <col min="15370" max="15370" width="9.140625" style="210"/>
    <col min="15371" max="15371" width="12.85546875" style="210" customWidth="1"/>
    <col min="15372" max="15372" width="11.5703125" style="210" customWidth="1"/>
    <col min="15373" max="15617" width="9.140625" style="210"/>
    <col min="15618" max="15618" width="13.140625" style="210" customWidth="1"/>
    <col min="15619" max="15619" width="66.42578125" style="210" customWidth="1"/>
    <col min="15620" max="15620" width="9.140625" style="210"/>
    <col min="15621" max="15622" width="11.5703125" style="210" customWidth="1"/>
    <col min="15623" max="15623" width="9.140625" style="210"/>
    <col min="15624" max="15624" width="12.42578125" style="210" customWidth="1"/>
    <col min="15625" max="15625" width="11" style="210" customWidth="1"/>
    <col min="15626" max="15626" width="9.140625" style="210"/>
    <col min="15627" max="15627" width="12.85546875" style="210" customWidth="1"/>
    <col min="15628" max="15628" width="11.5703125" style="210" customWidth="1"/>
    <col min="15629" max="15873" width="9.140625" style="210"/>
    <col min="15874" max="15874" width="13.140625" style="210" customWidth="1"/>
    <col min="15875" max="15875" width="66.42578125" style="210" customWidth="1"/>
    <col min="15876" max="15876" width="9.140625" style="210"/>
    <col min="15877" max="15878" width="11.5703125" style="210" customWidth="1"/>
    <col min="15879" max="15879" width="9.140625" style="210"/>
    <col min="15880" max="15880" width="12.42578125" style="210" customWidth="1"/>
    <col min="15881" max="15881" width="11" style="210" customWidth="1"/>
    <col min="15882" max="15882" width="9.140625" style="210"/>
    <col min="15883" max="15883" width="12.85546875" style="210" customWidth="1"/>
    <col min="15884" max="15884" width="11.5703125" style="210" customWidth="1"/>
    <col min="15885" max="16129" width="9.140625" style="210"/>
    <col min="16130" max="16130" width="13.140625" style="210" customWidth="1"/>
    <col min="16131" max="16131" width="66.42578125" style="210" customWidth="1"/>
    <col min="16132" max="16132" width="9.140625" style="210"/>
    <col min="16133" max="16134" width="11.5703125" style="210" customWidth="1"/>
    <col min="16135" max="16135" width="9.140625" style="210"/>
    <col min="16136" max="16136" width="12.42578125" style="210" customWidth="1"/>
    <col min="16137" max="16137" width="11" style="210" customWidth="1"/>
    <col min="16138" max="16138" width="9.140625" style="210"/>
    <col min="16139" max="16139" width="12.85546875" style="210" customWidth="1"/>
    <col min="16140" max="16140" width="11.5703125" style="210" customWidth="1"/>
    <col min="16141" max="16384" width="9.140625" style="210"/>
  </cols>
  <sheetData>
    <row r="1" spans="1:12" s="149" customFormat="1" ht="18" customHeight="1" x14ac:dyDescent="0.2">
      <c r="A1" s="3622"/>
      <c r="B1" s="4366" t="str">
        <f>[2]СПО!B1</f>
        <v>Гуманитарно-педагогическая академия (филиал) ФГАОУ ВО «КФУ им. В. И. Вернадского» в г. Ялте</v>
      </c>
      <c r="C1" s="4366"/>
      <c r="D1" s="4366"/>
      <c r="E1" s="4366"/>
      <c r="F1" s="4366"/>
      <c r="G1" s="4366"/>
      <c r="H1" s="4366"/>
      <c r="I1" s="4366"/>
      <c r="J1" s="4366"/>
      <c r="K1" s="4366"/>
      <c r="L1" s="4366"/>
    </row>
    <row r="2" spans="1:12" s="149" customFormat="1" ht="18.75" x14ac:dyDescent="0.2">
      <c r="A2" s="4355"/>
      <c r="B2" s="4355"/>
      <c r="C2" s="4355"/>
      <c r="D2" s="4355"/>
      <c r="E2" s="4355"/>
      <c r="F2" s="4355"/>
      <c r="G2" s="4355"/>
      <c r="H2" s="4355"/>
      <c r="I2" s="4355"/>
      <c r="J2" s="4355"/>
      <c r="K2" s="4355"/>
      <c r="L2" s="4355"/>
    </row>
    <row r="3" spans="1:12" s="149" customFormat="1" ht="18" customHeight="1" x14ac:dyDescent="0.2">
      <c r="A3" s="3622"/>
      <c r="B3" s="4466" t="s">
        <v>250</v>
      </c>
      <c r="C3" s="4466"/>
      <c r="D3" s="4467" t="str">
        <f>[2]СПО!F3</f>
        <v>01.12.2018 г.</v>
      </c>
      <c r="E3" s="4467"/>
      <c r="F3" s="4458" t="s">
        <v>255</v>
      </c>
      <c r="G3" s="4458"/>
      <c r="H3" s="4458"/>
      <c r="I3" s="4458"/>
      <c r="J3" s="4458"/>
      <c r="K3" s="4458"/>
      <c r="L3" s="4458"/>
    </row>
    <row r="4" spans="1:12" s="149" customFormat="1" ht="19.5" thickBot="1" x14ac:dyDescent="0.25">
      <c r="A4" s="339"/>
      <c r="B4" s="3622"/>
      <c r="C4" s="3622"/>
      <c r="F4" s="150"/>
      <c r="I4" s="150"/>
      <c r="L4" s="150"/>
    </row>
    <row r="5" spans="1:12" s="149" customFormat="1" ht="12.75" customHeight="1" thickBot="1" x14ac:dyDescent="0.25">
      <c r="A5" s="339"/>
      <c r="B5" s="4405" t="s">
        <v>9</v>
      </c>
      <c r="C5" s="4406"/>
      <c r="D5" s="4373" t="s">
        <v>0</v>
      </c>
      <c r="E5" s="4374"/>
      <c r="F5" s="4374"/>
      <c r="G5" s="4374" t="s">
        <v>1</v>
      </c>
      <c r="H5" s="4374"/>
      <c r="I5" s="4374"/>
      <c r="J5" s="4413" t="s">
        <v>21</v>
      </c>
      <c r="K5" s="4413"/>
      <c r="L5" s="4414"/>
    </row>
    <row r="6" spans="1:12" s="149" customFormat="1" ht="19.5" thickBot="1" x14ac:dyDescent="0.25">
      <c r="A6" s="339"/>
      <c r="B6" s="4407"/>
      <c r="C6" s="4408"/>
      <c r="D6" s="4375"/>
      <c r="E6" s="4376"/>
      <c r="F6" s="4376"/>
      <c r="G6" s="4376"/>
      <c r="H6" s="4376"/>
      <c r="I6" s="4376"/>
      <c r="J6" s="4388"/>
      <c r="K6" s="4388"/>
      <c r="L6" s="4389"/>
    </row>
    <row r="7" spans="1:12" s="149" customFormat="1" ht="140.44999999999999" customHeight="1" thickBot="1" x14ac:dyDescent="0.25">
      <c r="A7" s="339"/>
      <c r="B7" s="4487"/>
      <c r="C7" s="4488"/>
      <c r="D7" s="3776" t="s">
        <v>26</v>
      </c>
      <c r="E7" s="3726" t="s">
        <v>27</v>
      </c>
      <c r="F7" s="3724" t="s">
        <v>4</v>
      </c>
      <c r="G7" s="3725" t="s">
        <v>26</v>
      </c>
      <c r="H7" s="3726" t="s">
        <v>27</v>
      </c>
      <c r="I7" s="3724" t="s">
        <v>4</v>
      </c>
      <c r="J7" s="3725" t="s">
        <v>26</v>
      </c>
      <c r="K7" s="3726" t="s">
        <v>27</v>
      </c>
      <c r="L7" s="3724" t="s">
        <v>4</v>
      </c>
    </row>
    <row r="8" spans="1:12" s="149" customFormat="1" ht="18.600000000000001" customHeight="1" thickBot="1" x14ac:dyDescent="0.25">
      <c r="A8" s="339"/>
      <c r="B8" s="4431" t="s">
        <v>22</v>
      </c>
      <c r="C8" s="4432"/>
      <c r="D8" s="3864">
        <f t="shared" ref="D8:L8" si="0">SUM(D9:D25)</f>
        <v>149</v>
      </c>
      <c r="E8" s="3865">
        <f t="shared" si="0"/>
        <v>4</v>
      </c>
      <c r="F8" s="3718">
        <f t="shared" si="0"/>
        <v>153</v>
      </c>
      <c r="G8" s="3866">
        <f t="shared" si="0"/>
        <v>147</v>
      </c>
      <c r="H8" s="3729">
        <f t="shared" si="0"/>
        <v>1</v>
      </c>
      <c r="I8" s="498">
        <f t="shared" si="0"/>
        <v>148</v>
      </c>
      <c r="J8" s="3866">
        <f t="shared" si="0"/>
        <v>296</v>
      </c>
      <c r="K8" s="3729">
        <f t="shared" si="0"/>
        <v>5</v>
      </c>
      <c r="L8" s="3718">
        <f t="shared" si="0"/>
        <v>301</v>
      </c>
    </row>
    <row r="9" spans="1:12" s="149" customFormat="1" ht="18.75" x14ac:dyDescent="0.2">
      <c r="A9" s="339">
        <v>1</v>
      </c>
      <c r="B9" s="3867" t="s">
        <v>293</v>
      </c>
      <c r="C9" s="3868" t="s">
        <v>274</v>
      </c>
      <c r="D9" s="3869">
        <v>0</v>
      </c>
      <c r="E9" s="3870">
        <v>0</v>
      </c>
      <c r="F9" s="3871">
        <v>0</v>
      </c>
      <c r="G9" s="3872">
        <v>0</v>
      </c>
      <c r="H9" s="3873">
        <v>0</v>
      </c>
      <c r="I9" s="3874">
        <v>0</v>
      </c>
      <c r="J9" s="3872">
        <v>0</v>
      </c>
      <c r="K9" s="3873">
        <v>0</v>
      </c>
      <c r="L9" s="3874">
        <v>0</v>
      </c>
    </row>
    <row r="10" spans="1:12" ht="18.75" x14ac:dyDescent="0.3">
      <c r="A10" s="3875">
        <v>2</v>
      </c>
      <c r="B10" s="3876" t="s">
        <v>229</v>
      </c>
      <c r="C10" s="3877" t="s">
        <v>189</v>
      </c>
      <c r="D10" s="3878">
        <v>10</v>
      </c>
      <c r="E10" s="3879">
        <v>0</v>
      </c>
      <c r="F10" s="3880">
        <v>10</v>
      </c>
      <c r="G10" s="3881">
        <v>10</v>
      </c>
      <c r="H10" s="3879">
        <v>0</v>
      </c>
      <c r="I10" s="3880">
        <v>10</v>
      </c>
      <c r="J10" s="3881">
        <v>20</v>
      </c>
      <c r="K10" s="3879">
        <v>0</v>
      </c>
      <c r="L10" s="3880">
        <v>20</v>
      </c>
    </row>
    <row r="11" spans="1:12" ht="18.75" x14ac:dyDescent="0.3">
      <c r="A11" s="3875">
        <v>3</v>
      </c>
      <c r="B11" s="3876" t="s">
        <v>230</v>
      </c>
      <c r="C11" s="3877" t="s">
        <v>191</v>
      </c>
      <c r="D11" s="3878">
        <v>10</v>
      </c>
      <c r="E11" s="3879">
        <v>0</v>
      </c>
      <c r="F11" s="3880">
        <v>10</v>
      </c>
      <c r="G11" s="3881">
        <v>10</v>
      </c>
      <c r="H11" s="3879">
        <v>0</v>
      </c>
      <c r="I11" s="3880">
        <v>10</v>
      </c>
      <c r="J11" s="3881">
        <v>20</v>
      </c>
      <c r="K11" s="3879">
        <v>0</v>
      </c>
      <c r="L11" s="3880">
        <v>20</v>
      </c>
    </row>
    <row r="12" spans="1:12" ht="18.75" x14ac:dyDescent="0.3">
      <c r="A12" s="3875">
        <v>4</v>
      </c>
      <c r="B12" s="3876" t="s">
        <v>231</v>
      </c>
      <c r="C12" s="3877" t="s">
        <v>193</v>
      </c>
      <c r="D12" s="3878">
        <v>10</v>
      </c>
      <c r="E12" s="3879">
        <v>0</v>
      </c>
      <c r="F12" s="3880">
        <v>10</v>
      </c>
      <c r="G12" s="3881">
        <v>9</v>
      </c>
      <c r="H12" s="3879">
        <v>0</v>
      </c>
      <c r="I12" s="3880">
        <v>9</v>
      </c>
      <c r="J12" s="3881">
        <v>19</v>
      </c>
      <c r="K12" s="3879">
        <v>0</v>
      </c>
      <c r="L12" s="3880">
        <v>19</v>
      </c>
    </row>
    <row r="13" spans="1:12" ht="18.75" x14ac:dyDescent="0.3">
      <c r="A13" s="3875">
        <v>5</v>
      </c>
      <c r="B13" s="3876" t="s">
        <v>232</v>
      </c>
      <c r="C13" s="3877" t="s">
        <v>195</v>
      </c>
      <c r="D13" s="3878">
        <v>8</v>
      </c>
      <c r="E13" s="3879">
        <v>1</v>
      </c>
      <c r="F13" s="3880">
        <v>9</v>
      </c>
      <c r="G13" s="3881">
        <v>9</v>
      </c>
      <c r="H13" s="3879">
        <v>0</v>
      </c>
      <c r="I13" s="3880">
        <v>9</v>
      </c>
      <c r="J13" s="3881">
        <v>17</v>
      </c>
      <c r="K13" s="3879">
        <v>1</v>
      </c>
      <c r="L13" s="3880">
        <v>18</v>
      </c>
    </row>
    <row r="14" spans="1:12" ht="18.75" x14ac:dyDescent="0.3">
      <c r="A14" s="3875">
        <v>6</v>
      </c>
      <c r="B14" s="3876" t="s">
        <v>233</v>
      </c>
      <c r="C14" s="3877" t="s">
        <v>234</v>
      </c>
      <c r="D14" s="3878">
        <v>10</v>
      </c>
      <c r="E14" s="3879">
        <v>0</v>
      </c>
      <c r="F14" s="3880">
        <v>10</v>
      </c>
      <c r="G14" s="3881">
        <v>8</v>
      </c>
      <c r="H14" s="3879">
        <v>0</v>
      </c>
      <c r="I14" s="3880">
        <v>8</v>
      </c>
      <c r="J14" s="3881">
        <v>18</v>
      </c>
      <c r="K14" s="3879">
        <v>0</v>
      </c>
      <c r="L14" s="3880">
        <v>18</v>
      </c>
    </row>
    <row r="15" spans="1:12" ht="18.75" x14ac:dyDescent="0.3">
      <c r="A15" s="3875">
        <v>7</v>
      </c>
      <c r="B15" s="3876" t="s">
        <v>235</v>
      </c>
      <c r="C15" s="3877" t="s">
        <v>199</v>
      </c>
      <c r="D15" s="3878">
        <v>37</v>
      </c>
      <c r="E15" s="3879">
        <v>0</v>
      </c>
      <c r="F15" s="3880">
        <v>37</v>
      </c>
      <c r="G15" s="3881">
        <v>29</v>
      </c>
      <c r="H15" s="3879">
        <v>0</v>
      </c>
      <c r="I15" s="3880">
        <v>29</v>
      </c>
      <c r="J15" s="3881">
        <v>66</v>
      </c>
      <c r="K15" s="3879">
        <v>0</v>
      </c>
      <c r="L15" s="3880">
        <v>66</v>
      </c>
    </row>
    <row r="16" spans="1:12" ht="18.75" x14ac:dyDescent="0.3">
      <c r="A16" s="3875">
        <v>8</v>
      </c>
      <c r="B16" s="3876" t="s">
        <v>236</v>
      </c>
      <c r="C16" s="3877" t="s">
        <v>201</v>
      </c>
      <c r="D16" s="3878">
        <v>15</v>
      </c>
      <c r="E16" s="3879">
        <v>0</v>
      </c>
      <c r="F16" s="3880">
        <v>15</v>
      </c>
      <c r="G16" s="3881">
        <v>15</v>
      </c>
      <c r="H16" s="3879">
        <v>0</v>
      </c>
      <c r="I16" s="3880">
        <v>15</v>
      </c>
      <c r="J16" s="3881">
        <v>30</v>
      </c>
      <c r="K16" s="3879">
        <v>0</v>
      </c>
      <c r="L16" s="3880">
        <v>30</v>
      </c>
    </row>
    <row r="17" spans="1:21" ht="18.75" x14ac:dyDescent="0.3">
      <c r="A17" s="3875">
        <v>9</v>
      </c>
      <c r="B17" s="3876" t="s">
        <v>237</v>
      </c>
      <c r="C17" s="3877" t="s">
        <v>205</v>
      </c>
      <c r="D17" s="3878">
        <v>29</v>
      </c>
      <c r="E17" s="3879">
        <v>0</v>
      </c>
      <c r="F17" s="3880">
        <v>29</v>
      </c>
      <c r="G17" s="3881">
        <v>20</v>
      </c>
      <c r="H17" s="3879">
        <v>1</v>
      </c>
      <c r="I17" s="3880">
        <v>21</v>
      </c>
      <c r="J17" s="3881">
        <v>49</v>
      </c>
      <c r="K17" s="3879">
        <v>1</v>
      </c>
      <c r="L17" s="3880">
        <v>50</v>
      </c>
    </row>
    <row r="18" spans="1:21" ht="18.75" x14ac:dyDescent="0.3">
      <c r="A18" s="3875">
        <v>10</v>
      </c>
      <c r="B18" s="3876" t="s">
        <v>238</v>
      </c>
      <c r="C18" s="3877" t="s">
        <v>207</v>
      </c>
      <c r="D18" s="3878">
        <v>10</v>
      </c>
      <c r="E18" s="3879">
        <v>1</v>
      </c>
      <c r="F18" s="3880">
        <v>11</v>
      </c>
      <c r="G18" s="3881">
        <v>8</v>
      </c>
      <c r="H18" s="3879">
        <v>0</v>
      </c>
      <c r="I18" s="3880">
        <v>8</v>
      </c>
      <c r="J18" s="3881">
        <v>18</v>
      </c>
      <c r="K18" s="3879">
        <v>1</v>
      </c>
      <c r="L18" s="3880">
        <v>19</v>
      </c>
    </row>
    <row r="19" spans="1:21" ht="18.75" x14ac:dyDescent="0.3">
      <c r="A19" s="3875">
        <v>11</v>
      </c>
      <c r="B19" s="3876" t="s">
        <v>239</v>
      </c>
      <c r="C19" s="3877" t="s">
        <v>217</v>
      </c>
      <c r="D19" s="3878">
        <v>0</v>
      </c>
      <c r="E19" s="3879">
        <v>0</v>
      </c>
      <c r="F19" s="3880">
        <v>0</v>
      </c>
      <c r="G19" s="3881">
        <v>5</v>
      </c>
      <c r="H19" s="3879">
        <v>0</v>
      </c>
      <c r="I19" s="3880">
        <v>5</v>
      </c>
      <c r="J19" s="3881">
        <v>5</v>
      </c>
      <c r="K19" s="3879">
        <v>0</v>
      </c>
      <c r="L19" s="3880">
        <v>5</v>
      </c>
    </row>
    <row r="20" spans="1:21" ht="18.75" x14ac:dyDescent="0.3">
      <c r="A20" s="3875">
        <v>12</v>
      </c>
      <c r="B20" s="3876" t="s">
        <v>240</v>
      </c>
      <c r="C20" s="3877" t="s">
        <v>219</v>
      </c>
      <c r="D20" s="3878">
        <v>0</v>
      </c>
      <c r="E20" s="3879">
        <v>0</v>
      </c>
      <c r="F20" s="3880">
        <v>0</v>
      </c>
      <c r="G20" s="3881">
        <v>3</v>
      </c>
      <c r="H20" s="3879">
        <v>0</v>
      </c>
      <c r="I20" s="3880">
        <v>3</v>
      </c>
      <c r="J20" s="3881">
        <v>3</v>
      </c>
      <c r="K20" s="3879">
        <v>0</v>
      </c>
      <c r="L20" s="3880">
        <v>3</v>
      </c>
    </row>
    <row r="21" spans="1:21" ht="18.75" x14ac:dyDescent="0.3">
      <c r="A21" s="3875">
        <v>13</v>
      </c>
      <c r="B21" s="3876" t="s">
        <v>275</v>
      </c>
      <c r="C21" s="3877" t="s">
        <v>221</v>
      </c>
      <c r="D21" s="3878">
        <v>0</v>
      </c>
      <c r="E21" s="3879">
        <v>0</v>
      </c>
      <c r="F21" s="3880">
        <v>0</v>
      </c>
      <c r="G21" s="3881">
        <v>2</v>
      </c>
      <c r="H21" s="3879">
        <v>0</v>
      </c>
      <c r="I21" s="3880">
        <v>2</v>
      </c>
      <c r="J21" s="3881">
        <v>2</v>
      </c>
      <c r="K21" s="3879">
        <v>0</v>
      </c>
      <c r="L21" s="3880">
        <v>2</v>
      </c>
    </row>
    <row r="22" spans="1:21" ht="18.75" x14ac:dyDescent="0.3">
      <c r="A22" s="3875">
        <v>14</v>
      </c>
      <c r="B22" s="3876" t="s">
        <v>326</v>
      </c>
      <c r="C22" s="3877" t="s">
        <v>223</v>
      </c>
      <c r="D22" s="3878">
        <v>0</v>
      </c>
      <c r="E22" s="3879">
        <v>0</v>
      </c>
      <c r="F22" s="3880">
        <v>0</v>
      </c>
      <c r="G22" s="3881">
        <v>1</v>
      </c>
      <c r="H22" s="3879">
        <v>0</v>
      </c>
      <c r="I22" s="3880">
        <v>1</v>
      </c>
      <c r="J22" s="3881">
        <v>1</v>
      </c>
      <c r="K22" s="3879">
        <v>0</v>
      </c>
      <c r="L22" s="3880">
        <v>1</v>
      </c>
    </row>
    <row r="23" spans="1:21" ht="18.75" x14ac:dyDescent="0.3">
      <c r="A23" s="3875">
        <v>15</v>
      </c>
      <c r="B23" s="3876" t="s">
        <v>241</v>
      </c>
      <c r="C23" s="3877" t="s">
        <v>225</v>
      </c>
      <c r="D23" s="3878">
        <v>0</v>
      </c>
      <c r="E23" s="3879">
        <v>0</v>
      </c>
      <c r="F23" s="3880">
        <v>0</v>
      </c>
      <c r="G23" s="3881">
        <v>2</v>
      </c>
      <c r="H23" s="3879">
        <v>0</v>
      </c>
      <c r="I23" s="3880">
        <v>2</v>
      </c>
      <c r="J23" s="3881">
        <v>2</v>
      </c>
      <c r="K23" s="3879">
        <v>0</v>
      </c>
      <c r="L23" s="3880">
        <v>2</v>
      </c>
    </row>
    <row r="24" spans="1:21" ht="18.75" x14ac:dyDescent="0.3">
      <c r="A24" s="3875">
        <v>16</v>
      </c>
      <c r="B24" s="3876" t="s">
        <v>242</v>
      </c>
      <c r="C24" s="3877" t="s">
        <v>227</v>
      </c>
      <c r="D24" s="3878">
        <v>0</v>
      </c>
      <c r="E24" s="3879">
        <v>0</v>
      </c>
      <c r="F24" s="3880">
        <v>0</v>
      </c>
      <c r="G24" s="3881">
        <v>9</v>
      </c>
      <c r="H24" s="3879">
        <v>0</v>
      </c>
      <c r="I24" s="3880">
        <v>9</v>
      </c>
      <c r="J24" s="3881">
        <v>9</v>
      </c>
      <c r="K24" s="3879">
        <v>0</v>
      </c>
      <c r="L24" s="3880">
        <v>9</v>
      </c>
    </row>
    <row r="25" spans="1:21" ht="19.5" thickBot="1" x14ac:dyDescent="0.35">
      <c r="A25" s="3875">
        <v>17</v>
      </c>
      <c r="B25" s="3876" t="s">
        <v>243</v>
      </c>
      <c r="C25" s="3877" t="s">
        <v>272</v>
      </c>
      <c r="D25" s="3878">
        <v>10</v>
      </c>
      <c r="E25" s="3879">
        <v>2</v>
      </c>
      <c r="F25" s="3880">
        <v>12</v>
      </c>
      <c r="G25" s="3881">
        <v>7</v>
      </c>
      <c r="H25" s="3879">
        <v>0</v>
      </c>
      <c r="I25" s="3880">
        <v>7</v>
      </c>
      <c r="J25" s="3881">
        <v>17</v>
      </c>
      <c r="K25" s="3879">
        <v>2</v>
      </c>
      <c r="L25" s="3880">
        <v>19</v>
      </c>
    </row>
    <row r="26" spans="1:21" s="181" customFormat="1" ht="21.6" customHeight="1" thickBot="1" x14ac:dyDescent="0.25">
      <c r="A26" s="177"/>
      <c r="B26" s="4489" t="s">
        <v>16</v>
      </c>
      <c r="C26" s="4490"/>
      <c r="D26" s="323">
        <f>SUM(D9:D25)</f>
        <v>149</v>
      </c>
      <c r="E26" s="323">
        <f t="shared" ref="E26:L26" si="1">SUM(E9:E25)</f>
        <v>4</v>
      </c>
      <c r="F26" s="300">
        <f t="shared" si="1"/>
        <v>153</v>
      </c>
      <c r="G26" s="3882">
        <f t="shared" si="1"/>
        <v>147</v>
      </c>
      <c r="H26" s="323">
        <f t="shared" si="1"/>
        <v>1</v>
      </c>
      <c r="I26" s="300">
        <f t="shared" si="1"/>
        <v>148</v>
      </c>
      <c r="J26" s="3882">
        <f t="shared" si="1"/>
        <v>296</v>
      </c>
      <c r="K26" s="323">
        <f t="shared" si="1"/>
        <v>5</v>
      </c>
      <c r="L26" s="300">
        <f t="shared" si="1"/>
        <v>301</v>
      </c>
      <c r="M26" s="208"/>
      <c r="N26" s="208"/>
      <c r="O26" s="208"/>
      <c r="P26" s="3622"/>
      <c r="Q26" s="3622"/>
      <c r="R26" s="3622"/>
      <c r="S26" s="208"/>
      <c r="T26" s="208"/>
      <c r="U26" s="208"/>
    </row>
    <row r="27" spans="1:21" ht="18" customHeight="1" x14ac:dyDescent="0.2">
      <c r="B27" s="4474" t="s">
        <v>23</v>
      </c>
      <c r="C27" s="4491"/>
      <c r="D27" s="3883"/>
      <c r="E27" s="371"/>
      <c r="F27" s="372"/>
      <c r="G27" s="371"/>
      <c r="H27" s="371"/>
      <c r="I27" s="372"/>
      <c r="J27" s="371"/>
      <c r="K27" s="371"/>
      <c r="L27" s="372"/>
    </row>
    <row r="28" spans="1:21" ht="18.95" customHeight="1" thickBot="1" x14ac:dyDescent="0.25">
      <c r="B28" s="4492" t="s">
        <v>11</v>
      </c>
      <c r="C28" s="4493"/>
      <c r="D28" s="3883"/>
      <c r="E28" s="371"/>
      <c r="F28" s="372"/>
      <c r="G28" s="371"/>
      <c r="H28" s="371"/>
      <c r="I28" s="372"/>
      <c r="J28" s="371"/>
      <c r="K28" s="371"/>
      <c r="L28" s="372"/>
    </row>
    <row r="29" spans="1:21" s="149" customFormat="1" ht="18.75" x14ac:dyDescent="0.2">
      <c r="A29" s="339"/>
      <c r="B29" s="3697" t="s">
        <v>293</v>
      </c>
      <c r="C29" s="3698" t="s">
        <v>274</v>
      </c>
      <c r="D29" s="3869">
        <v>0</v>
      </c>
      <c r="E29" s="3870">
        <v>0</v>
      </c>
      <c r="F29" s="3871">
        <v>0</v>
      </c>
      <c r="G29" s="3884">
        <v>0</v>
      </c>
      <c r="H29" s="3870">
        <v>0</v>
      </c>
      <c r="I29" s="3871">
        <v>0</v>
      </c>
      <c r="J29" s="3884">
        <v>0</v>
      </c>
      <c r="K29" s="3870">
        <v>0</v>
      </c>
      <c r="L29" s="3871">
        <v>0</v>
      </c>
    </row>
    <row r="30" spans="1:21" ht="17.100000000000001" customHeight="1" x14ac:dyDescent="0.3">
      <c r="B30" s="3885" t="s">
        <v>229</v>
      </c>
      <c r="C30" s="3877" t="s">
        <v>189</v>
      </c>
      <c r="D30" s="3878">
        <v>9</v>
      </c>
      <c r="E30" s="3879">
        <v>0</v>
      </c>
      <c r="F30" s="3880">
        <v>9</v>
      </c>
      <c r="G30" s="3881">
        <v>9</v>
      </c>
      <c r="H30" s="3879">
        <v>0</v>
      </c>
      <c r="I30" s="3880">
        <v>9</v>
      </c>
      <c r="J30" s="3881">
        <v>18</v>
      </c>
      <c r="K30" s="3879">
        <v>0</v>
      </c>
      <c r="L30" s="3880">
        <v>18</v>
      </c>
    </row>
    <row r="31" spans="1:21" ht="18.75" x14ac:dyDescent="0.3">
      <c r="B31" s="3885" t="s">
        <v>230</v>
      </c>
      <c r="C31" s="3877" t="s">
        <v>191</v>
      </c>
      <c r="D31" s="3878">
        <v>10</v>
      </c>
      <c r="E31" s="3879">
        <v>0</v>
      </c>
      <c r="F31" s="3880">
        <v>10</v>
      </c>
      <c r="G31" s="3881">
        <v>10</v>
      </c>
      <c r="H31" s="3879">
        <v>0</v>
      </c>
      <c r="I31" s="3880">
        <v>10</v>
      </c>
      <c r="J31" s="3881">
        <v>20</v>
      </c>
      <c r="K31" s="3879">
        <v>0</v>
      </c>
      <c r="L31" s="3880">
        <v>20</v>
      </c>
    </row>
    <row r="32" spans="1:21" ht="18.75" x14ac:dyDescent="0.3">
      <c r="B32" s="3885" t="s">
        <v>231</v>
      </c>
      <c r="C32" s="3877" t="s">
        <v>193</v>
      </c>
      <c r="D32" s="3878">
        <v>10</v>
      </c>
      <c r="E32" s="3879">
        <v>0</v>
      </c>
      <c r="F32" s="3880">
        <v>10</v>
      </c>
      <c r="G32" s="3881">
        <v>8</v>
      </c>
      <c r="H32" s="3879">
        <v>0</v>
      </c>
      <c r="I32" s="3880">
        <v>8</v>
      </c>
      <c r="J32" s="3881">
        <v>18</v>
      </c>
      <c r="K32" s="3879">
        <v>0</v>
      </c>
      <c r="L32" s="3880">
        <v>18</v>
      </c>
    </row>
    <row r="33" spans="1:12" ht="18.75" x14ac:dyDescent="0.3">
      <c r="B33" s="3885" t="s">
        <v>232</v>
      </c>
      <c r="C33" s="3877" t="s">
        <v>195</v>
      </c>
      <c r="D33" s="3878">
        <v>7</v>
      </c>
      <c r="E33" s="3879">
        <v>1</v>
      </c>
      <c r="F33" s="3880">
        <v>8</v>
      </c>
      <c r="G33" s="3881">
        <v>9</v>
      </c>
      <c r="H33" s="3879">
        <v>0</v>
      </c>
      <c r="I33" s="3880">
        <v>9</v>
      </c>
      <c r="J33" s="3881">
        <v>16</v>
      </c>
      <c r="K33" s="3879">
        <v>1</v>
      </c>
      <c r="L33" s="3880">
        <v>17</v>
      </c>
    </row>
    <row r="34" spans="1:12" ht="18.75" x14ac:dyDescent="0.3">
      <c r="B34" s="3885" t="s">
        <v>233</v>
      </c>
      <c r="C34" s="3877" t="s">
        <v>234</v>
      </c>
      <c r="D34" s="3878">
        <v>8</v>
      </c>
      <c r="E34" s="3879">
        <v>0</v>
      </c>
      <c r="F34" s="3880">
        <v>8</v>
      </c>
      <c r="G34" s="3881">
        <v>6</v>
      </c>
      <c r="H34" s="3879">
        <v>0</v>
      </c>
      <c r="I34" s="3880">
        <v>6</v>
      </c>
      <c r="J34" s="3881">
        <v>14</v>
      </c>
      <c r="K34" s="3879">
        <v>0</v>
      </c>
      <c r="L34" s="3880">
        <v>14</v>
      </c>
    </row>
    <row r="35" spans="1:12" ht="18.75" x14ac:dyDescent="0.3">
      <c r="B35" s="3885" t="s">
        <v>235</v>
      </c>
      <c r="C35" s="3877" t="s">
        <v>199</v>
      </c>
      <c r="D35" s="3878">
        <v>36</v>
      </c>
      <c r="E35" s="3879">
        <v>0</v>
      </c>
      <c r="F35" s="3880">
        <v>36</v>
      </c>
      <c r="G35" s="3881">
        <v>27</v>
      </c>
      <c r="H35" s="3879">
        <v>0</v>
      </c>
      <c r="I35" s="3880">
        <v>27</v>
      </c>
      <c r="J35" s="3881">
        <v>63</v>
      </c>
      <c r="K35" s="3879">
        <v>0</v>
      </c>
      <c r="L35" s="3880">
        <v>63</v>
      </c>
    </row>
    <row r="36" spans="1:12" ht="18.75" x14ac:dyDescent="0.3">
      <c r="B36" s="3885" t="s">
        <v>236</v>
      </c>
      <c r="C36" s="3877" t="s">
        <v>201</v>
      </c>
      <c r="D36" s="3878">
        <v>15</v>
      </c>
      <c r="E36" s="3879">
        <v>0</v>
      </c>
      <c r="F36" s="3880">
        <v>15</v>
      </c>
      <c r="G36" s="3881">
        <v>15</v>
      </c>
      <c r="H36" s="3879">
        <v>0</v>
      </c>
      <c r="I36" s="3880">
        <v>15</v>
      </c>
      <c r="J36" s="3881">
        <v>30</v>
      </c>
      <c r="K36" s="3879">
        <v>0</v>
      </c>
      <c r="L36" s="3880">
        <v>30</v>
      </c>
    </row>
    <row r="37" spans="1:12" ht="18.75" x14ac:dyDescent="0.3">
      <c r="B37" s="3885" t="s">
        <v>237</v>
      </c>
      <c r="C37" s="3877" t="s">
        <v>205</v>
      </c>
      <c r="D37" s="3878">
        <v>28</v>
      </c>
      <c r="E37" s="3879">
        <v>0</v>
      </c>
      <c r="F37" s="3880">
        <v>28</v>
      </c>
      <c r="G37" s="3881">
        <v>18</v>
      </c>
      <c r="H37" s="3879">
        <v>0</v>
      </c>
      <c r="I37" s="3880">
        <v>18</v>
      </c>
      <c r="J37" s="3881">
        <v>46</v>
      </c>
      <c r="K37" s="3879">
        <v>0</v>
      </c>
      <c r="L37" s="3880">
        <v>46</v>
      </c>
    </row>
    <row r="38" spans="1:12" ht="18.75" x14ac:dyDescent="0.3">
      <c r="B38" s="3885" t="s">
        <v>238</v>
      </c>
      <c r="C38" s="3877" t="s">
        <v>207</v>
      </c>
      <c r="D38" s="3878">
        <v>9</v>
      </c>
      <c r="E38" s="3879">
        <v>1</v>
      </c>
      <c r="F38" s="3880">
        <v>10</v>
      </c>
      <c r="G38" s="3881">
        <v>8</v>
      </c>
      <c r="H38" s="3879">
        <v>0</v>
      </c>
      <c r="I38" s="3880">
        <v>8</v>
      </c>
      <c r="J38" s="3881">
        <v>17</v>
      </c>
      <c r="K38" s="3879">
        <v>1</v>
      </c>
      <c r="L38" s="3880">
        <v>18</v>
      </c>
    </row>
    <row r="39" spans="1:12" ht="18.75" x14ac:dyDescent="0.3">
      <c r="B39" s="3885" t="s">
        <v>239</v>
      </c>
      <c r="C39" s="3877" t="s">
        <v>217</v>
      </c>
      <c r="D39" s="3878">
        <v>0</v>
      </c>
      <c r="E39" s="3879">
        <v>0</v>
      </c>
      <c r="F39" s="3880">
        <v>0</v>
      </c>
      <c r="G39" s="3881">
        <v>3</v>
      </c>
      <c r="H39" s="3879">
        <v>0</v>
      </c>
      <c r="I39" s="3880">
        <v>3</v>
      </c>
      <c r="J39" s="3881">
        <v>3</v>
      </c>
      <c r="K39" s="3879">
        <v>0</v>
      </c>
      <c r="L39" s="3880">
        <v>3</v>
      </c>
    </row>
    <row r="40" spans="1:12" ht="18.75" x14ac:dyDescent="0.3">
      <c r="B40" s="3885" t="s">
        <v>240</v>
      </c>
      <c r="C40" s="3877" t="s">
        <v>219</v>
      </c>
      <c r="D40" s="3878">
        <v>0</v>
      </c>
      <c r="E40" s="3879">
        <v>0</v>
      </c>
      <c r="F40" s="3880">
        <v>0</v>
      </c>
      <c r="G40" s="3881">
        <v>2</v>
      </c>
      <c r="H40" s="3879">
        <v>0</v>
      </c>
      <c r="I40" s="3880">
        <v>2</v>
      </c>
      <c r="J40" s="3881">
        <v>2</v>
      </c>
      <c r="K40" s="3879">
        <v>0</v>
      </c>
      <c r="L40" s="3880">
        <v>2</v>
      </c>
    </row>
    <row r="41" spans="1:12" ht="18.75" x14ac:dyDescent="0.3">
      <c r="B41" s="3885" t="s">
        <v>275</v>
      </c>
      <c r="C41" s="3877" t="s">
        <v>221</v>
      </c>
      <c r="D41" s="3878">
        <v>0</v>
      </c>
      <c r="E41" s="3879">
        <v>0</v>
      </c>
      <c r="F41" s="3880">
        <v>0</v>
      </c>
      <c r="G41" s="3881">
        <v>2</v>
      </c>
      <c r="H41" s="3879">
        <v>0</v>
      </c>
      <c r="I41" s="3880">
        <v>2</v>
      </c>
      <c r="J41" s="3881">
        <v>2</v>
      </c>
      <c r="K41" s="3879">
        <v>0</v>
      </c>
      <c r="L41" s="3880">
        <v>2</v>
      </c>
    </row>
    <row r="42" spans="1:12" ht="18.75" x14ac:dyDescent="0.3">
      <c r="B42" s="3885" t="s">
        <v>326</v>
      </c>
      <c r="C42" s="3877" t="s">
        <v>223</v>
      </c>
      <c r="D42" s="3878">
        <v>0</v>
      </c>
      <c r="E42" s="3879">
        <v>0</v>
      </c>
      <c r="F42" s="3880">
        <v>0</v>
      </c>
      <c r="G42" s="3881">
        <v>1</v>
      </c>
      <c r="H42" s="3879">
        <v>0</v>
      </c>
      <c r="I42" s="3880">
        <v>1</v>
      </c>
      <c r="J42" s="3881">
        <v>1</v>
      </c>
      <c r="K42" s="3879">
        <v>0</v>
      </c>
      <c r="L42" s="3880">
        <v>1</v>
      </c>
    </row>
    <row r="43" spans="1:12" ht="18.75" x14ac:dyDescent="0.3">
      <c r="B43" s="3885" t="s">
        <v>241</v>
      </c>
      <c r="C43" s="3877" t="s">
        <v>225</v>
      </c>
      <c r="D43" s="3878">
        <v>0</v>
      </c>
      <c r="E43" s="3879">
        <v>0</v>
      </c>
      <c r="F43" s="3880">
        <v>0</v>
      </c>
      <c r="G43" s="3881">
        <v>1</v>
      </c>
      <c r="H43" s="3879">
        <v>0</v>
      </c>
      <c r="I43" s="3880">
        <v>1</v>
      </c>
      <c r="J43" s="3881">
        <v>1</v>
      </c>
      <c r="K43" s="3879">
        <v>0</v>
      </c>
      <c r="L43" s="3880">
        <v>1</v>
      </c>
    </row>
    <row r="44" spans="1:12" ht="18.75" x14ac:dyDescent="0.3">
      <c r="B44" s="3885" t="s">
        <v>242</v>
      </c>
      <c r="C44" s="3877" t="s">
        <v>227</v>
      </c>
      <c r="D44" s="3878">
        <v>0</v>
      </c>
      <c r="E44" s="3879">
        <v>0</v>
      </c>
      <c r="F44" s="3880">
        <v>0</v>
      </c>
      <c r="G44" s="3881">
        <v>8</v>
      </c>
      <c r="H44" s="3879">
        <v>0</v>
      </c>
      <c r="I44" s="3880">
        <v>8</v>
      </c>
      <c r="J44" s="3881">
        <v>8</v>
      </c>
      <c r="K44" s="3879">
        <v>0</v>
      </c>
      <c r="L44" s="3880">
        <v>8</v>
      </c>
    </row>
    <row r="45" spans="1:12" ht="19.5" thickBot="1" x14ac:dyDescent="0.35">
      <c r="B45" s="3886" t="s">
        <v>243</v>
      </c>
      <c r="C45" s="3887" t="s">
        <v>272</v>
      </c>
      <c r="D45" s="3888">
        <v>10</v>
      </c>
      <c r="E45" s="3889">
        <v>2</v>
      </c>
      <c r="F45" s="3890">
        <v>12</v>
      </c>
      <c r="G45" s="3891">
        <v>7</v>
      </c>
      <c r="H45" s="3889">
        <v>0</v>
      </c>
      <c r="I45" s="3890">
        <v>7</v>
      </c>
      <c r="J45" s="3891">
        <v>17</v>
      </c>
      <c r="K45" s="3889">
        <v>2</v>
      </c>
      <c r="L45" s="3890">
        <v>19</v>
      </c>
    </row>
    <row r="46" spans="1:12" ht="26.1" customHeight="1" thickBot="1" x14ac:dyDescent="0.25">
      <c r="B46" s="4472" t="s">
        <v>8</v>
      </c>
      <c r="C46" s="4473"/>
      <c r="D46" s="323">
        <f t="shared" ref="D46:L46" si="2">SUM(D29:D45)</f>
        <v>142</v>
      </c>
      <c r="E46" s="206">
        <f t="shared" si="2"/>
        <v>4</v>
      </c>
      <c r="F46" s="300">
        <f t="shared" si="2"/>
        <v>146</v>
      </c>
      <c r="G46" s="3882">
        <f t="shared" si="2"/>
        <v>134</v>
      </c>
      <c r="H46" s="206">
        <f t="shared" si="2"/>
        <v>0</v>
      </c>
      <c r="I46" s="300">
        <f t="shared" si="2"/>
        <v>134</v>
      </c>
      <c r="J46" s="3882">
        <f t="shared" si="2"/>
        <v>276</v>
      </c>
      <c r="K46" s="206">
        <f t="shared" si="2"/>
        <v>4</v>
      </c>
      <c r="L46" s="300">
        <f t="shared" si="2"/>
        <v>280</v>
      </c>
    </row>
    <row r="47" spans="1:12" ht="21.6" customHeight="1" x14ac:dyDescent="0.2">
      <c r="B47" s="4433" t="s">
        <v>25</v>
      </c>
      <c r="C47" s="4403"/>
      <c r="D47" s="3782"/>
      <c r="E47" s="208"/>
      <c r="F47" s="268"/>
      <c r="G47" s="208"/>
      <c r="H47" s="208"/>
      <c r="I47" s="268"/>
      <c r="J47" s="208"/>
      <c r="K47" s="208"/>
      <c r="L47" s="268"/>
    </row>
    <row r="48" spans="1:12" s="126" customFormat="1" ht="18.75" x14ac:dyDescent="0.3">
      <c r="A48" s="177"/>
      <c r="B48" s="3876" t="s">
        <v>229</v>
      </c>
      <c r="C48" s="3877" t="s">
        <v>189</v>
      </c>
      <c r="D48" s="3878">
        <v>1</v>
      </c>
      <c r="E48" s="3879">
        <v>0</v>
      </c>
      <c r="F48" s="3880">
        <v>1</v>
      </c>
      <c r="G48" s="3881">
        <v>1</v>
      </c>
      <c r="H48" s="3879">
        <v>0</v>
      </c>
      <c r="I48" s="3880">
        <v>1</v>
      </c>
      <c r="J48" s="3881">
        <v>2</v>
      </c>
      <c r="K48" s="3879">
        <v>0</v>
      </c>
      <c r="L48" s="3880">
        <v>2</v>
      </c>
    </row>
    <row r="49" spans="1:12" s="126" customFormat="1" ht="18.75" x14ac:dyDescent="0.3">
      <c r="A49" s="177"/>
      <c r="B49" s="3876" t="s">
        <v>231</v>
      </c>
      <c r="C49" s="3877" t="s">
        <v>193</v>
      </c>
      <c r="D49" s="3878">
        <v>0</v>
      </c>
      <c r="E49" s="3879">
        <v>0</v>
      </c>
      <c r="F49" s="3880">
        <v>0</v>
      </c>
      <c r="G49" s="3881">
        <v>1</v>
      </c>
      <c r="H49" s="3879">
        <v>0</v>
      </c>
      <c r="I49" s="3880">
        <v>1</v>
      </c>
      <c r="J49" s="3881">
        <v>1</v>
      </c>
      <c r="K49" s="3879">
        <v>0</v>
      </c>
      <c r="L49" s="3880">
        <v>1</v>
      </c>
    </row>
    <row r="50" spans="1:12" s="126" customFormat="1" ht="18.75" x14ac:dyDescent="0.3">
      <c r="A50" s="177"/>
      <c r="B50" s="3876" t="s">
        <v>232</v>
      </c>
      <c r="C50" s="3877" t="s">
        <v>195</v>
      </c>
      <c r="D50" s="3878">
        <v>1</v>
      </c>
      <c r="E50" s="3879">
        <v>0</v>
      </c>
      <c r="F50" s="3880">
        <v>1</v>
      </c>
      <c r="G50" s="3881">
        <v>0</v>
      </c>
      <c r="H50" s="3879">
        <v>0</v>
      </c>
      <c r="I50" s="3880">
        <v>0</v>
      </c>
      <c r="J50" s="3881">
        <v>1</v>
      </c>
      <c r="K50" s="3879">
        <v>0</v>
      </c>
      <c r="L50" s="3880">
        <v>1</v>
      </c>
    </row>
    <row r="51" spans="1:12" s="126" customFormat="1" ht="18.75" x14ac:dyDescent="0.3">
      <c r="A51" s="177"/>
      <c r="B51" s="3876" t="s">
        <v>233</v>
      </c>
      <c r="C51" s="3877" t="s">
        <v>234</v>
      </c>
      <c r="D51" s="3878">
        <v>2</v>
      </c>
      <c r="E51" s="3879">
        <v>0</v>
      </c>
      <c r="F51" s="3880">
        <v>2</v>
      </c>
      <c r="G51" s="3881">
        <v>2</v>
      </c>
      <c r="H51" s="3879">
        <v>0</v>
      </c>
      <c r="I51" s="3880">
        <v>2</v>
      </c>
      <c r="J51" s="3881">
        <v>4</v>
      </c>
      <c r="K51" s="3879">
        <v>0</v>
      </c>
      <c r="L51" s="3880">
        <v>4</v>
      </c>
    </row>
    <row r="52" spans="1:12" s="126" customFormat="1" ht="18.75" x14ac:dyDescent="0.3">
      <c r="A52" s="177"/>
      <c r="B52" s="3876" t="s">
        <v>235</v>
      </c>
      <c r="C52" s="3877" t="s">
        <v>199</v>
      </c>
      <c r="D52" s="3878">
        <v>1</v>
      </c>
      <c r="E52" s="3879">
        <v>0</v>
      </c>
      <c r="F52" s="3880">
        <v>1</v>
      </c>
      <c r="G52" s="3881">
        <v>2</v>
      </c>
      <c r="H52" s="3879">
        <v>0</v>
      </c>
      <c r="I52" s="3880">
        <v>2</v>
      </c>
      <c r="J52" s="3881">
        <v>3</v>
      </c>
      <c r="K52" s="3879">
        <v>0</v>
      </c>
      <c r="L52" s="3880">
        <v>3</v>
      </c>
    </row>
    <row r="53" spans="1:12" s="126" customFormat="1" ht="18.75" x14ac:dyDescent="0.3">
      <c r="A53" s="177"/>
      <c r="B53" s="3876" t="s">
        <v>237</v>
      </c>
      <c r="C53" s="3877" t="s">
        <v>205</v>
      </c>
      <c r="D53" s="3878">
        <v>1</v>
      </c>
      <c r="E53" s="3879">
        <v>0</v>
      </c>
      <c r="F53" s="3880">
        <v>1</v>
      </c>
      <c r="G53" s="3881">
        <v>2</v>
      </c>
      <c r="H53" s="3879">
        <v>1</v>
      </c>
      <c r="I53" s="3880">
        <v>3</v>
      </c>
      <c r="J53" s="3881">
        <v>3</v>
      </c>
      <c r="K53" s="3879">
        <v>1</v>
      </c>
      <c r="L53" s="3880">
        <v>4</v>
      </c>
    </row>
    <row r="54" spans="1:12" s="126" customFormat="1" ht="18.75" x14ac:dyDescent="0.3">
      <c r="A54" s="177"/>
      <c r="B54" s="3876" t="s">
        <v>238</v>
      </c>
      <c r="C54" s="3877" t="s">
        <v>207</v>
      </c>
      <c r="D54" s="3878">
        <v>1</v>
      </c>
      <c r="E54" s="3879">
        <v>0</v>
      </c>
      <c r="F54" s="3880">
        <v>1</v>
      </c>
      <c r="G54" s="3881">
        <v>0</v>
      </c>
      <c r="H54" s="3879">
        <v>0</v>
      </c>
      <c r="I54" s="3880">
        <v>0</v>
      </c>
      <c r="J54" s="3881">
        <v>1</v>
      </c>
      <c r="K54" s="3879">
        <v>0</v>
      </c>
      <c r="L54" s="3880">
        <v>1</v>
      </c>
    </row>
    <row r="55" spans="1:12" s="126" customFormat="1" ht="18.75" x14ac:dyDescent="0.3">
      <c r="A55" s="177"/>
      <c r="B55" s="3876" t="s">
        <v>239</v>
      </c>
      <c r="C55" s="3877" t="s">
        <v>217</v>
      </c>
      <c r="D55" s="3878">
        <v>0</v>
      </c>
      <c r="E55" s="3879">
        <v>0</v>
      </c>
      <c r="F55" s="3880">
        <v>0</v>
      </c>
      <c r="G55" s="3881">
        <v>2</v>
      </c>
      <c r="H55" s="3879">
        <v>0</v>
      </c>
      <c r="I55" s="3880">
        <v>2</v>
      </c>
      <c r="J55" s="3881">
        <v>2</v>
      </c>
      <c r="K55" s="3879">
        <v>0</v>
      </c>
      <c r="L55" s="3880">
        <v>2</v>
      </c>
    </row>
    <row r="56" spans="1:12" s="126" customFormat="1" ht="18.75" x14ac:dyDescent="0.3">
      <c r="A56" s="177"/>
      <c r="B56" s="3876" t="s">
        <v>240</v>
      </c>
      <c r="C56" s="3877" t="s">
        <v>219</v>
      </c>
      <c r="D56" s="3878">
        <v>0</v>
      </c>
      <c r="E56" s="3879">
        <v>0</v>
      </c>
      <c r="F56" s="3880">
        <v>0</v>
      </c>
      <c r="G56" s="3881">
        <v>1</v>
      </c>
      <c r="H56" s="3879">
        <v>0</v>
      </c>
      <c r="I56" s="3880">
        <v>1</v>
      </c>
      <c r="J56" s="3881">
        <v>1</v>
      </c>
      <c r="K56" s="3879">
        <v>0</v>
      </c>
      <c r="L56" s="3880">
        <v>1</v>
      </c>
    </row>
    <row r="57" spans="1:12" s="126" customFormat="1" ht="18.75" x14ac:dyDescent="0.3">
      <c r="A57" s="177"/>
      <c r="B57" s="3876" t="s">
        <v>241</v>
      </c>
      <c r="C57" s="3877" t="s">
        <v>225</v>
      </c>
      <c r="D57" s="3878">
        <v>0</v>
      </c>
      <c r="E57" s="3879">
        <v>0</v>
      </c>
      <c r="F57" s="3880">
        <v>0</v>
      </c>
      <c r="G57" s="3881">
        <v>1</v>
      </c>
      <c r="H57" s="3879">
        <v>0</v>
      </c>
      <c r="I57" s="3880">
        <v>1</v>
      </c>
      <c r="J57" s="3881">
        <v>1</v>
      </c>
      <c r="K57" s="3879">
        <v>0</v>
      </c>
      <c r="L57" s="3880">
        <v>1</v>
      </c>
    </row>
    <row r="58" spans="1:12" s="126" customFormat="1" ht="19.5" thickBot="1" x14ac:dyDescent="0.35">
      <c r="A58" s="177"/>
      <c r="B58" s="3892" t="s">
        <v>242</v>
      </c>
      <c r="C58" s="3893" t="s">
        <v>227</v>
      </c>
      <c r="D58" s="3894">
        <v>0</v>
      </c>
      <c r="E58" s="3895">
        <v>0</v>
      </c>
      <c r="F58" s="3896">
        <v>0</v>
      </c>
      <c r="G58" s="3897">
        <v>1</v>
      </c>
      <c r="H58" s="3895">
        <v>0</v>
      </c>
      <c r="I58" s="3896">
        <v>1</v>
      </c>
      <c r="J58" s="3897">
        <v>1</v>
      </c>
      <c r="K58" s="3895">
        <v>0</v>
      </c>
      <c r="L58" s="3896">
        <v>1</v>
      </c>
    </row>
    <row r="59" spans="1:12" ht="21.6" customHeight="1" thickBot="1" x14ac:dyDescent="0.25">
      <c r="B59" s="4472" t="s">
        <v>13</v>
      </c>
      <c r="C59" s="4480"/>
      <c r="D59" s="3795">
        <f t="shared" ref="D59:L59" si="3">SUM(D48:D58)</f>
        <v>7</v>
      </c>
      <c r="E59" s="206">
        <f t="shared" si="3"/>
        <v>0</v>
      </c>
      <c r="F59" s="300">
        <f t="shared" si="3"/>
        <v>7</v>
      </c>
      <c r="G59" s="3795">
        <f t="shared" si="3"/>
        <v>13</v>
      </c>
      <c r="H59" s="206">
        <f t="shared" si="3"/>
        <v>1</v>
      </c>
      <c r="I59" s="1048">
        <f t="shared" si="3"/>
        <v>14</v>
      </c>
      <c r="J59" s="3795">
        <f t="shared" si="3"/>
        <v>20</v>
      </c>
      <c r="K59" s="206">
        <f t="shared" si="3"/>
        <v>1</v>
      </c>
      <c r="L59" s="1049">
        <f t="shared" si="3"/>
        <v>21</v>
      </c>
    </row>
    <row r="60" spans="1:12" ht="18.95" customHeight="1" x14ac:dyDescent="0.2">
      <c r="B60" s="4481" t="s">
        <v>10</v>
      </c>
      <c r="C60" s="4482"/>
      <c r="D60" s="3790">
        <f t="shared" ref="D60:L60" si="4">D46</f>
        <v>142</v>
      </c>
      <c r="E60" s="3789">
        <f t="shared" si="4"/>
        <v>4</v>
      </c>
      <c r="F60" s="391">
        <f t="shared" si="4"/>
        <v>146</v>
      </c>
      <c r="G60" s="3790">
        <f t="shared" si="4"/>
        <v>134</v>
      </c>
      <c r="H60" s="3789">
        <f t="shared" si="4"/>
        <v>0</v>
      </c>
      <c r="I60" s="391">
        <f t="shared" si="4"/>
        <v>134</v>
      </c>
      <c r="J60" s="3788">
        <f t="shared" si="4"/>
        <v>276</v>
      </c>
      <c r="K60" s="3789">
        <f t="shared" si="4"/>
        <v>4</v>
      </c>
      <c r="L60" s="373">
        <f t="shared" si="4"/>
        <v>280</v>
      </c>
    </row>
    <row r="61" spans="1:12" ht="21.6" customHeight="1" thickBot="1" x14ac:dyDescent="0.25">
      <c r="B61" s="4483" t="s">
        <v>17</v>
      </c>
      <c r="C61" s="4484"/>
      <c r="D61" s="3794">
        <f>D59</f>
        <v>7</v>
      </c>
      <c r="E61" s="3792">
        <f t="shared" ref="E61:L61" si="5">E59</f>
        <v>0</v>
      </c>
      <c r="F61" s="3898">
        <f t="shared" si="5"/>
        <v>7</v>
      </c>
      <c r="G61" s="3794">
        <f t="shared" si="5"/>
        <v>13</v>
      </c>
      <c r="H61" s="3792">
        <f t="shared" si="5"/>
        <v>1</v>
      </c>
      <c r="I61" s="3898">
        <f t="shared" si="5"/>
        <v>14</v>
      </c>
      <c r="J61" s="3791">
        <f t="shared" si="5"/>
        <v>20</v>
      </c>
      <c r="K61" s="3792">
        <f t="shared" si="5"/>
        <v>1</v>
      </c>
      <c r="L61" s="3899">
        <f t="shared" si="5"/>
        <v>21</v>
      </c>
    </row>
    <row r="62" spans="1:12" ht="24.6" customHeight="1" thickBot="1" x14ac:dyDescent="0.25">
      <c r="B62" s="4485" t="s">
        <v>18</v>
      </c>
      <c r="C62" s="4486"/>
      <c r="D62" s="3900">
        <f>D60+D61</f>
        <v>149</v>
      </c>
      <c r="E62" s="3901">
        <f t="shared" ref="E62:L62" si="6">E60+E61</f>
        <v>4</v>
      </c>
      <c r="F62" s="1817">
        <f t="shared" si="6"/>
        <v>153</v>
      </c>
      <c r="G62" s="3900">
        <f t="shared" si="6"/>
        <v>147</v>
      </c>
      <c r="H62" s="3901">
        <f t="shared" si="6"/>
        <v>1</v>
      </c>
      <c r="I62" s="1817">
        <f t="shared" si="6"/>
        <v>148</v>
      </c>
      <c r="J62" s="3900">
        <f t="shared" si="6"/>
        <v>296</v>
      </c>
      <c r="K62" s="3901">
        <f t="shared" si="6"/>
        <v>5</v>
      </c>
      <c r="L62" s="1817">
        <f t="shared" si="6"/>
        <v>301</v>
      </c>
    </row>
    <row r="65" spans="2:19" ht="18.75" x14ac:dyDescent="0.2">
      <c r="B65" s="4337"/>
      <c r="C65" s="4337"/>
      <c r="D65" s="4337"/>
      <c r="E65" s="4337"/>
      <c r="F65" s="4337"/>
      <c r="G65" s="4337"/>
      <c r="H65" s="4337"/>
      <c r="I65" s="4337"/>
      <c r="J65" s="4337"/>
      <c r="K65" s="4337"/>
      <c r="L65" s="4337"/>
    </row>
    <row r="66" spans="2:19" ht="18.75" x14ac:dyDescent="0.2">
      <c r="B66" s="4337"/>
      <c r="C66" s="4337"/>
      <c r="D66" s="4337"/>
      <c r="E66" s="4337"/>
      <c r="F66" s="4337"/>
      <c r="G66" s="4337"/>
      <c r="H66" s="4337"/>
      <c r="I66" s="4337"/>
      <c r="J66" s="4337"/>
      <c r="K66" s="4337"/>
      <c r="L66" s="4337"/>
      <c r="M66" s="130"/>
      <c r="N66" s="130"/>
      <c r="O66" s="130"/>
      <c r="P66" s="130"/>
      <c r="Q66" s="130"/>
      <c r="R66" s="149"/>
      <c r="S66" s="149"/>
    </row>
  </sheetData>
  <mergeCells count="21">
    <mergeCell ref="B1:L1"/>
    <mergeCell ref="A2:L2"/>
    <mergeCell ref="B3:C3"/>
    <mergeCell ref="D3:E3"/>
    <mergeCell ref="B47:C47"/>
    <mergeCell ref="F3:L3"/>
    <mergeCell ref="B5:C7"/>
    <mergeCell ref="D5:F6"/>
    <mergeCell ref="G5:I6"/>
    <mergeCell ref="J5:L6"/>
    <mergeCell ref="B8:C8"/>
    <mergeCell ref="B26:C26"/>
    <mergeCell ref="B27:C27"/>
    <mergeCell ref="B28:C28"/>
    <mergeCell ref="B46:C46"/>
    <mergeCell ref="B66:L66"/>
    <mergeCell ref="B59:C59"/>
    <mergeCell ref="B60:C60"/>
    <mergeCell ref="B61:C61"/>
    <mergeCell ref="B62:C62"/>
    <mergeCell ref="B65:L65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="65" zoomScaleNormal="65" workbookViewId="0">
      <selection activeCell="R13" sqref="R13:S13"/>
    </sheetView>
  </sheetViews>
  <sheetFormatPr defaultRowHeight="12.75" x14ac:dyDescent="0.2"/>
  <cols>
    <col min="1" max="1" width="9.140625" style="50"/>
    <col min="2" max="2" width="12.5703125" style="50" customWidth="1"/>
    <col min="3" max="3" width="68.85546875" style="50" customWidth="1"/>
    <col min="4" max="4" width="12.5703125" style="50" customWidth="1"/>
    <col min="5" max="5" width="11.140625" style="50" customWidth="1"/>
    <col min="6" max="6" width="11.28515625" style="137" customWidth="1"/>
    <col min="7" max="7" width="13.28515625" style="50" customWidth="1"/>
    <col min="8" max="8" width="11" style="50" customWidth="1"/>
    <col min="9" max="9" width="11.28515625" style="137" customWidth="1"/>
    <col min="10" max="10" width="12.42578125" style="50" customWidth="1"/>
    <col min="11" max="11" width="11.140625" style="50" customWidth="1"/>
    <col min="12" max="12" width="10.7109375" style="137" customWidth="1"/>
    <col min="13" max="13" width="14.140625" style="50" customWidth="1"/>
    <col min="14" max="14" width="11.85546875" style="50" customWidth="1"/>
    <col min="15" max="15" width="12" style="137" customWidth="1"/>
    <col min="16" max="257" width="9.140625" style="50"/>
    <col min="258" max="258" width="12.5703125" style="50" customWidth="1"/>
    <col min="259" max="259" width="68.85546875" style="50" customWidth="1"/>
    <col min="260" max="260" width="9.140625" style="50"/>
    <col min="261" max="261" width="11.140625" style="50" customWidth="1"/>
    <col min="262" max="262" width="11.28515625" style="50" customWidth="1"/>
    <col min="263" max="263" width="9.140625" style="50"/>
    <col min="264" max="264" width="11" style="50" customWidth="1"/>
    <col min="265" max="265" width="11.28515625" style="50" customWidth="1"/>
    <col min="266" max="266" width="9.140625" style="50"/>
    <col min="267" max="267" width="11.140625" style="50" customWidth="1"/>
    <col min="268" max="268" width="10.7109375" style="50" customWidth="1"/>
    <col min="269" max="269" width="9.140625" style="50"/>
    <col min="270" max="270" width="11.85546875" style="50" customWidth="1"/>
    <col min="271" max="271" width="12" style="50" customWidth="1"/>
    <col min="272" max="513" width="9.140625" style="50"/>
    <col min="514" max="514" width="12.5703125" style="50" customWidth="1"/>
    <col min="515" max="515" width="68.85546875" style="50" customWidth="1"/>
    <col min="516" max="516" width="9.140625" style="50"/>
    <col min="517" max="517" width="11.140625" style="50" customWidth="1"/>
    <col min="518" max="518" width="11.28515625" style="50" customWidth="1"/>
    <col min="519" max="519" width="9.140625" style="50"/>
    <col min="520" max="520" width="11" style="50" customWidth="1"/>
    <col min="521" max="521" width="11.28515625" style="50" customWidth="1"/>
    <col min="522" max="522" width="9.140625" style="50"/>
    <col min="523" max="523" width="11.140625" style="50" customWidth="1"/>
    <col min="524" max="524" width="10.7109375" style="50" customWidth="1"/>
    <col min="525" max="525" width="9.140625" style="50"/>
    <col min="526" max="526" width="11.85546875" style="50" customWidth="1"/>
    <col min="527" max="527" width="12" style="50" customWidth="1"/>
    <col min="528" max="769" width="9.140625" style="50"/>
    <col min="770" max="770" width="12.5703125" style="50" customWidth="1"/>
    <col min="771" max="771" width="68.85546875" style="50" customWidth="1"/>
    <col min="772" max="772" width="9.140625" style="50"/>
    <col min="773" max="773" width="11.140625" style="50" customWidth="1"/>
    <col min="774" max="774" width="11.28515625" style="50" customWidth="1"/>
    <col min="775" max="775" width="9.140625" style="50"/>
    <col min="776" max="776" width="11" style="50" customWidth="1"/>
    <col min="777" max="777" width="11.28515625" style="50" customWidth="1"/>
    <col min="778" max="778" width="9.140625" style="50"/>
    <col min="779" max="779" width="11.140625" style="50" customWidth="1"/>
    <col min="780" max="780" width="10.7109375" style="50" customWidth="1"/>
    <col min="781" max="781" width="9.140625" style="50"/>
    <col min="782" max="782" width="11.85546875" style="50" customWidth="1"/>
    <col min="783" max="783" width="12" style="50" customWidth="1"/>
    <col min="784" max="1025" width="9.140625" style="50"/>
    <col min="1026" max="1026" width="12.5703125" style="50" customWidth="1"/>
    <col min="1027" max="1027" width="68.85546875" style="50" customWidth="1"/>
    <col min="1028" max="1028" width="9.140625" style="50"/>
    <col min="1029" max="1029" width="11.140625" style="50" customWidth="1"/>
    <col min="1030" max="1030" width="11.28515625" style="50" customWidth="1"/>
    <col min="1031" max="1031" width="9.140625" style="50"/>
    <col min="1032" max="1032" width="11" style="50" customWidth="1"/>
    <col min="1033" max="1033" width="11.28515625" style="50" customWidth="1"/>
    <col min="1034" max="1034" width="9.140625" style="50"/>
    <col min="1035" max="1035" width="11.140625" style="50" customWidth="1"/>
    <col min="1036" max="1036" width="10.7109375" style="50" customWidth="1"/>
    <col min="1037" max="1037" width="9.140625" style="50"/>
    <col min="1038" max="1038" width="11.85546875" style="50" customWidth="1"/>
    <col min="1039" max="1039" width="12" style="50" customWidth="1"/>
    <col min="1040" max="1281" width="9.140625" style="50"/>
    <col min="1282" max="1282" width="12.5703125" style="50" customWidth="1"/>
    <col min="1283" max="1283" width="68.85546875" style="50" customWidth="1"/>
    <col min="1284" max="1284" width="9.140625" style="50"/>
    <col min="1285" max="1285" width="11.140625" style="50" customWidth="1"/>
    <col min="1286" max="1286" width="11.28515625" style="50" customWidth="1"/>
    <col min="1287" max="1287" width="9.140625" style="50"/>
    <col min="1288" max="1288" width="11" style="50" customWidth="1"/>
    <col min="1289" max="1289" width="11.28515625" style="50" customWidth="1"/>
    <col min="1290" max="1290" width="9.140625" style="50"/>
    <col min="1291" max="1291" width="11.140625" style="50" customWidth="1"/>
    <col min="1292" max="1292" width="10.7109375" style="50" customWidth="1"/>
    <col min="1293" max="1293" width="9.140625" style="50"/>
    <col min="1294" max="1294" width="11.85546875" style="50" customWidth="1"/>
    <col min="1295" max="1295" width="12" style="50" customWidth="1"/>
    <col min="1296" max="1537" width="9.140625" style="50"/>
    <col min="1538" max="1538" width="12.5703125" style="50" customWidth="1"/>
    <col min="1539" max="1539" width="68.85546875" style="50" customWidth="1"/>
    <col min="1540" max="1540" width="9.140625" style="50"/>
    <col min="1541" max="1541" width="11.140625" style="50" customWidth="1"/>
    <col min="1542" max="1542" width="11.28515625" style="50" customWidth="1"/>
    <col min="1543" max="1543" width="9.140625" style="50"/>
    <col min="1544" max="1544" width="11" style="50" customWidth="1"/>
    <col min="1545" max="1545" width="11.28515625" style="50" customWidth="1"/>
    <col min="1546" max="1546" width="9.140625" style="50"/>
    <col min="1547" max="1547" width="11.140625" style="50" customWidth="1"/>
    <col min="1548" max="1548" width="10.7109375" style="50" customWidth="1"/>
    <col min="1549" max="1549" width="9.140625" style="50"/>
    <col min="1550" max="1550" width="11.85546875" style="50" customWidth="1"/>
    <col min="1551" max="1551" width="12" style="50" customWidth="1"/>
    <col min="1552" max="1793" width="9.140625" style="50"/>
    <col min="1794" max="1794" width="12.5703125" style="50" customWidth="1"/>
    <col min="1795" max="1795" width="68.85546875" style="50" customWidth="1"/>
    <col min="1796" max="1796" width="9.140625" style="50"/>
    <col min="1797" max="1797" width="11.140625" style="50" customWidth="1"/>
    <col min="1798" max="1798" width="11.28515625" style="50" customWidth="1"/>
    <col min="1799" max="1799" width="9.140625" style="50"/>
    <col min="1800" max="1800" width="11" style="50" customWidth="1"/>
    <col min="1801" max="1801" width="11.28515625" style="50" customWidth="1"/>
    <col min="1802" max="1802" width="9.140625" style="50"/>
    <col min="1803" max="1803" width="11.140625" style="50" customWidth="1"/>
    <col min="1804" max="1804" width="10.7109375" style="50" customWidth="1"/>
    <col min="1805" max="1805" width="9.140625" style="50"/>
    <col min="1806" max="1806" width="11.85546875" style="50" customWidth="1"/>
    <col min="1807" max="1807" width="12" style="50" customWidth="1"/>
    <col min="1808" max="2049" width="9.140625" style="50"/>
    <col min="2050" max="2050" width="12.5703125" style="50" customWidth="1"/>
    <col min="2051" max="2051" width="68.85546875" style="50" customWidth="1"/>
    <col min="2052" max="2052" width="9.140625" style="50"/>
    <col min="2053" max="2053" width="11.140625" style="50" customWidth="1"/>
    <col min="2054" max="2054" width="11.28515625" style="50" customWidth="1"/>
    <col min="2055" max="2055" width="9.140625" style="50"/>
    <col min="2056" max="2056" width="11" style="50" customWidth="1"/>
    <col min="2057" max="2057" width="11.28515625" style="50" customWidth="1"/>
    <col min="2058" max="2058" width="9.140625" style="50"/>
    <col min="2059" max="2059" width="11.140625" style="50" customWidth="1"/>
    <col min="2060" max="2060" width="10.7109375" style="50" customWidth="1"/>
    <col min="2061" max="2061" width="9.140625" style="50"/>
    <col min="2062" max="2062" width="11.85546875" style="50" customWidth="1"/>
    <col min="2063" max="2063" width="12" style="50" customWidth="1"/>
    <col min="2064" max="2305" width="9.140625" style="50"/>
    <col min="2306" max="2306" width="12.5703125" style="50" customWidth="1"/>
    <col min="2307" max="2307" width="68.85546875" style="50" customWidth="1"/>
    <col min="2308" max="2308" width="9.140625" style="50"/>
    <col min="2309" max="2309" width="11.140625" style="50" customWidth="1"/>
    <col min="2310" max="2310" width="11.28515625" style="50" customWidth="1"/>
    <col min="2311" max="2311" width="9.140625" style="50"/>
    <col min="2312" max="2312" width="11" style="50" customWidth="1"/>
    <col min="2313" max="2313" width="11.28515625" style="50" customWidth="1"/>
    <col min="2314" max="2314" width="9.140625" style="50"/>
    <col min="2315" max="2315" width="11.140625" style="50" customWidth="1"/>
    <col min="2316" max="2316" width="10.7109375" style="50" customWidth="1"/>
    <col min="2317" max="2317" width="9.140625" style="50"/>
    <col min="2318" max="2318" width="11.85546875" style="50" customWidth="1"/>
    <col min="2319" max="2319" width="12" style="50" customWidth="1"/>
    <col min="2320" max="2561" width="9.140625" style="50"/>
    <col min="2562" max="2562" width="12.5703125" style="50" customWidth="1"/>
    <col min="2563" max="2563" width="68.85546875" style="50" customWidth="1"/>
    <col min="2564" max="2564" width="9.140625" style="50"/>
    <col min="2565" max="2565" width="11.140625" style="50" customWidth="1"/>
    <col min="2566" max="2566" width="11.28515625" style="50" customWidth="1"/>
    <col min="2567" max="2567" width="9.140625" style="50"/>
    <col min="2568" max="2568" width="11" style="50" customWidth="1"/>
    <col min="2569" max="2569" width="11.28515625" style="50" customWidth="1"/>
    <col min="2570" max="2570" width="9.140625" style="50"/>
    <col min="2571" max="2571" width="11.140625" style="50" customWidth="1"/>
    <col min="2572" max="2572" width="10.7109375" style="50" customWidth="1"/>
    <col min="2573" max="2573" width="9.140625" style="50"/>
    <col min="2574" max="2574" width="11.85546875" style="50" customWidth="1"/>
    <col min="2575" max="2575" width="12" style="50" customWidth="1"/>
    <col min="2576" max="2817" width="9.140625" style="50"/>
    <col min="2818" max="2818" width="12.5703125" style="50" customWidth="1"/>
    <col min="2819" max="2819" width="68.85546875" style="50" customWidth="1"/>
    <col min="2820" max="2820" width="9.140625" style="50"/>
    <col min="2821" max="2821" width="11.140625" style="50" customWidth="1"/>
    <col min="2822" max="2822" width="11.28515625" style="50" customWidth="1"/>
    <col min="2823" max="2823" width="9.140625" style="50"/>
    <col min="2824" max="2824" width="11" style="50" customWidth="1"/>
    <col min="2825" max="2825" width="11.28515625" style="50" customWidth="1"/>
    <col min="2826" max="2826" width="9.140625" style="50"/>
    <col min="2827" max="2827" width="11.140625" style="50" customWidth="1"/>
    <col min="2828" max="2828" width="10.7109375" style="50" customWidth="1"/>
    <col min="2829" max="2829" width="9.140625" style="50"/>
    <col min="2830" max="2830" width="11.85546875" style="50" customWidth="1"/>
    <col min="2831" max="2831" width="12" style="50" customWidth="1"/>
    <col min="2832" max="3073" width="9.140625" style="50"/>
    <col min="3074" max="3074" width="12.5703125" style="50" customWidth="1"/>
    <col min="3075" max="3075" width="68.85546875" style="50" customWidth="1"/>
    <col min="3076" max="3076" width="9.140625" style="50"/>
    <col min="3077" max="3077" width="11.140625" style="50" customWidth="1"/>
    <col min="3078" max="3078" width="11.28515625" style="50" customWidth="1"/>
    <col min="3079" max="3079" width="9.140625" style="50"/>
    <col min="3080" max="3080" width="11" style="50" customWidth="1"/>
    <col min="3081" max="3081" width="11.28515625" style="50" customWidth="1"/>
    <col min="3082" max="3082" width="9.140625" style="50"/>
    <col min="3083" max="3083" width="11.140625" style="50" customWidth="1"/>
    <col min="3084" max="3084" width="10.7109375" style="50" customWidth="1"/>
    <col min="3085" max="3085" width="9.140625" style="50"/>
    <col min="3086" max="3086" width="11.85546875" style="50" customWidth="1"/>
    <col min="3087" max="3087" width="12" style="50" customWidth="1"/>
    <col min="3088" max="3329" width="9.140625" style="50"/>
    <col min="3330" max="3330" width="12.5703125" style="50" customWidth="1"/>
    <col min="3331" max="3331" width="68.85546875" style="50" customWidth="1"/>
    <col min="3332" max="3332" width="9.140625" style="50"/>
    <col min="3333" max="3333" width="11.140625" style="50" customWidth="1"/>
    <col min="3334" max="3334" width="11.28515625" style="50" customWidth="1"/>
    <col min="3335" max="3335" width="9.140625" style="50"/>
    <col min="3336" max="3336" width="11" style="50" customWidth="1"/>
    <col min="3337" max="3337" width="11.28515625" style="50" customWidth="1"/>
    <col min="3338" max="3338" width="9.140625" style="50"/>
    <col min="3339" max="3339" width="11.140625" style="50" customWidth="1"/>
    <col min="3340" max="3340" width="10.7109375" style="50" customWidth="1"/>
    <col min="3341" max="3341" width="9.140625" style="50"/>
    <col min="3342" max="3342" width="11.85546875" style="50" customWidth="1"/>
    <col min="3343" max="3343" width="12" style="50" customWidth="1"/>
    <col min="3344" max="3585" width="9.140625" style="50"/>
    <col min="3586" max="3586" width="12.5703125" style="50" customWidth="1"/>
    <col min="3587" max="3587" width="68.85546875" style="50" customWidth="1"/>
    <col min="3588" max="3588" width="9.140625" style="50"/>
    <col min="3589" max="3589" width="11.140625" style="50" customWidth="1"/>
    <col min="3590" max="3590" width="11.28515625" style="50" customWidth="1"/>
    <col min="3591" max="3591" width="9.140625" style="50"/>
    <col min="3592" max="3592" width="11" style="50" customWidth="1"/>
    <col min="3593" max="3593" width="11.28515625" style="50" customWidth="1"/>
    <col min="3594" max="3594" width="9.140625" style="50"/>
    <col min="3595" max="3595" width="11.140625" style="50" customWidth="1"/>
    <col min="3596" max="3596" width="10.7109375" style="50" customWidth="1"/>
    <col min="3597" max="3597" width="9.140625" style="50"/>
    <col min="3598" max="3598" width="11.85546875" style="50" customWidth="1"/>
    <col min="3599" max="3599" width="12" style="50" customWidth="1"/>
    <col min="3600" max="3841" width="9.140625" style="50"/>
    <col min="3842" max="3842" width="12.5703125" style="50" customWidth="1"/>
    <col min="3843" max="3843" width="68.85546875" style="50" customWidth="1"/>
    <col min="3844" max="3844" width="9.140625" style="50"/>
    <col min="3845" max="3845" width="11.140625" style="50" customWidth="1"/>
    <col min="3846" max="3846" width="11.28515625" style="50" customWidth="1"/>
    <col min="3847" max="3847" width="9.140625" style="50"/>
    <col min="3848" max="3848" width="11" style="50" customWidth="1"/>
    <col min="3849" max="3849" width="11.28515625" style="50" customWidth="1"/>
    <col min="3850" max="3850" width="9.140625" style="50"/>
    <col min="3851" max="3851" width="11.140625" style="50" customWidth="1"/>
    <col min="3852" max="3852" width="10.7109375" style="50" customWidth="1"/>
    <col min="3853" max="3853" width="9.140625" style="50"/>
    <col min="3854" max="3854" width="11.85546875" style="50" customWidth="1"/>
    <col min="3855" max="3855" width="12" style="50" customWidth="1"/>
    <col min="3856" max="4097" width="9.140625" style="50"/>
    <col min="4098" max="4098" width="12.5703125" style="50" customWidth="1"/>
    <col min="4099" max="4099" width="68.85546875" style="50" customWidth="1"/>
    <col min="4100" max="4100" width="9.140625" style="50"/>
    <col min="4101" max="4101" width="11.140625" style="50" customWidth="1"/>
    <col min="4102" max="4102" width="11.28515625" style="50" customWidth="1"/>
    <col min="4103" max="4103" width="9.140625" style="50"/>
    <col min="4104" max="4104" width="11" style="50" customWidth="1"/>
    <col min="4105" max="4105" width="11.28515625" style="50" customWidth="1"/>
    <col min="4106" max="4106" width="9.140625" style="50"/>
    <col min="4107" max="4107" width="11.140625" style="50" customWidth="1"/>
    <col min="4108" max="4108" width="10.7109375" style="50" customWidth="1"/>
    <col min="4109" max="4109" width="9.140625" style="50"/>
    <col min="4110" max="4110" width="11.85546875" style="50" customWidth="1"/>
    <col min="4111" max="4111" width="12" style="50" customWidth="1"/>
    <col min="4112" max="4353" width="9.140625" style="50"/>
    <col min="4354" max="4354" width="12.5703125" style="50" customWidth="1"/>
    <col min="4355" max="4355" width="68.85546875" style="50" customWidth="1"/>
    <col min="4356" max="4356" width="9.140625" style="50"/>
    <col min="4357" max="4357" width="11.140625" style="50" customWidth="1"/>
    <col min="4358" max="4358" width="11.28515625" style="50" customWidth="1"/>
    <col min="4359" max="4359" width="9.140625" style="50"/>
    <col min="4360" max="4360" width="11" style="50" customWidth="1"/>
    <col min="4361" max="4361" width="11.28515625" style="50" customWidth="1"/>
    <col min="4362" max="4362" width="9.140625" style="50"/>
    <col min="4363" max="4363" width="11.140625" style="50" customWidth="1"/>
    <col min="4364" max="4364" width="10.7109375" style="50" customWidth="1"/>
    <col min="4365" max="4365" width="9.140625" style="50"/>
    <col min="4366" max="4366" width="11.85546875" style="50" customWidth="1"/>
    <col min="4367" max="4367" width="12" style="50" customWidth="1"/>
    <col min="4368" max="4609" width="9.140625" style="50"/>
    <col min="4610" max="4610" width="12.5703125" style="50" customWidth="1"/>
    <col min="4611" max="4611" width="68.85546875" style="50" customWidth="1"/>
    <col min="4612" max="4612" width="9.140625" style="50"/>
    <col min="4613" max="4613" width="11.140625" style="50" customWidth="1"/>
    <col min="4614" max="4614" width="11.28515625" style="50" customWidth="1"/>
    <col min="4615" max="4615" width="9.140625" style="50"/>
    <col min="4616" max="4616" width="11" style="50" customWidth="1"/>
    <col min="4617" max="4617" width="11.28515625" style="50" customWidth="1"/>
    <col min="4618" max="4618" width="9.140625" style="50"/>
    <col min="4619" max="4619" width="11.140625" style="50" customWidth="1"/>
    <col min="4620" max="4620" width="10.7109375" style="50" customWidth="1"/>
    <col min="4621" max="4621" width="9.140625" style="50"/>
    <col min="4622" max="4622" width="11.85546875" style="50" customWidth="1"/>
    <col min="4623" max="4623" width="12" style="50" customWidth="1"/>
    <col min="4624" max="4865" width="9.140625" style="50"/>
    <col min="4866" max="4866" width="12.5703125" style="50" customWidth="1"/>
    <col min="4867" max="4867" width="68.85546875" style="50" customWidth="1"/>
    <col min="4868" max="4868" width="9.140625" style="50"/>
    <col min="4869" max="4869" width="11.140625" style="50" customWidth="1"/>
    <col min="4870" max="4870" width="11.28515625" style="50" customWidth="1"/>
    <col min="4871" max="4871" width="9.140625" style="50"/>
    <col min="4872" max="4872" width="11" style="50" customWidth="1"/>
    <col min="4873" max="4873" width="11.28515625" style="50" customWidth="1"/>
    <col min="4874" max="4874" width="9.140625" style="50"/>
    <col min="4875" max="4875" width="11.140625" style="50" customWidth="1"/>
    <col min="4876" max="4876" width="10.7109375" style="50" customWidth="1"/>
    <col min="4877" max="4877" width="9.140625" style="50"/>
    <col min="4878" max="4878" width="11.85546875" style="50" customWidth="1"/>
    <col min="4879" max="4879" width="12" style="50" customWidth="1"/>
    <col min="4880" max="5121" width="9.140625" style="50"/>
    <col min="5122" max="5122" width="12.5703125" style="50" customWidth="1"/>
    <col min="5123" max="5123" width="68.85546875" style="50" customWidth="1"/>
    <col min="5124" max="5124" width="9.140625" style="50"/>
    <col min="5125" max="5125" width="11.140625" style="50" customWidth="1"/>
    <col min="5126" max="5126" width="11.28515625" style="50" customWidth="1"/>
    <col min="5127" max="5127" width="9.140625" style="50"/>
    <col min="5128" max="5128" width="11" style="50" customWidth="1"/>
    <col min="5129" max="5129" width="11.28515625" style="50" customWidth="1"/>
    <col min="5130" max="5130" width="9.140625" style="50"/>
    <col min="5131" max="5131" width="11.140625" style="50" customWidth="1"/>
    <col min="5132" max="5132" width="10.7109375" style="50" customWidth="1"/>
    <col min="5133" max="5133" width="9.140625" style="50"/>
    <col min="5134" max="5134" width="11.85546875" style="50" customWidth="1"/>
    <col min="5135" max="5135" width="12" style="50" customWidth="1"/>
    <col min="5136" max="5377" width="9.140625" style="50"/>
    <col min="5378" max="5378" width="12.5703125" style="50" customWidth="1"/>
    <col min="5379" max="5379" width="68.85546875" style="50" customWidth="1"/>
    <col min="5380" max="5380" width="9.140625" style="50"/>
    <col min="5381" max="5381" width="11.140625" style="50" customWidth="1"/>
    <col min="5382" max="5382" width="11.28515625" style="50" customWidth="1"/>
    <col min="5383" max="5383" width="9.140625" style="50"/>
    <col min="5384" max="5384" width="11" style="50" customWidth="1"/>
    <col min="5385" max="5385" width="11.28515625" style="50" customWidth="1"/>
    <col min="5386" max="5386" width="9.140625" style="50"/>
    <col min="5387" max="5387" width="11.140625" style="50" customWidth="1"/>
    <col min="5388" max="5388" width="10.7109375" style="50" customWidth="1"/>
    <col min="5389" max="5389" width="9.140625" style="50"/>
    <col min="5390" max="5390" width="11.85546875" style="50" customWidth="1"/>
    <col min="5391" max="5391" width="12" style="50" customWidth="1"/>
    <col min="5392" max="5633" width="9.140625" style="50"/>
    <col min="5634" max="5634" width="12.5703125" style="50" customWidth="1"/>
    <col min="5635" max="5635" width="68.85546875" style="50" customWidth="1"/>
    <col min="5636" max="5636" width="9.140625" style="50"/>
    <col min="5637" max="5637" width="11.140625" style="50" customWidth="1"/>
    <col min="5638" max="5638" width="11.28515625" style="50" customWidth="1"/>
    <col min="5639" max="5639" width="9.140625" style="50"/>
    <col min="5640" max="5640" width="11" style="50" customWidth="1"/>
    <col min="5641" max="5641" width="11.28515625" style="50" customWidth="1"/>
    <col min="5642" max="5642" width="9.140625" style="50"/>
    <col min="5643" max="5643" width="11.140625" style="50" customWidth="1"/>
    <col min="5644" max="5644" width="10.7109375" style="50" customWidth="1"/>
    <col min="5645" max="5645" width="9.140625" style="50"/>
    <col min="5646" max="5646" width="11.85546875" style="50" customWidth="1"/>
    <col min="5647" max="5647" width="12" style="50" customWidth="1"/>
    <col min="5648" max="5889" width="9.140625" style="50"/>
    <col min="5890" max="5890" width="12.5703125" style="50" customWidth="1"/>
    <col min="5891" max="5891" width="68.85546875" style="50" customWidth="1"/>
    <col min="5892" max="5892" width="9.140625" style="50"/>
    <col min="5893" max="5893" width="11.140625" style="50" customWidth="1"/>
    <col min="5894" max="5894" width="11.28515625" style="50" customWidth="1"/>
    <col min="5895" max="5895" width="9.140625" style="50"/>
    <col min="5896" max="5896" width="11" style="50" customWidth="1"/>
    <col min="5897" max="5897" width="11.28515625" style="50" customWidth="1"/>
    <col min="5898" max="5898" width="9.140625" style="50"/>
    <col min="5899" max="5899" width="11.140625" style="50" customWidth="1"/>
    <col min="5900" max="5900" width="10.7109375" style="50" customWidth="1"/>
    <col min="5901" max="5901" width="9.140625" style="50"/>
    <col min="5902" max="5902" width="11.85546875" style="50" customWidth="1"/>
    <col min="5903" max="5903" width="12" style="50" customWidth="1"/>
    <col min="5904" max="6145" width="9.140625" style="50"/>
    <col min="6146" max="6146" width="12.5703125" style="50" customWidth="1"/>
    <col min="6147" max="6147" width="68.85546875" style="50" customWidth="1"/>
    <col min="6148" max="6148" width="9.140625" style="50"/>
    <col min="6149" max="6149" width="11.140625" style="50" customWidth="1"/>
    <col min="6150" max="6150" width="11.28515625" style="50" customWidth="1"/>
    <col min="6151" max="6151" width="9.140625" style="50"/>
    <col min="6152" max="6152" width="11" style="50" customWidth="1"/>
    <col min="6153" max="6153" width="11.28515625" style="50" customWidth="1"/>
    <col min="6154" max="6154" width="9.140625" style="50"/>
    <col min="6155" max="6155" width="11.140625" style="50" customWidth="1"/>
    <col min="6156" max="6156" width="10.7109375" style="50" customWidth="1"/>
    <col min="6157" max="6157" width="9.140625" style="50"/>
    <col min="6158" max="6158" width="11.85546875" style="50" customWidth="1"/>
    <col min="6159" max="6159" width="12" style="50" customWidth="1"/>
    <col min="6160" max="6401" width="9.140625" style="50"/>
    <col min="6402" max="6402" width="12.5703125" style="50" customWidth="1"/>
    <col min="6403" max="6403" width="68.85546875" style="50" customWidth="1"/>
    <col min="6404" max="6404" width="9.140625" style="50"/>
    <col min="6405" max="6405" width="11.140625" style="50" customWidth="1"/>
    <col min="6406" max="6406" width="11.28515625" style="50" customWidth="1"/>
    <col min="6407" max="6407" width="9.140625" style="50"/>
    <col min="6408" max="6408" width="11" style="50" customWidth="1"/>
    <col min="6409" max="6409" width="11.28515625" style="50" customWidth="1"/>
    <col min="6410" max="6410" width="9.140625" style="50"/>
    <col min="6411" max="6411" width="11.140625" style="50" customWidth="1"/>
    <col min="6412" max="6412" width="10.7109375" style="50" customWidth="1"/>
    <col min="6413" max="6413" width="9.140625" style="50"/>
    <col min="6414" max="6414" width="11.85546875" style="50" customWidth="1"/>
    <col min="6415" max="6415" width="12" style="50" customWidth="1"/>
    <col min="6416" max="6657" width="9.140625" style="50"/>
    <col min="6658" max="6658" width="12.5703125" style="50" customWidth="1"/>
    <col min="6659" max="6659" width="68.85546875" style="50" customWidth="1"/>
    <col min="6660" max="6660" width="9.140625" style="50"/>
    <col min="6661" max="6661" width="11.140625" style="50" customWidth="1"/>
    <col min="6662" max="6662" width="11.28515625" style="50" customWidth="1"/>
    <col min="6663" max="6663" width="9.140625" style="50"/>
    <col min="6664" max="6664" width="11" style="50" customWidth="1"/>
    <col min="6665" max="6665" width="11.28515625" style="50" customWidth="1"/>
    <col min="6666" max="6666" width="9.140625" style="50"/>
    <col min="6667" max="6667" width="11.140625" style="50" customWidth="1"/>
    <col min="6668" max="6668" width="10.7109375" style="50" customWidth="1"/>
    <col min="6669" max="6669" width="9.140625" style="50"/>
    <col min="6670" max="6670" width="11.85546875" style="50" customWidth="1"/>
    <col min="6671" max="6671" width="12" style="50" customWidth="1"/>
    <col min="6672" max="6913" width="9.140625" style="50"/>
    <col min="6914" max="6914" width="12.5703125" style="50" customWidth="1"/>
    <col min="6915" max="6915" width="68.85546875" style="50" customWidth="1"/>
    <col min="6916" max="6916" width="9.140625" style="50"/>
    <col min="6917" max="6917" width="11.140625" style="50" customWidth="1"/>
    <col min="6918" max="6918" width="11.28515625" style="50" customWidth="1"/>
    <col min="6919" max="6919" width="9.140625" style="50"/>
    <col min="6920" max="6920" width="11" style="50" customWidth="1"/>
    <col min="6921" max="6921" width="11.28515625" style="50" customWidth="1"/>
    <col min="6922" max="6922" width="9.140625" style="50"/>
    <col min="6923" max="6923" width="11.140625" style="50" customWidth="1"/>
    <col min="6924" max="6924" width="10.7109375" style="50" customWidth="1"/>
    <col min="6925" max="6925" width="9.140625" style="50"/>
    <col min="6926" max="6926" width="11.85546875" style="50" customWidth="1"/>
    <col min="6927" max="6927" width="12" style="50" customWidth="1"/>
    <col min="6928" max="7169" width="9.140625" style="50"/>
    <col min="7170" max="7170" width="12.5703125" style="50" customWidth="1"/>
    <col min="7171" max="7171" width="68.85546875" style="50" customWidth="1"/>
    <col min="7172" max="7172" width="9.140625" style="50"/>
    <col min="7173" max="7173" width="11.140625" style="50" customWidth="1"/>
    <col min="7174" max="7174" width="11.28515625" style="50" customWidth="1"/>
    <col min="7175" max="7175" width="9.140625" style="50"/>
    <col min="7176" max="7176" width="11" style="50" customWidth="1"/>
    <col min="7177" max="7177" width="11.28515625" style="50" customWidth="1"/>
    <col min="7178" max="7178" width="9.140625" style="50"/>
    <col min="7179" max="7179" width="11.140625" style="50" customWidth="1"/>
    <col min="7180" max="7180" width="10.7109375" style="50" customWidth="1"/>
    <col min="7181" max="7181" width="9.140625" style="50"/>
    <col min="7182" max="7182" width="11.85546875" style="50" customWidth="1"/>
    <col min="7183" max="7183" width="12" style="50" customWidth="1"/>
    <col min="7184" max="7425" width="9.140625" style="50"/>
    <col min="7426" max="7426" width="12.5703125" style="50" customWidth="1"/>
    <col min="7427" max="7427" width="68.85546875" style="50" customWidth="1"/>
    <col min="7428" max="7428" width="9.140625" style="50"/>
    <col min="7429" max="7429" width="11.140625" style="50" customWidth="1"/>
    <col min="7430" max="7430" width="11.28515625" style="50" customWidth="1"/>
    <col min="7431" max="7431" width="9.140625" style="50"/>
    <col min="7432" max="7432" width="11" style="50" customWidth="1"/>
    <col min="7433" max="7433" width="11.28515625" style="50" customWidth="1"/>
    <col min="7434" max="7434" width="9.140625" style="50"/>
    <col min="7435" max="7435" width="11.140625" style="50" customWidth="1"/>
    <col min="7436" max="7436" width="10.7109375" style="50" customWidth="1"/>
    <col min="7437" max="7437" width="9.140625" style="50"/>
    <col min="7438" max="7438" width="11.85546875" style="50" customWidth="1"/>
    <col min="7439" max="7439" width="12" style="50" customWidth="1"/>
    <col min="7440" max="7681" width="9.140625" style="50"/>
    <col min="7682" max="7682" width="12.5703125" style="50" customWidth="1"/>
    <col min="7683" max="7683" width="68.85546875" style="50" customWidth="1"/>
    <col min="7684" max="7684" width="9.140625" style="50"/>
    <col min="7685" max="7685" width="11.140625" style="50" customWidth="1"/>
    <col min="7686" max="7686" width="11.28515625" style="50" customWidth="1"/>
    <col min="7687" max="7687" width="9.140625" style="50"/>
    <col min="7688" max="7688" width="11" style="50" customWidth="1"/>
    <col min="7689" max="7689" width="11.28515625" style="50" customWidth="1"/>
    <col min="7690" max="7690" width="9.140625" style="50"/>
    <col min="7691" max="7691" width="11.140625" style="50" customWidth="1"/>
    <col min="7692" max="7692" width="10.7109375" style="50" customWidth="1"/>
    <col min="7693" max="7693" width="9.140625" style="50"/>
    <col min="7694" max="7694" width="11.85546875" style="50" customWidth="1"/>
    <col min="7695" max="7695" width="12" style="50" customWidth="1"/>
    <col min="7696" max="7937" width="9.140625" style="50"/>
    <col min="7938" max="7938" width="12.5703125" style="50" customWidth="1"/>
    <col min="7939" max="7939" width="68.85546875" style="50" customWidth="1"/>
    <col min="7940" max="7940" width="9.140625" style="50"/>
    <col min="7941" max="7941" width="11.140625" style="50" customWidth="1"/>
    <col min="7942" max="7942" width="11.28515625" style="50" customWidth="1"/>
    <col min="7943" max="7943" width="9.140625" style="50"/>
    <col min="7944" max="7944" width="11" style="50" customWidth="1"/>
    <col min="7945" max="7945" width="11.28515625" style="50" customWidth="1"/>
    <col min="7946" max="7946" width="9.140625" style="50"/>
    <col min="7947" max="7947" width="11.140625" style="50" customWidth="1"/>
    <col min="7948" max="7948" width="10.7109375" style="50" customWidth="1"/>
    <col min="7949" max="7949" width="9.140625" style="50"/>
    <col min="7950" max="7950" width="11.85546875" style="50" customWidth="1"/>
    <col min="7951" max="7951" width="12" style="50" customWidth="1"/>
    <col min="7952" max="8193" width="9.140625" style="50"/>
    <col min="8194" max="8194" width="12.5703125" style="50" customWidth="1"/>
    <col min="8195" max="8195" width="68.85546875" style="50" customWidth="1"/>
    <col min="8196" max="8196" width="9.140625" style="50"/>
    <col min="8197" max="8197" width="11.140625" style="50" customWidth="1"/>
    <col min="8198" max="8198" width="11.28515625" style="50" customWidth="1"/>
    <col min="8199" max="8199" width="9.140625" style="50"/>
    <col min="8200" max="8200" width="11" style="50" customWidth="1"/>
    <col min="8201" max="8201" width="11.28515625" style="50" customWidth="1"/>
    <col min="8202" max="8202" width="9.140625" style="50"/>
    <col min="8203" max="8203" width="11.140625" style="50" customWidth="1"/>
    <col min="8204" max="8204" width="10.7109375" style="50" customWidth="1"/>
    <col min="8205" max="8205" width="9.140625" style="50"/>
    <col min="8206" max="8206" width="11.85546875" style="50" customWidth="1"/>
    <col min="8207" max="8207" width="12" style="50" customWidth="1"/>
    <col min="8208" max="8449" width="9.140625" style="50"/>
    <col min="8450" max="8450" width="12.5703125" style="50" customWidth="1"/>
    <col min="8451" max="8451" width="68.85546875" style="50" customWidth="1"/>
    <col min="8452" max="8452" width="9.140625" style="50"/>
    <col min="8453" max="8453" width="11.140625" style="50" customWidth="1"/>
    <col min="8454" max="8454" width="11.28515625" style="50" customWidth="1"/>
    <col min="8455" max="8455" width="9.140625" style="50"/>
    <col min="8456" max="8456" width="11" style="50" customWidth="1"/>
    <col min="8457" max="8457" width="11.28515625" style="50" customWidth="1"/>
    <col min="8458" max="8458" width="9.140625" style="50"/>
    <col min="8459" max="8459" width="11.140625" style="50" customWidth="1"/>
    <col min="8460" max="8460" width="10.7109375" style="50" customWidth="1"/>
    <col min="8461" max="8461" width="9.140625" style="50"/>
    <col min="8462" max="8462" width="11.85546875" style="50" customWidth="1"/>
    <col min="8463" max="8463" width="12" style="50" customWidth="1"/>
    <col min="8464" max="8705" width="9.140625" style="50"/>
    <col min="8706" max="8706" width="12.5703125" style="50" customWidth="1"/>
    <col min="8707" max="8707" width="68.85546875" style="50" customWidth="1"/>
    <col min="8708" max="8708" width="9.140625" style="50"/>
    <col min="8709" max="8709" width="11.140625" style="50" customWidth="1"/>
    <col min="8710" max="8710" width="11.28515625" style="50" customWidth="1"/>
    <col min="8711" max="8711" width="9.140625" style="50"/>
    <col min="8712" max="8712" width="11" style="50" customWidth="1"/>
    <col min="8713" max="8713" width="11.28515625" style="50" customWidth="1"/>
    <col min="8714" max="8714" width="9.140625" style="50"/>
    <col min="8715" max="8715" width="11.140625" style="50" customWidth="1"/>
    <col min="8716" max="8716" width="10.7109375" style="50" customWidth="1"/>
    <col min="8717" max="8717" width="9.140625" style="50"/>
    <col min="8718" max="8718" width="11.85546875" style="50" customWidth="1"/>
    <col min="8719" max="8719" width="12" style="50" customWidth="1"/>
    <col min="8720" max="8961" width="9.140625" style="50"/>
    <col min="8962" max="8962" width="12.5703125" style="50" customWidth="1"/>
    <col min="8963" max="8963" width="68.85546875" style="50" customWidth="1"/>
    <col min="8964" max="8964" width="9.140625" style="50"/>
    <col min="8965" max="8965" width="11.140625" style="50" customWidth="1"/>
    <col min="8966" max="8966" width="11.28515625" style="50" customWidth="1"/>
    <col min="8967" max="8967" width="9.140625" style="50"/>
    <col min="8968" max="8968" width="11" style="50" customWidth="1"/>
    <col min="8969" max="8969" width="11.28515625" style="50" customWidth="1"/>
    <col min="8970" max="8970" width="9.140625" style="50"/>
    <col min="8971" max="8971" width="11.140625" style="50" customWidth="1"/>
    <col min="8972" max="8972" width="10.7109375" style="50" customWidth="1"/>
    <col min="8973" max="8973" width="9.140625" style="50"/>
    <col min="8974" max="8974" width="11.85546875" style="50" customWidth="1"/>
    <col min="8975" max="8975" width="12" style="50" customWidth="1"/>
    <col min="8976" max="9217" width="9.140625" style="50"/>
    <col min="9218" max="9218" width="12.5703125" style="50" customWidth="1"/>
    <col min="9219" max="9219" width="68.85546875" style="50" customWidth="1"/>
    <col min="9220" max="9220" width="9.140625" style="50"/>
    <col min="9221" max="9221" width="11.140625" style="50" customWidth="1"/>
    <col min="9222" max="9222" width="11.28515625" style="50" customWidth="1"/>
    <col min="9223" max="9223" width="9.140625" style="50"/>
    <col min="9224" max="9224" width="11" style="50" customWidth="1"/>
    <col min="9225" max="9225" width="11.28515625" style="50" customWidth="1"/>
    <col min="9226" max="9226" width="9.140625" style="50"/>
    <col min="9227" max="9227" width="11.140625" style="50" customWidth="1"/>
    <col min="9228" max="9228" width="10.7109375" style="50" customWidth="1"/>
    <col min="9229" max="9229" width="9.140625" style="50"/>
    <col min="9230" max="9230" width="11.85546875" style="50" customWidth="1"/>
    <col min="9231" max="9231" width="12" style="50" customWidth="1"/>
    <col min="9232" max="9473" width="9.140625" style="50"/>
    <col min="9474" max="9474" width="12.5703125" style="50" customWidth="1"/>
    <col min="9475" max="9475" width="68.85546875" style="50" customWidth="1"/>
    <col min="9476" max="9476" width="9.140625" style="50"/>
    <col min="9477" max="9477" width="11.140625" style="50" customWidth="1"/>
    <col min="9478" max="9478" width="11.28515625" style="50" customWidth="1"/>
    <col min="9479" max="9479" width="9.140625" style="50"/>
    <col min="9480" max="9480" width="11" style="50" customWidth="1"/>
    <col min="9481" max="9481" width="11.28515625" style="50" customWidth="1"/>
    <col min="9482" max="9482" width="9.140625" style="50"/>
    <col min="9483" max="9483" width="11.140625" style="50" customWidth="1"/>
    <col min="9484" max="9484" width="10.7109375" style="50" customWidth="1"/>
    <col min="9485" max="9485" width="9.140625" style="50"/>
    <col min="9486" max="9486" width="11.85546875" style="50" customWidth="1"/>
    <col min="9487" max="9487" width="12" style="50" customWidth="1"/>
    <col min="9488" max="9729" width="9.140625" style="50"/>
    <col min="9730" max="9730" width="12.5703125" style="50" customWidth="1"/>
    <col min="9731" max="9731" width="68.85546875" style="50" customWidth="1"/>
    <col min="9732" max="9732" width="9.140625" style="50"/>
    <col min="9733" max="9733" width="11.140625" style="50" customWidth="1"/>
    <col min="9734" max="9734" width="11.28515625" style="50" customWidth="1"/>
    <col min="9735" max="9735" width="9.140625" style="50"/>
    <col min="9736" max="9736" width="11" style="50" customWidth="1"/>
    <col min="9737" max="9737" width="11.28515625" style="50" customWidth="1"/>
    <col min="9738" max="9738" width="9.140625" style="50"/>
    <col min="9739" max="9739" width="11.140625" style="50" customWidth="1"/>
    <col min="9740" max="9740" width="10.7109375" style="50" customWidth="1"/>
    <col min="9741" max="9741" width="9.140625" style="50"/>
    <col min="9742" max="9742" width="11.85546875" style="50" customWidth="1"/>
    <col min="9743" max="9743" width="12" style="50" customWidth="1"/>
    <col min="9744" max="9985" width="9.140625" style="50"/>
    <col min="9986" max="9986" width="12.5703125" style="50" customWidth="1"/>
    <col min="9987" max="9987" width="68.85546875" style="50" customWidth="1"/>
    <col min="9988" max="9988" width="9.140625" style="50"/>
    <col min="9989" max="9989" width="11.140625" style="50" customWidth="1"/>
    <col min="9990" max="9990" width="11.28515625" style="50" customWidth="1"/>
    <col min="9991" max="9991" width="9.140625" style="50"/>
    <col min="9992" max="9992" width="11" style="50" customWidth="1"/>
    <col min="9993" max="9993" width="11.28515625" style="50" customWidth="1"/>
    <col min="9994" max="9994" width="9.140625" style="50"/>
    <col min="9995" max="9995" width="11.140625" style="50" customWidth="1"/>
    <col min="9996" max="9996" width="10.7109375" style="50" customWidth="1"/>
    <col min="9997" max="9997" width="9.140625" style="50"/>
    <col min="9998" max="9998" width="11.85546875" style="50" customWidth="1"/>
    <col min="9999" max="9999" width="12" style="50" customWidth="1"/>
    <col min="10000" max="10241" width="9.140625" style="50"/>
    <col min="10242" max="10242" width="12.5703125" style="50" customWidth="1"/>
    <col min="10243" max="10243" width="68.85546875" style="50" customWidth="1"/>
    <col min="10244" max="10244" width="9.140625" style="50"/>
    <col min="10245" max="10245" width="11.140625" style="50" customWidth="1"/>
    <col min="10246" max="10246" width="11.28515625" style="50" customWidth="1"/>
    <col min="10247" max="10247" width="9.140625" style="50"/>
    <col min="10248" max="10248" width="11" style="50" customWidth="1"/>
    <col min="10249" max="10249" width="11.28515625" style="50" customWidth="1"/>
    <col min="10250" max="10250" width="9.140625" style="50"/>
    <col min="10251" max="10251" width="11.140625" style="50" customWidth="1"/>
    <col min="10252" max="10252" width="10.7109375" style="50" customWidth="1"/>
    <col min="10253" max="10253" width="9.140625" style="50"/>
    <col min="10254" max="10254" width="11.85546875" style="50" customWidth="1"/>
    <col min="10255" max="10255" width="12" style="50" customWidth="1"/>
    <col min="10256" max="10497" width="9.140625" style="50"/>
    <col min="10498" max="10498" width="12.5703125" style="50" customWidth="1"/>
    <col min="10499" max="10499" width="68.85546875" style="50" customWidth="1"/>
    <col min="10500" max="10500" width="9.140625" style="50"/>
    <col min="10501" max="10501" width="11.140625" style="50" customWidth="1"/>
    <col min="10502" max="10502" width="11.28515625" style="50" customWidth="1"/>
    <col min="10503" max="10503" width="9.140625" style="50"/>
    <col min="10504" max="10504" width="11" style="50" customWidth="1"/>
    <col min="10505" max="10505" width="11.28515625" style="50" customWidth="1"/>
    <col min="10506" max="10506" width="9.140625" style="50"/>
    <col min="10507" max="10507" width="11.140625" style="50" customWidth="1"/>
    <col min="10508" max="10508" width="10.7109375" style="50" customWidth="1"/>
    <col min="10509" max="10509" width="9.140625" style="50"/>
    <col min="10510" max="10510" width="11.85546875" style="50" customWidth="1"/>
    <col min="10511" max="10511" width="12" style="50" customWidth="1"/>
    <col min="10512" max="10753" width="9.140625" style="50"/>
    <col min="10754" max="10754" width="12.5703125" style="50" customWidth="1"/>
    <col min="10755" max="10755" width="68.85546875" style="50" customWidth="1"/>
    <col min="10756" max="10756" width="9.140625" style="50"/>
    <col min="10757" max="10757" width="11.140625" style="50" customWidth="1"/>
    <col min="10758" max="10758" width="11.28515625" style="50" customWidth="1"/>
    <col min="10759" max="10759" width="9.140625" style="50"/>
    <col min="10760" max="10760" width="11" style="50" customWidth="1"/>
    <col min="10761" max="10761" width="11.28515625" style="50" customWidth="1"/>
    <col min="10762" max="10762" width="9.140625" style="50"/>
    <col min="10763" max="10763" width="11.140625" style="50" customWidth="1"/>
    <col min="10764" max="10764" width="10.7109375" style="50" customWidth="1"/>
    <col min="10765" max="10765" width="9.140625" style="50"/>
    <col min="10766" max="10766" width="11.85546875" style="50" customWidth="1"/>
    <col min="10767" max="10767" width="12" style="50" customWidth="1"/>
    <col min="10768" max="11009" width="9.140625" style="50"/>
    <col min="11010" max="11010" width="12.5703125" style="50" customWidth="1"/>
    <col min="11011" max="11011" width="68.85546875" style="50" customWidth="1"/>
    <col min="11012" max="11012" width="9.140625" style="50"/>
    <col min="11013" max="11013" width="11.140625" style="50" customWidth="1"/>
    <col min="11014" max="11014" width="11.28515625" style="50" customWidth="1"/>
    <col min="11015" max="11015" width="9.140625" style="50"/>
    <col min="11016" max="11016" width="11" style="50" customWidth="1"/>
    <col min="11017" max="11017" width="11.28515625" style="50" customWidth="1"/>
    <col min="11018" max="11018" width="9.140625" style="50"/>
    <col min="11019" max="11019" width="11.140625" style="50" customWidth="1"/>
    <col min="11020" max="11020" width="10.7109375" style="50" customWidth="1"/>
    <col min="11021" max="11021" width="9.140625" style="50"/>
    <col min="11022" max="11022" width="11.85546875" style="50" customWidth="1"/>
    <col min="11023" max="11023" width="12" style="50" customWidth="1"/>
    <col min="11024" max="11265" width="9.140625" style="50"/>
    <col min="11266" max="11266" width="12.5703125" style="50" customWidth="1"/>
    <col min="11267" max="11267" width="68.85546875" style="50" customWidth="1"/>
    <col min="11268" max="11268" width="9.140625" style="50"/>
    <col min="11269" max="11269" width="11.140625" style="50" customWidth="1"/>
    <col min="11270" max="11270" width="11.28515625" style="50" customWidth="1"/>
    <col min="11271" max="11271" width="9.140625" style="50"/>
    <col min="11272" max="11272" width="11" style="50" customWidth="1"/>
    <col min="11273" max="11273" width="11.28515625" style="50" customWidth="1"/>
    <col min="11274" max="11274" width="9.140625" style="50"/>
    <col min="11275" max="11275" width="11.140625" style="50" customWidth="1"/>
    <col min="11276" max="11276" width="10.7109375" style="50" customWidth="1"/>
    <col min="11277" max="11277" width="9.140625" style="50"/>
    <col min="11278" max="11278" width="11.85546875" style="50" customWidth="1"/>
    <col min="11279" max="11279" width="12" style="50" customWidth="1"/>
    <col min="11280" max="11521" width="9.140625" style="50"/>
    <col min="11522" max="11522" width="12.5703125" style="50" customWidth="1"/>
    <col min="11523" max="11523" width="68.85546875" style="50" customWidth="1"/>
    <col min="11524" max="11524" width="9.140625" style="50"/>
    <col min="11525" max="11525" width="11.140625" style="50" customWidth="1"/>
    <col min="11526" max="11526" width="11.28515625" style="50" customWidth="1"/>
    <col min="11527" max="11527" width="9.140625" style="50"/>
    <col min="11528" max="11528" width="11" style="50" customWidth="1"/>
    <col min="11529" max="11529" width="11.28515625" style="50" customWidth="1"/>
    <col min="11530" max="11530" width="9.140625" style="50"/>
    <col min="11531" max="11531" width="11.140625" style="50" customWidth="1"/>
    <col min="11532" max="11532" width="10.7109375" style="50" customWidth="1"/>
    <col min="11533" max="11533" width="9.140625" style="50"/>
    <col min="11534" max="11534" width="11.85546875" style="50" customWidth="1"/>
    <col min="11535" max="11535" width="12" style="50" customWidth="1"/>
    <col min="11536" max="11777" width="9.140625" style="50"/>
    <col min="11778" max="11778" width="12.5703125" style="50" customWidth="1"/>
    <col min="11779" max="11779" width="68.85546875" style="50" customWidth="1"/>
    <col min="11780" max="11780" width="9.140625" style="50"/>
    <col min="11781" max="11781" width="11.140625" style="50" customWidth="1"/>
    <col min="11782" max="11782" width="11.28515625" style="50" customWidth="1"/>
    <col min="11783" max="11783" width="9.140625" style="50"/>
    <col min="11784" max="11784" width="11" style="50" customWidth="1"/>
    <col min="11785" max="11785" width="11.28515625" style="50" customWidth="1"/>
    <col min="11786" max="11786" width="9.140625" style="50"/>
    <col min="11787" max="11787" width="11.140625" style="50" customWidth="1"/>
    <col min="11788" max="11788" width="10.7109375" style="50" customWidth="1"/>
    <col min="11789" max="11789" width="9.140625" style="50"/>
    <col min="11790" max="11790" width="11.85546875" style="50" customWidth="1"/>
    <col min="11791" max="11791" width="12" style="50" customWidth="1"/>
    <col min="11792" max="12033" width="9.140625" style="50"/>
    <col min="12034" max="12034" width="12.5703125" style="50" customWidth="1"/>
    <col min="12035" max="12035" width="68.85546875" style="50" customWidth="1"/>
    <col min="12036" max="12036" width="9.140625" style="50"/>
    <col min="12037" max="12037" width="11.140625" style="50" customWidth="1"/>
    <col min="12038" max="12038" width="11.28515625" style="50" customWidth="1"/>
    <col min="12039" max="12039" width="9.140625" style="50"/>
    <col min="12040" max="12040" width="11" style="50" customWidth="1"/>
    <col min="12041" max="12041" width="11.28515625" style="50" customWidth="1"/>
    <col min="12042" max="12042" width="9.140625" style="50"/>
    <col min="12043" max="12043" width="11.140625" style="50" customWidth="1"/>
    <col min="12044" max="12044" width="10.7109375" style="50" customWidth="1"/>
    <col min="12045" max="12045" width="9.140625" style="50"/>
    <col min="12046" max="12046" width="11.85546875" style="50" customWidth="1"/>
    <col min="12047" max="12047" width="12" style="50" customWidth="1"/>
    <col min="12048" max="12289" width="9.140625" style="50"/>
    <col min="12290" max="12290" width="12.5703125" style="50" customWidth="1"/>
    <col min="12291" max="12291" width="68.85546875" style="50" customWidth="1"/>
    <col min="12292" max="12292" width="9.140625" style="50"/>
    <col min="12293" max="12293" width="11.140625" style="50" customWidth="1"/>
    <col min="12294" max="12294" width="11.28515625" style="50" customWidth="1"/>
    <col min="12295" max="12295" width="9.140625" style="50"/>
    <col min="12296" max="12296" width="11" style="50" customWidth="1"/>
    <col min="12297" max="12297" width="11.28515625" style="50" customWidth="1"/>
    <col min="12298" max="12298" width="9.140625" style="50"/>
    <col min="12299" max="12299" width="11.140625" style="50" customWidth="1"/>
    <col min="12300" max="12300" width="10.7109375" style="50" customWidth="1"/>
    <col min="12301" max="12301" width="9.140625" style="50"/>
    <col min="12302" max="12302" width="11.85546875" style="50" customWidth="1"/>
    <col min="12303" max="12303" width="12" style="50" customWidth="1"/>
    <col min="12304" max="12545" width="9.140625" style="50"/>
    <col min="12546" max="12546" width="12.5703125" style="50" customWidth="1"/>
    <col min="12547" max="12547" width="68.85546875" style="50" customWidth="1"/>
    <col min="12548" max="12548" width="9.140625" style="50"/>
    <col min="12549" max="12549" width="11.140625" style="50" customWidth="1"/>
    <col min="12550" max="12550" width="11.28515625" style="50" customWidth="1"/>
    <col min="12551" max="12551" width="9.140625" style="50"/>
    <col min="12552" max="12552" width="11" style="50" customWidth="1"/>
    <col min="12553" max="12553" width="11.28515625" style="50" customWidth="1"/>
    <col min="12554" max="12554" width="9.140625" style="50"/>
    <col min="12555" max="12555" width="11.140625" style="50" customWidth="1"/>
    <col min="12556" max="12556" width="10.7109375" style="50" customWidth="1"/>
    <col min="12557" max="12557" width="9.140625" style="50"/>
    <col min="12558" max="12558" width="11.85546875" style="50" customWidth="1"/>
    <col min="12559" max="12559" width="12" style="50" customWidth="1"/>
    <col min="12560" max="12801" width="9.140625" style="50"/>
    <col min="12802" max="12802" width="12.5703125" style="50" customWidth="1"/>
    <col min="12803" max="12803" width="68.85546875" style="50" customWidth="1"/>
    <col min="12804" max="12804" width="9.140625" style="50"/>
    <col min="12805" max="12805" width="11.140625" style="50" customWidth="1"/>
    <col min="12806" max="12806" width="11.28515625" style="50" customWidth="1"/>
    <col min="12807" max="12807" width="9.140625" style="50"/>
    <col min="12808" max="12808" width="11" style="50" customWidth="1"/>
    <col min="12809" max="12809" width="11.28515625" style="50" customWidth="1"/>
    <col min="12810" max="12810" width="9.140625" style="50"/>
    <col min="12811" max="12811" width="11.140625" style="50" customWidth="1"/>
    <col min="12812" max="12812" width="10.7109375" style="50" customWidth="1"/>
    <col min="12813" max="12813" width="9.140625" style="50"/>
    <col min="12814" max="12814" width="11.85546875" style="50" customWidth="1"/>
    <col min="12815" max="12815" width="12" style="50" customWidth="1"/>
    <col min="12816" max="13057" width="9.140625" style="50"/>
    <col min="13058" max="13058" width="12.5703125" style="50" customWidth="1"/>
    <col min="13059" max="13059" width="68.85546875" style="50" customWidth="1"/>
    <col min="13060" max="13060" width="9.140625" style="50"/>
    <col min="13061" max="13061" width="11.140625" style="50" customWidth="1"/>
    <col min="13062" max="13062" width="11.28515625" style="50" customWidth="1"/>
    <col min="13063" max="13063" width="9.140625" style="50"/>
    <col min="13064" max="13064" width="11" style="50" customWidth="1"/>
    <col min="13065" max="13065" width="11.28515625" style="50" customWidth="1"/>
    <col min="13066" max="13066" width="9.140625" style="50"/>
    <col min="13067" max="13067" width="11.140625" style="50" customWidth="1"/>
    <col min="13068" max="13068" width="10.7109375" style="50" customWidth="1"/>
    <col min="13069" max="13069" width="9.140625" style="50"/>
    <col min="13070" max="13070" width="11.85546875" style="50" customWidth="1"/>
    <col min="13071" max="13071" width="12" style="50" customWidth="1"/>
    <col min="13072" max="13313" width="9.140625" style="50"/>
    <col min="13314" max="13314" width="12.5703125" style="50" customWidth="1"/>
    <col min="13315" max="13315" width="68.85546875" style="50" customWidth="1"/>
    <col min="13316" max="13316" width="9.140625" style="50"/>
    <col min="13317" max="13317" width="11.140625" style="50" customWidth="1"/>
    <col min="13318" max="13318" width="11.28515625" style="50" customWidth="1"/>
    <col min="13319" max="13319" width="9.140625" style="50"/>
    <col min="13320" max="13320" width="11" style="50" customWidth="1"/>
    <col min="13321" max="13321" width="11.28515625" style="50" customWidth="1"/>
    <col min="13322" max="13322" width="9.140625" style="50"/>
    <col min="13323" max="13323" width="11.140625" style="50" customWidth="1"/>
    <col min="13324" max="13324" width="10.7109375" style="50" customWidth="1"/>
    <col min="13325" max="13325" width="9.140625" style="50"/>
    <col min="13326" max="13326" width="11.85546875" style="50" customWidth="1"/>
    <col min="13327" max="13327" width="12" style="50" customWidth="1"/>
    <col min="13328" max="13569" width="9.140625" style="50"/>
    <col min="13570" max="13570" width="12.5703125" style="50" customWidth="1"/>
    <col min="13571" max="13571" width="68.85546875" style="50" customWidth="1"/>
    <col min="13572" max="13572" width="9.140625" style="50"/>
    <col min="13573" max="13573" width="11.140625" style="50" customWidth="1"/>
    <col min="13574" max="13574" width="11.28515625" style="50" customWidth="1"/>
    <col min="13575" max="13575" width="9.140625" style="50"/>
    <col min="13576" max="13576" width="11" style="50" customWidth="1"/>
    <col min="13577" max="13577" width="11.28515625" style="50" customWidth="1"/>
    <col min="13578" max="13578" width="9.140625" style="50"/>
    <col min="13579" max="13579" width="11.140625" style="50" customWidth="1"/>
    <col min="13580" max="13580" width="10.7109375" style="50" customWidth="1"/>
    <col min="13581" max="13581" width="9.140625" style="50"/>
    <col min="13582" max="13582" width="11.85546875" style="50" customWidth="1"/>
    <col min="13583" max="13583" width="12" style="50" customWidth="1"/>
    <col min="13584" max="13825" width="9.140625" style="50"/>
    <col min="13826" max="13826" width="12.5703125" style="50" customWidth="1"/>
    <col min="13827" max="13827" width="68.85546875" style="50" customWidth="1"/>
    <col min="13828" max="13828" width="9.140625" style="50"/>
    <col min="13829" max="13829" width="11.140625" style="50" customWidth="1"/>
    <col min="13830" max="13830" width="11.28515625" style="50" customWidth="1"/>
    <col min="13831" max="13831" width="9.140625" style="50"/>
    <col min="13832" max="13832" width="11" style="50" customWidth="1"/>
    <col min="13833" max="13833" width="11.28515625" style="50" customWidth="1"/>
    <col min="13834" max="13834" width="9.140625" style="50"/>
    <col min="13835" max="13835" width="11.140625" style="50" customWidth="1"/>
    <col min="13836" max="13836" width="10.7109375" style="50" customWidth="1"/>
    <col min="13837" max="13837" width="9.140625" style="50"/>
    <col min="13838" max="13838" width="11.85546875" style="50" customWidth="1"/>
    <col min="13839" max="13839" width="12" style="50" customWidth="1"/>
    <col min="13840" max="14081" width="9.140625" style="50"/>
    <col min="14082" max="14082" width="12.5703125" style="50" customWidth="1"/>
    <col min="14083" max="14083" width="68.85546875" style="50" customWidth="1"/>
    <col min="14084" max="14084" width="9.140625" style="50"/>
    <col min="14085" max="14085" width="11.140625" style="50" customWidth="1"/>
    <col min="14086" max="14086" width="11.28515625" style="50" customWidth="1"/>
    <col min="14087" max="14087" width="9.140625" style="50"/>
    <col min="14088" max="14088" width="11" style="50" customWidth="1"/>
    <col min="14089" max="14089" width="11.28515625" style="50" customWidth="1"/>
    <col min="14090" max="14090" width="9.140625" style="50"/>
    <col min="14091" max="14091" width="11.140625" style="50" customWidth="1"/>
    <col min="14092" max="14092" width="10.7109375" style="50" customWidth="1"/>
    <col min="14093" max="14093" width="9.140625" style="50"/>
    <col min="14094" max="14094" width="11.85546875" style="50" customWidth="1"/>
    <col min="14095" max="14095" width="12" style="50" customWidth="1"/>
    <col min="14096" max="14337" width="9.140625" style="50"/>
    <col min="14338" max="14338" width="12.5703125" style="50" customWidth="1"/>
    <col min="14339" max="14339" width="68.85546875" style="50" customWidth="1"/>
    <col min="14340" max="14340" width="9.140625" style="50"/>
    <col min="14341" max="14341" width="11.140625" style="50" customWidth="1"/>
    <col min="14342" max="14342" width="11.28515625" style="50" customWidth="1"/>
    <col min="14343" max="14343" width="9.140625" style="50"/>
    <col min="14344" max="14344" width="11" style="50" customWidth="1"/>
    <col min="14345" max="14345" width="11.28515625" style="50" customWidth="1"/>
    <col min="14346" max="14346" width="9.140625" style="50"/>
    <col min="14347" max="14347" width="11.140625" style="50" customWidth="1"/>
    <col min="14348" max="14348" width="10.7109375" style="50" customWidth="1"/>
    <col min="14349" max="14349" width="9.140625" style="50"/>
    <col min="14350" max="14350" width="11.85546875" style="50" customWidth="1"/>
    <col min="14351" max="14351" width="12" style="50" customWidth="1"/>
    <col min="14352" max="14593" width="9.140625" style="50"/>
    <col min="14594" max="14594" width="12.5703125" style="50" customWidth="1"/>
    <col min="14595" max="14595" width="68.85546875" style="50" customWidth="1"/>
    <col min="14596" max="14596" width="9.140625" style="50"/>
    <col min="14597" max="14597" width="11.140625" style="50" customWidth="1"/>
    <col min="14598" max="14598" width="11.28515625" style="50" customWidth="1"/>
    <col min="14599" max="14599" width="9.140625" style="50"/>
    <col min="14600" max="14600" width="11" style="50" customWidth="1"/>
    <col min="14601" max="14601" width="11.28515625" style="50" customWidth="1"/>
    <col min="14602" max="14602" width="9.140625" style="50"/>
    <col min="14603" max="14603" width="11.140625" style="50" customWidth="1"/>
    <col min="14604" max="14604" width="10.7109375" style="50" customWidth="1"/>
    <col min="14605" max="14605" width="9.140625" style="50"/>
    <col min="14606" max="14606" width="11.85546875" style="50" customWidth="1"/>
    <col min="14607" max="14607" width="12" style="50" customWidth="1"/>
    <col min="14608" max="14849" width="9.140625" style="50"/>
    <col min="14850" max="14850" width="12.5703125" style="50" customWidth="1"/>
    <col min="14851" max="14851" width="68.85546875" style="50" customWidth="1"/>
    <col min="14852" max="14852" width="9.140625" style="50"/>
    <col min="14853" max="14853" width="11.140625" style="50" customWidth="1"/>
    <col min="14854" max="14854" width="11.28515625" style="50" customWidth="1"/>
    <col min="14855" max="14855" width="9.140625" style="50"/>
    <col min="14856" max="14856" width="11" style="50" customWidth="1"/>
    <col min="14857" max="14857" width="11.28515625" style="50" customWidth="1"/>
    <col min="14858" max="14858" width="9.140625" style="50"/>
    <col min="14859" max="14859" width="11.140625" style="50" customWidth="1"/>
    <col min="14860" max="14860" width="10.7109375" style="50" customWidth="1"/>
    <col min="14861" max="14861" width="9.140625" style="50"/>
    <col min="14862" max="14862" width="11.85546875" style="50" customWidth="1"/>
    <col min="14863" max="14863" width="12" style="50" customWidth="1"/>
    <col min="14864" max="15105" width="9.140625" style="50"/>
    <col min="15106" max="15106" width="12.5703125" style="50" customWidth="1"/>
    <col min="15107" max="15107" width="68.85546875" style="50" customWidth="1"/>
    <col min="15108" max="15108" width="9.140625" style="50"/>
    <col min="15109" max="15109" width="11.140625" style="50" customWidth="1"/>
    <col min="15110" max="15110" width="11.28515625" style="50" customWidth="1"/>
    <col min="15111" max="15111" width="9.140625" style="50"/>
    <col min="15112" max="15112" width="11" style="50" customWidth="1"/>
    <col min="15113" max="15113" width="11.28515625" style="50" customWidth="1"/>
    <col min="15114" max="15114" width="9.140625" style="50"/>
    <col min="15115" max="15115" width="11.140625" style="50" customWidth="1"/>
    <col min="15116" max="15116" width="10.7109375" style="50" customWidth="1"/>
    <col min="15117" max="15117" width="9.140625" style="50"/>
    <col min="15118" max="15118" width="11.85546875" style="50" customWidth="1"/>
    <col min="15119" max="15119" width="12" style="50" customWidth="1"/>
    <col min="15120" max="15361" width="9.140625" style="50"/>
    <col min="15362" max="15362" width="12.5703125" style="50" customWidth="1"/>
    <col min="15363" max="15363" width="68.85546875" style="50" customWidth="1"/>
    <col min="15364" max="15364" width="9.140625" style="50"/>
    <col min="15365" max="15365" width="11.140625" style="50" customWidth="1"/>
    <col min="15366" max="15366" width="11.28515625" style="50" customWidth="1"/>
    <col min="15367" max="15367" width="9.140625" style="50"/>
    <col min="15368" max="15368" width="11" style="50" customWidth="1"/>
    <col min="15369" max="15369" width="11.28515625" style="50" customWidth="1"/>
    <col min="15370" max="15370" width="9.140625" style="50"/>
    <col min="15371" max="15371" width="11.140625" style="50" customWidth="1"/>
    <col min="15372" max="15372" width="10.7109375" style="50" customWidth="1"/>
    <col min="15373" max="15373" width="9.140625" style="50"/>
    <col min="15374" max="15374" width="11.85546875" style="50" customWidth="1"/>
    <col min="15375" max="15375" width="12" style="50" customWidth="1"/>
    <col min="15376" max="15617" width="9.140625" style="50"/>
    <col min="15618" max="15618" width="12.5703125" style="50" customWidth="1"/>
    <col min="15619" max="15619" width="68.85546875" style="50" customWidth="1"/>
    <col min="15620" max="15620" width="9.140625" style="50"/>
    <col min="15621" max="15621" width="11.140625" style="50" customWidth="1"/>
    <col min="15622" max="15622" width="11.28515625" style="50" customWidth="1"/>
    <col min="15623" max="15623" width="9.140625" style="50"/>
    <col min="15624" max="15624" width="11" style="50" customWidth="1"/>
    <col min="15625" max="15625" width="11.28515625" style="50" customWidth="1"/>
    <col min="15626" max="15626" width="9.140625" style="50"/>
    <col min="15627" max="15627" width="11.140625" style="50" customWidth="1"/>
    <col min="15628" max="15628" width="10.7109375" style="50" customWidth="1"/>
    <col min="15629" max="15629" width="9.140625" style="50"/>
    <col min="15630" max="15630" width="11.85546875" style="50" customWidth="1"/>
    <col min="15631" max="15631" width="12" style="50" customWidth="1"/>
    <col min="15632" max="15873" width="9.140625" style="50"/>
    <col min="15874" max="15874" width="12.5703125" style="50" customWidth="1"/>
    <col min="15875" max="15875" width="68.85546875" style="50" customWidth="1"/>
    <col min="15876" max="15876" width="9.140625" style="50"/>
    <col min="15877" max="15877" width="11.140625" style="50" customWidth="1"/>
    <col min="15878" max="15878" width="11.28515625" style="50" customWidth="1"/>
    <col min="15879" max="15879" width="9.140625" style="50"/>
    <col min="15880" max="15880" width="11" style="50" customWidth="1"/>
    <col min="15881" max="15881" width="11.28515625" style="50" customWidth="1"/>
    <col min="15882" max="15882" width="9.140625" style="50"/>
    <col min="15883" max="15883" width="11.140625" style="50" customWidth="1"/>
    <col min="15884" max="15884" width="10.7109375" style="50" customWidth="1"/>
    <col min="15885" max="15885" width="9.140625" style="50"/>
    <col min="15886" max="15886" width="11.85546875" style="50" customWidth="1"/>
    <col min="15887" max="15887" width="12" style="50" customWidth="1"/>
    <col min="15888" max="16129" width="9.140625" style="50"/>
    <col min="16130" max="16130" width="12.5703125" style="50" customWidth="1"/>
    <col min="16131" max="16131" width="68.85546875" style="50" customWidth="1"/>
    <col min="16132" max="16132" width="9.140625" style="50"/>
    <col min="16133" max="16133" width="11.140625" style="50" customWidth="1"/>
    <col min="16134" max="16134" width="11.28515625" style="50" customWidth="1"/>
    <col min="16135" max="16135" width="9.140625" style="50"/>
    <col min="16136" max="16136" width="11" style="50" customWidth="1"/>
    <col min="16137" max="16137" width="11.28515625" style="50" customWidth="1"/>
    <col min="16138" max="16138" width="9.140625" style="50"/>
    <col min="16139" max="16139" width="11.140625" style="50" customWidth="1"/>
    <col min="16140" max="16140" width="10.7109375" style="50" customWidth="1"/>
    <col min="16141" max="16141" width="9.140625" style="50"/>
    <col min="16142" max="16142" width="11.85546875" style="50" customWidth="1"/>
    <col min="16143" max="16143" width="12" style="50" customWidth="1"/>
    <col min="16144" max="16384" width="9.140625" style="50"/>
  </cols>
  <sheetData>
    <row r="1" spans="1:15" s="123" customFormat="1" ht="18.75" customHeight="1" x14ac:dyDescent="0.2">
      <c r="A1" s="129"/>
      <c r="B1" s="4355" t="str">
        <f>[3]СПО!B1</f>
        <v>Гуманитарно-педагогическая академия (филиал) ФГАОУ ВО «КФУ им. В. И. Вернадского» в г. Ялте</v>
      </c>
      <c r="C1" s="4355"/>
      <c r="D1" s="4355"/>
      <c r="E1" s="4355"/>
      <c r="F1" s="4355"/>
      <c r="G1" s="4355"/>
      <c r="H1" s="4355"/>
      <c r="I1" s="4355"/>
      <c r="J1" s="4355"/>
      <c r="K1" s="4355"/>
      <c r="L1" s="4355"/>
      <c r="M1" s="4355"/>
      <c r="N1" s="4355"/>
      <c r="O1" s="4355"/>
    </row>
    <row r="2" spans="1:15" s="123" customFormat="1" ht="18.75" x14ac:dyDescent="0.2">
      <c r="A2" s="4505"/>
      <c r="B2" s="4505"/>
      <c r="C2" s="4505"/>
      <c r="D2" s="4505"/>
      <c r="E2" s="4505"/>
      <c r="F2" s="4505"/>
      <c r="G2" s="4505"/>
      <c r="H2" s="4505"/>
      <c r="I2" s="4505"/>
      <c r="J2" s="4505"/>
      <c r="K2" s="4505"/>
      <c r="L2" s="4505"/>
      <c r="M2" s="4505"/>
      <c r="N2" s="4505"/>
      <c r="O2" s="4505"/>
    </row>
    <row r="3" spans="1:15" s="123" customFormat="1" ht="18.75" customHeight="1" x14ac:dyDescent="0.3">
      <c r="A3" s="129"/>
      <c r="B3" s="4456" t="s">
        <v>271</v>
      </c>
      <c r="C3" s="4456"/>
      <c r="D3" s="4456"/>
      <c r="E3" s="4456"/>
      <c r="F3" s="4455" t="s">
        <v>373</v>
      </c>
      <c r="G3" s="4455"/>
      <c r="H3" s="4450" t="s">
        <v>255</v>
      </c>
      <c r="I3" s="4450"/>
      <c r="J3" s="4450"/>
      <c r="K3" s="4450"/>
      <c r="L3" s="4450"/>
      <c r="M3" s="4450"/>
      <c r="N3" s="4450"/>
      <c r="O3" s="4450"/>
    </row>
    <row r="4" spans="1:15" s="123" customFormat="1" ht="17.25" customHeight="1" thickBot="1" x14ac:dyDescent="0.25">
      <c r="B4" s="491"/>
      <c r="C4" s="491"/>
      <c r="F4" s="124"/>
      <c r="I4" s="124"/>
      <c r="L4" s="124"/>
      <c r="O4" s="124"/>
    </row>
    <row r="5" spans="1:15" s="123" customFormat="1" ht="18.75" customHeight="1" thickBot="1" x14ac:dyDescent="0.25">
      <c r="B5" s="4465" t="s">
        <v>9</v>
      </c>
      <c r="C5" s="4465"/>
      <c r="D5" s="4464" t="s">
        <v>0</v>
      </c>
      <c r="E5" s="4464"/>
      <c r="F5" s="4464"/>
      <c r="G5" s="4470" t="s">
        <v>1</v>
      </c>
      <c r="H5" s="4470"/>
      <c r="I5" s="4470"/>
      <c r="J5" s="4464">
        <v>3</v>
      </c>
      <c r="K5" s="4464"/>
      <c r="L5" s="4464"/>
      <c r="M5" s="4508" t="s">
        <v>21</v>
      </c>
      <c r="N5" s="4508"/>
      <c r="O5" s="4508"/>
    </row>
    <row r="6" spans="1:15" s="123" customFormat="1" ht="18.75" customHeight="1" thickBot="1" x14ac:dyDescent="0.25">
      <c r="B6" s="4465"/>
      <c r="C6" s="4465"/>
      <c r="D6" s="4464"/>
      <c r="E6" s="4464"/>
      <c r="F6" s="4464"/>
      <c r="G6" s="4471"/>
      <c r="H6" s="4471"/>
      <c r="I6" s="4471"/>
      <c r="J6" s="4464"/>
      <c r="K6" s="4464"/>
      <c r="L6" s="4464"/>
      <c r="M6" s="4509"/>
      <c r="N6" s="4509"/>
      <c r="O6" s="4509"/>
    </row>
    <row r="7" spans="1:15" s="123" customFormat="1" ht="71.25" customHeight="1" thickBot="1" x14ac:dyDescent="0.25">
      <c r="B7" s="4465"/>
      <c r="C7" s="4465"/>
      <c r="D7" s="546" t="s">
        <v>26</v>
      </c>
      <c r="E7" s="547" t="s">
        <v>27</v>
      </c>
      <c r="F7" s="548" t="s">
        <v>4</v>
      </c>
      <c r="G7" s="549" t="s">
        <v>26</v>
      </c>
      <c r="H7" s="547" t="s">
        <v>27</v>
      </c>
      <c r="I7" s="548" t="s">
        <v>4</v>
      </c>
      <c r="J7" s="550" t="s">
        <v>26</v>
      </c>
      <c r="K7" s="551" t="s">
        <v>27</v>
      </c>
      <c r="L7" s="548" t="s">
        <v>4</v>
      </c>
      <c r="M7" s="549" t="s">
        <v>26</v>
      </c>
      <c r="N7" s="547" t="s">
        <v>27</v>
      </c>
      <c r="O7" s="548" t="s">
        <v>4</v>
      </c>
    </row>
    <row r="8" spans="1:15" s="123" customFormat="1" ht="20.25" customHeight="1" thickBot="1" x14ac:dyDescent="0.25">
      <c r="B8" s="4469" t="s">
        <v>22</v>
      </c>
      <c r="C8" s="4469"/>
      <c r="D8" s="552">
        <f t="shared" ref="D8:O8" si="0">SUM(D9:D9)</f>
        <v>0</v>
      </c>
      <c r="E8" s="478">
        <f t="shared" si="0"/>
        <v>0</v>
      </c>
      <c r="F8" s="553">
        <f t="shared" si="0"/>
        <v>0</v>
      </c>
      <c r="G8" s="476">
        <f t="shared" si="0"/>
        <v>0</v>
      </c>
      <c r="H8" s="478">
        <f t="shared" si="0"/>
        <v>0</v>
      </c>
      <c r="I8" s="553">
        <f t="shared" si="0"/>
        <v>0</v>
      </c>
      <c r="J8" s="477">
        <f t="shared" si="0"/>
        <v>0</v>
      </c>
      <c r="K8" s="476">
        <f t="shared" si="0"/>
        <v>1</v>
      </c>
      <c r="L8" s="553">
        <f t="shared" si="0"/>
        <v>1</v>
      </c>
      <c r="M8" s="477">
        <f t="shared" si="0"/>
        <v>0</v>
      </c>
      <c r="N8" s="476">
        <f t="shared" si="0"/>
        <v>1</v>
      </c>
      <c r="O8" s="553">
        <f t="shared" si="0"/>
        <v>1</v>
      </c>
    </row>
    <row r="9" spans="1:15" s="131" customFormat="1" ht="19.5" thickBot="1" x14ac:dyDescent="0.35">
      <c r="B9" s="554" t="s">
        <v>242</v>
      </c>
      <c r="C9" s="555" t="s">
        <v>227</v>
      </c>
      <c r="D9" s="578">
        <v>0</v>
      </c>
      <c r="E9" s="556">
        <v>0</v>
      </c>
      <c r="F9" s="557">
        <v>0</v>
      </c>
      <c r="G9" s="580">
        <v>0</v>
      </c>
      <c r="H9" s="556">
        <v>0</v>
      </c>
      <c r="I9" s="557">
        <v>0</v>
      </c>
      <c r="J9" s="558">
        <v>0</v>
      </c>
      <c r="K9" s="580">
        <v>1</v>
      </c>
      <c r="L9" s="557">
        <v>1</v>
      </c>
      <c r="M9" s="558">
        <v>0</v>
      </c>
      <c r="N9" s="580">
        <v>1</v>
      </c>
      <c r="O9" s="557">
        <v>1</v>
      </c>
    </row>
    <row r="10" spans="1:15" ht="20.25" thickBot="1" x14ac:dyDescent="0.4">
      <c r="B10" s="4506" t="s">
        <v>16</v>
      </c>
      <c r="C10" s="4507"/>
      <c r="D10" s="559">
        <f t="shared" ref="D10:O10" si="1">SUM(D9:D9)</f>
        <v>0</v>
      </c>
      <c r="E10" s="582">
        <f t="shared" si="1"/>
        <v>0</v>
      </c>
      <c r="F10" s="397">
        <f t="shared" si="1"/>
        <v>0</v>
      </c>
      <c r="G10" s="136">
        <f t="shared" si="1"/>
        <v>0</v>
      </c>
      <c r="H10" s="582">
        <f t="shared" si="1"/>
        <v>0</v>
      </c>
      <c r="I10" s="397">
        <f t="shared" si="1"/>
        <v>0</v>
      </c>
      <c r="J10" s="583">
        <f t="shared" si="1"/>
        <v>0</v>
      </c>
      <c r="K10" s="136">
        <f t="shared" si="1"/>
        <v>1</v>
      </c>
      <c r="L10" s="397">
        <f t="shared" si="1"/>
        <v>1</v>
      </c>
      <c r="M10" s="583">
        <f t="shared" si="1"/>
        <v>0</v>
      </c>
      <c r="N10" s="136">
        <f t="shared" si="1"/>
        <v>1</v>
      </c>
      <c r="O10" s="397">
        <f t="shared" si="1"/>
        <v>1</v>
      </c>
    </row>
    <row r="11" spans="1:15" ht="19.5" x14ac:dyDescent="0.35">
      <c r="B11" s="4503" t="s">
        <v>23</v>
      </c>
      <c r="C11" s="4504"/>
      <c r="D11" s="560"/>
      <c r="E11" s="584"/>
      <c r="F11" s="562"/>
      <c r="G11" s="561"/>
      <c r="H11" s="584"/>
      <c r="I11" s="562"/>
      <c r="J11" s="585"/>
      <c r="K11" s="561"/>
      <c r="L11" s="562"/>
      <c r="M11" s="585"/>
      <c r="N11" s="561"/>
      <c r="O11" s="562"/>
    </row>
    <row r="12" spans="1:15" ht="20.25" thickBot="1" x14ac:dyDescent="0.4">
      <c r="B12" s="4501" t="s">
        <v>11</v>
      </c>
      <c r="C12" s="4502"/>
      <c r="D12" s="392"/>
      <c r="E12" s="586"/>
      <c r="F12" s="398"/>
      <c r="G12" s="83"/>
      <c r="H12" s="586"/>
      <c r="I12" s="398"/>
      <c r="J12" s="587"/>
      <c r="K12" s="83"/>
      <c r="L12" s="398"/>
      <c r="M12" s="587"/>
      <c r="N12" s="83"/>
      <c r="O12" s="398"/>
    </row>
    <row r="13" spans="1:15" ht="19.5" thickBot="1" x14ac:dyDescent="0.35">
      <c r="B13" s="554" t="s">
        <v>242</v>
      </c>
      <c r="C13" s="555" t="s">
        <v>227</v>
      </c>
      <c r="D13" s="578">
        <v>0</v>
      </c>
      <c r="E13" s="556">
        <v>0</v>
      </c>
      <c r="F13" s="557">
        <v>0</v>
      </c>
      <c r="G13" s="580">
        <v>0</v>
      </c>
      <c r="H13" s="556">
        <v>0</v>
      </c>
      <c r="I13" s="557">
        <v>0</v>
      </c>
      <c r="J13" s="558">
        <v>0</v>
      </c>
      <c r="K13" s="580">
        <v>1</v>
      </c>
      <c r="L13" s="557">
        <v>1</v>
      </c>
      <c r="M13" s="558">
        <v>0</v>
      </c>
      <c r="N13" s="580">
        <v>1</v>
      </c>
      <c r="O13" s="557">
        <v>1</v>
      </c>
    </row>
    <row r="14" spans="1:15" ht="19.5" thickBot="1" x14ac:dyDescent="0.35">
      <c r="B14" s="563"/>
      <c r="C14" s="564"/>
      <c r="D14" s="579"/>
      <c r="E14" s="565"/>
      <c r="F14" s="566"/>
      <c r="G14" s="581"/>
      <c r="H14" s="565"/>
      <c r="I14" s="566"/>
      <c r="J14" s="567"/>
      <c r="K14" s="581"/>
      <c r="L14" s="566"/>
      <c r="M14" s="567"/>
      <c r="N14" s="581"/>
      <c r="O14" s="566"/>
    </row>
    <row r="15" spans="1:15" ht="20.25" thickBot="1" x14ac:dyDescent="0.4">
      <c r="B15" s="4494" t="s">
        <v>8</v>
      </c>
      <c r="C15" s="4495"/>
      <c r="D15" s="559">
        <f t="shared" ref="D15:O15" si="2">SUM(D13:D14)</f>
        <v>0</v>
      </c>
      <c r="E15" s="582">
        <f t="shared" si="2"/>
        <v>0</v>
      </c>
      <c r="F15" s="397">
        <f t="shared" si="2"/>
        <v>0</v>
      </c>
      <c r="G15" s="136">
        <f t="shared" si="2"/>
        <v>0</v>
      </c>
      <c r="H15" s="582">
        <f t="shared" si="2"/>
        <v>0</v>
      </c>
      <c r="I15" s="397">
        <f t="shared" si="2"/>
        <v>0</v>
      </c>
      <c r="J15" s="583">
        <f t="shared" si="2"/>
        <v>0</v>
      </c>
      <c r="K15" s="136">
        <f t="shared" si="2"/>
        <v>1</v>
      </c>
      <c r="L15" s="397">
        <f t="shared" si="2"/>
        <v>1</v>
      </c>
      <c r="M15" s="583">
        <f t="shared" si="2"/>
        <v>0</v>
      </c>
      <c r="N15" s="136">
        <f t="shared" si="2"/>
        <v>1</v>
      </c>
      <c r="O15" s="397">
        <f t="shared" si="2"/>
        <v>1</v>
      </c>
    </row>
    <row r="16" spans="1:15" ht="20.25" customHeight="1" thickBot="1" x14ac:dyDescent="0.25">
      <c r="B16" s="4417" t="s">
        <v>25</v>
      </c>
      <c r="C16" s="4469"/>
      <c r="D16" s="327"/>
      <c r="E16" s="588"/>
      <c r="F16" s="399"/>
      <c r="G16" s="568"/>
      <c r="H16" s="588"/>
      <c r="I16" s="399"/>
      <c r="J16" s="589"/>
      <c r="K16" s="568"/>
      <c r="L16" s="399"/>
      <c r="M16" s="589"/>
      <c r="N16" s="568"/>
      <c r="O16" s="399"/>
    </row>
    <row r="17" spans="2:17" ht="20.25" customHeight="1" thickBot="1" x14ac:dyDescent="0.35">
      <c r="B17" s="554" t="s">
        <v>242</v>
      </c>
      <c r="C17" s="555" t="s">
        <v>227</v>
      </c>
      <c r="D17" s="578">
        <v>0</v>
      </c>
      <c r="E17" s="556">
        <v>0</v>
      </c>
      <c r="F17" s="557">
        <v>0</v>
      </c>
      <c r="G17" s="580">
        <v>0</v>
      </c>
      <c r="H17" s="556">
        <v>0</v>
      </c>
      <c r="I17" s="557">
        <v>0</v>
      </c>
      <c r="J17" s="558">
        <v>0</v>
      </c>
      <c r="K17" s="580">
        <v>0</v>
      </c>
      <c r="L17" s="566">
        <v>0</v>
      </c>
      <c r="M17" s="567">
        <v>0</v>
      </c>
      <c r="N17" s="581">
        <v>0</v>
      </c>
      <c r="O17" s="566">
        <v>0</v>
      </c>
    </row>
    <row r="18" spans="2:17" ht="20.25" thickBot="1" x14ac:dyDescent="0.4">
      <c r="B18" s="4495" t="s">
        <v>13</v>
      </c>
      <c r="C18" s="4495"/>
      <c r="D18" s="569">
        <f t="shared" ref="D18:O18" si="3">SUM(D17:D17)</f>
        <v>0</v>
      </c>
      <c r="E18" s="582">
        <f t="shared" si="3"/>
        <v>0</v>
      </c>
      <c r="F18" s="570">
        <f t="shared" si="3"/>
        <v>0</v>
      </c>
      <c r="G18" s="136">
        <f t="shared" si="3"/>
        <v>0</v>
      </c>
      <c r="H18" s="582">
        <f t="shared" si="3"/>
        <v>0</v>
      </c>
      <c r="I18" s="570">
        <f t="shared" si="3"/>
        <v>0</v>
      </c>
      <c r="J18" s="583">
        <f t="shared" si="3"/>
        <v>0</v>
      </c>
      <c r="K18" s="136">
        <f t="shared" si="3"/>
        <v>0</v>
      </c>
      <c r="L18" s="570">
        <f t="shared" si="3"/>
        <v>0</v>
      </c>
      <c r="M18" s="583">
        <f t="shared" si="3"/>
        <v>0</v>
      </c>
      <c r="N18" s="136">
        <f t="shared" si="3"/>
        <v>0</v>
      </c>
      <c r="O18" s="570">
        <f t="shared" si="3"/>
        <v>0</v>
      </c>
    </row>
    <row r="19" spans="2:17" ht="20.25" customHeight="1" thickBot="1" x14ac:dyDescent="0.4">
      <c r="B19" s="4496" t="s">
        <v>10</v>
      </c>
      <c r="C19" s="4496"/>
      <c r="D19" s="482">
        <f t="shared" ref="D19:O19" si="4">D15</f>
        <v>0</v>
      </c>
      <c r="E19" s="590">
        <f t="shared" si="4"/>
        <v>0</v>
      </c>
      <c r="F19" s="571">
        <f t="shared" si="4"/>
        <v>0</v>
      </c>
      <c r="G19" s="483">
        <f t="shared" si="4"/>
        <v>0</v>
      </c>
      <c r="H19" s="590">
        <f t="shared" si="4"/>
        <v>0</v>
      </c>
      <c r="I19" s="571">
        <f t="shared" si="4"/>
        <v>0</v>
      </c>
      <c r="J19" s="591">
        <f t="shared" si="4"/>
        <v>0</v>
      </c>
      <c r="K19" s="483">
        <f t="shared" si="4"/>
        <v>1</v>
      </c>
      <c r="L19" s="571">
        <f t="shared" si="4"/>
        <v>1</v>
      </c>
      <c r="M19" s="591">
        <f t="shared" si="4"/>
        <v>0</v>
      </c>
      <c r="N19" s="483">
        <f t="shared" si="4"/>
        <v>1</v>
      </c>
      <c r="O19" s="571">
        <f t="shared" si="4"/>
        <v>1</v>
      </c>
    </row>
    <row r="20" spans="2:17" ht="20.25" thickBot="1" x14ac:dyDescent="0.4">
      <c r="B20" s="4497" t="s">
        <v>17</v>
      </c>
      <c r="C20" s="4498"/>
      <c r="D20" s="572">
        <f>D18</f>
        <v>0</v>
      </c>
      <c r="E20" s="592">
        <f t="shared" ref="E20:O20" si="5">E18</f>
        <v>0</v>
      </c>
      <c r="F20" s="574">
        <f t="shared" si="5"/>
        <v>0</v>
      </c>
      <c r="G20" s="573">
        <f t="shared" si="5"/>
        <v>0</v>
      </c>
      <c r="H20" s="592">
        <f t="shared" si="5"/>
        <v>0</v>
      </c>
      <c r="I20" s="574">
        <f t="shared" si="5"/>
        <v>0</v>
      </c>
      <c r="J20" s="593">
        <f t="shared" si="5"/>
        <v>0</v>
      </c>
      <c r="K20" s="573">
        <f t="shared" si="5"/>
        <v>0</v>
      </c>
      <c r="L20" s="574">
        <f t="shared" si="5"/>
        <v>0</v>
      </c>
      <c r="M20" s="593">
        <f t="shared" si="5"/>
        <v>0</v>
      </c>
      <c r="N20" s="573">
        <f t="shared" si="5"/>
        <v>0</v>
      </c>
      <c r="O20" s="574">
        <f t="shared" si="5"/>
        <v>0</v>
      </c>
    </row>
    <row r="21" spans="2:17" ht="29.25" customHeight="1" thickBot="1" x14ac:dyDescent="0.4">
      <c r="B21" s="4499" t="s">
        <v>18</v>
      </c>
      <c r="C21" s="4500"/>
      <c r="D21" s="575">
        <f>D19+D20</f>
        <v>0</v>
      </c>
      <c r="E21" s="594">
        <f t="shared" ref="E21:O21" si="6">E19+E20</f>
        <v>0</v>
      </c>
      <c r="F21" s="577">
        <f t="shared" si="6"/>
        <v>0</v>
      </c>
      <c r="G21" s="576">
        <f t="shared" si="6"/>
        <v>0</v>
      </c>
      <c r="H21" s="594">
        <f t="shared" si="6"/>
        <v>0</v>
      </c>
      <c r="I21" s="577">
        <f t="shared" si="6"/>
        <v>0</v>
      </c>
      <c r="J21" s="595">
        <f>J19+J20</f>
        <v>0</v>
      </c>
      <c r="K21" s="576">
        <f t="shared" si="6"/>
        <v>1</v>
      </c>
      <c r="L21" s="577">
        <f t="shared" si="6"/>
        <v>1</v>
      </c>
      <c r="M21" s="595">
        <f t="shared" si="6"/>
        <v>0</v>
      </c>
      <c r="N21" s="576">
        <f t="shared" si="6"/>
        <v>1</v>
      </c>
      <c r="O21" s="577">
        <f t="shared" si="6"/>
        <v>1</v>
      </c>
    </row>
    <row r="24" spans="2:17" ht="18.75" customHeight="1" x14ac:dyDescent="0.2">
      <c r="B24" s="4337"/>
      <c r="C24" s="4337"/>
      <c r="D24" s="4337"/>
      <c r="E24" s="4337"/>
      <c r="F24" s="4337"/>
      <c r="G24" s="4337"/>
      <c r="H24" s="4337"/>
      <c r="I24" s="4337"/>
      <c r="J24" s="4337"/>
      <c r="K24" s="4337"/>
      <c r="L24" s="4337"/>
      <c r="M24" s="4337"/>
      <c r="N24" s="4337"/>
      <c r="O24" s="4337"/>
      <c r="P24" s="4337"/>
      <c r="Q24" s="4337"/>
    </row>
    <row r="26" spans="2:17" ht="18.75" customHeight="1" x14ac:dyDescent="0.2"/>
    <row r="29" spans="2:17" ht="18.75" customHeight="1" x14ac:dyDescent="0.2"/>
    <row r="30" spans="2:17" ht="24" customHeight="1" x14ac:dyDescent="0.2"/>
  </sheetData>
  <mergeCells count="21">
    <mergeCell ref="B12:C12"/>
    <mergeCell ref="D5:F6"/>
    <mergeCell ref="B11:C11"/>
    <mergeCell ref="B1:O1"/>
    <mergeCell ref="A2:O2"/>
    <mergeCell ref="B3:E3"/>
    <mergeCell ref="F3:G3"/>
    <mergeCell ref="H3:O3"/>
    <mergeCell ref="B10:C10"/>
    <mergeCell ref="M5:O6"/>
    <mergeCell ref="B5:C7"/>
    <mergeCell ref="J5:L6"/>
    <mergeCell ref="B8:C8"/>
    <mergeCell ref="G5:I6"/>
    <mergeCell ref="B15:C15"/>
    <mergeCell ref="B18:C18"/>
    <mergeCell ref="B19:C19"/>
    <mergeCell ref="B24:Q24"/>
    <mergeCell ref="B16:C16"/>
    <mergeCell ref="B20:C20"/>
    <mergeCell ref="B21:C21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0"/>
  <sheetViews>
    <sheetView topLeftCell="A13" zoomScale="65" zoomScaleNormal="65" workbookViewId="0">
      <selection activeCell="R48" sqref="R48"/>
    </sheetView>
  </sheetViews>
  <sheetFormatPr defaultRowHeight="18" x14ac:dyDescent="0.25"/>
  <cols>
    <col min="1" max="1" width="9.140625" style="131"/>
    <col min="2" max="2" width="13.5703125" style="131" customWidth="1"/>
    <col min="3" max="3" width="66.7109375" style="131" customWidth="1"/>
    <col min="4" max="4" width="12.7109375" style="131" customWidth="1"/>
    <col min="5" max="5" width="11.28515625" style="131" customWidth="1"/>
    <col min="6" max="6" width="10.7109375" style="132" customWidth="1"/>
    <col min="7" max="7" width="12.28515625" style="131" customWidth="1"/>
    <col min="8" max="8" width="13.42578125" style="131" customWidth="1"/>
    <col min="9" max="9" width="12.140625" style="132" customWidth="1"/>
    <col min="10" max="10" width="12.42578125" style="131" customWidth="1"/>
    <col min="11" max="11" width="12.7109375" style="131" customWidth="1"/>
    <col min="12" max="12" width="11.140625" style="132" customWidth="1"/>
    <col min="13" max="13" width="12.42578125" style="131" customWidth="1"/>
    <col min="14" max="14" width="11.42578125" style="131" customWidth="1"/>
    <col min="15" max="15" width="12.7109375" style="132" customWidth="1"/>
    <col min="16" max="257" width="9.140625" style="131"/>
    <col min="258" max="258" width="13.5703125" style="131" customWidth="1"/>
    <col min="259" max="259" width="66.7109375" style="131" customWidth="1"/>
    <col min="260" max="260" width="9.140625" style="131"/>
    <col min="261" max="261" width="11.28515625" style="131" customWidth="1"/>
    <col min="262" max="262" width="10.7109375" style="131" customWidth="1"/>
    <col min="263" max="263" width="9.140625" style="131"/>
    <col min="264" max="264" width="11.28515625" style="131" customWidth="1"/>
    <col min="265" max="265" width="12.140625" style="131" customWidth="1"/>
    <col min="266" max="266" width="9.140625" style="131"/>
    <col min="267" max="267" width="11" style="131" customWidth="1"/>
    <col min="268" max="268" width="11.140625" style="131" customWidth="1"/>
    <col min="269" max="269" width="9.140625" style="131"/>
    <col min="270" max="270" width="11.42578125" style="131" customWidth="1"/>
    <col min="271" max="271" width="10.5703125" style="131" customWidth="1"/>
    <col min="272" max="513" width="9.140625" style="131"/>
    <col min="514" max="514" width="13.5703125" style="131" customWidth="1"/>
    <col min="515" max="515" width="66.7109375" style="131" customWidth="1"/>
    <col min="516" max="516" width="9.140625" style="131"/>
    <col min="517" max="517" width="11.28515625" style="131" customWidth="1"/>
    <col min="518" max="518" width="10.7109375" style="131" customWidth="1"/>
    <col min="519" max="519" width="9.140625" style="131"/>
    <col min="520" max="520" width="11.28515625" style="131" customWidth="1"/>
    <col min="521" max="521" width="12.140625" style="131" customWidth="1"/>
    <col min="522" max="522" width="9.140625" style="131"/>
    <col min="523" max="523" width="11" style="131" customWidth="1"/>
    <col min="524" max="524" width="11.140625" style="131" customWidth="1"/>
    <col min="525" max="525" width="9.140625" style="131"/>
    <col min="526" max="526" width="11.42578125" style="131" customWidth="1"/>
    <col min="527" max="527" width="10.5703125" style="131" customWidth="1"/>
    <col min="528" max="769" width="9.140625" style="131"/>
    <col min="770" max="770" width="13.5703125" style="131" customWidth="1"/>
    <col min="771" max="771" width="66.7109375" style="131" customWidth="1"/>
    <col min="772" max="772" width="9.140625" style="131"/>
    <col min="773" max="773" width="11.28515625" style="131" customWidth="1"/>
    <col min="774" max="774" width="10.7109375" style="131" customWidth="1"/>
    <col min="775" max="775" width="9.140625" style="131"/>
    <col min="776" max="776" width="11.28515625" style="131" customWidth="1"/>
    <col min="777" max="777" width="12.140625" style="131" customWidth="1"/>
    <col min="778" max="778" width="9.140625" style="131"/>
    <col min="779" max="779" width="11" style="131" customWidth="1"/>
    <col min="780" max="780" width="11.140625" style="131" customWidth="1"/>
    <col min="781" max="781" width="9.140625" style="131"/>
    <col min="782" max="782" width="11.42578125" style="131" customWidth="1"/>
    <col min="783" max="783" width="10.5703125" style="131" customWidth="1"/>
    <col min="784" max="1025" width="9.140625" style="131"/>
    <col min="1026" max="1026" width="13.5703125" style="131" customWidth="1"/>
    <col min="1027" max="1027" width="66.7109375" style="131" customWidth="1"/>
    <col min="1028" max="1028" width="9.140625" style="131"/>
    <col min="1029" max="1029" width="11.28515625" style="131" customWidth="1"/>
    <col min="1030" max="1030" width="10.7109375" style="131" customWidth="1"/>
    <col min="1031" max="1031" width="9.140625" style="131"/>
    <col min="1032" max="1032" width="11.28515625" style="131" customWidth="1"/>
    <col min="1033" max="1033" width="12.140625" style="131" customWidth="1"/>
    <col min="1034" max="1034" width="9.140625" style="131"/>
    <col min="1035" max="1035" width="11" style="131" customWidth="1"/>
    <col min="1036" max="1036" width="11.140625" style="131" customWidth="1"/>
    <col min="1037" max="1037" width="9.140625" style="131"/>
    <col min="1038" max="1038" width="11.42578125" style="131" customWidth="1"/>
    <col min="1039" max="1039" width="10.5703125" style="131" customWidth="1"/>
    <col min="1040" max="1281" width="9.140625" style="131"/>
    <col min="1282" max="1282" width="13.5703125" style="131" customWidth="1"/>
    <col min="1283" max="1283" width="66.7109375" style="131" customWidth="1"/>
    <col min="1284" max="1284" width="9.140625" style="131"/>
    <col min="1285" max="1285" width="11.28515625" style="131" customWidth="1"/>
    <col min="1286" max="1286" width="10.7109375" style="131" customWidth="1"/>
    <col min="1287" max="1287" width="9.140625" style="131"/>
    <col min="1288" max="1288" width="11.28515625" style="131" customWidth="1"/>
    <col min="1289" max="1289" width="12.140625" style="131" customWidth="1"/>
    <col min="1290" max="1290" width="9.140625" style="131"/>
    <col min="1291" max="1291" width="11" style="131" customWidth="1"/>
    <col min="1292" max="1292" width="11.140625" style="131" customWidth="1"/>
    <col min="1293" max="1293" width="9.140625" style="131"/>
    <col min="1294" max="1294" width="11.42578125" style="131" customWidth="1"/>
    <col min="1295" max="1295" width="10.5703125" style="131" customWidth="1"/>
    <col min="1296" max="1537" width="9.140625" style="131"/>
    <col min="1538" max="1538" width="13.5703125" style="131" customWidth="1"/>
    <col min="1539" max="1539" width="66.7109375" style="131" customWidth="1"/>
    <col min="1540" max="1540" width="9.140625" style="131"/>
    <col min="1541" max="1541" width="11.28515625" style="131" customWidth="1"/>
    <col min="1542" max="1542" width="10.7109375" style="131" customWidth="1"/>
    <col min="1543" max="1543" width="9.140625" style="131"/>
    <col min="1544" max="1544" width="11.28515625" style="131" customWidth="1"/>
    <col min="1545" max="1545" width="12.140625" style="131" customWidth="1"/>
    <col min="1546" max="1546" width="9.140625" style="131"/>
    <col min="1547" max="1547" width="11" style="131" customWidth="1"/>
    <col min="1548" max="1548" width="11.140625" style="131" customWidth="1"/>
    <col min="1549" max="1549" width="9.140625" style="131"/>
    <col min="1550" max="1550" width="11.42578125" style="131" customWidth="1"/>
    <col min="1551" max="1551" width="10.5703125" style="131" customWidth="1"/>
    <col min="1552" max="1793" width="9.140625" style="131"/>
    <col min="1794" max="1794" width="13.5703125" style="131" customWidth="1"/>
    <col min="1795" max="1795" width="66.7109375" style="131" customWidth="1"/>
    <col min="1796" max="1796" width="9.140625" style="131"/>
    <col min="1797" max="1797" width="11.28515625" style="131" customWidth="1"/>
    <col min="1798" max="1798" width="10.7109375" style="131" customWidth="1"/>
    <col min="1799" max="1799" width="9.140625" style="131"/>
    <col min="1800" max="1800" width="11.28515625" style="131" customWidth="1"/>
    <col min="1801" max="1801" width="12.140625" style="131" customWidth="1"/>
    <col min="1802" max="1802" width="9.140625" style="131"/>
    <col min="1803" max="1803" width="11" style="131" customWidth="1"/>
    <col min="1804" max="1804" width="11.140625" style="131" customWidth="1"/>
    <col min="1805" max="1805" width="9.140625" style="131"/>
    <col min="1806" max="1806" width="11.42578125" style="131" customWidth="1"/>
    <col min="1807" max="1807" width="10.5703125" style="131" customWidth="1"/>
    <col min="1808" max="2049" width="9.140625" style="131"/>
    <col min="2050" max="2050" width="13.5703125" style="131" customWidth="1"/>
    <col min="2051" max="2051" width="66.7109375" style="131" customWidth="1"/>
    <col min="2052" max="2052" width="9.140625" style="131"/>
    <col min="2053" max="2053" width="11.28515625" style="131" customWidth="1"/>
    <col min="2054" max="2054" width="10.7109375" style="131" customWidth="1"/>
    <col min="2055" max="2055" width="9.140625" style="131"/>
    <col min="2056" max="2056" width="11.28515625" style="131" customWidth="1"/>
    <col min="2057" max="2057" width="12.140625" style="131" customWidth="1"/>
    <col min="2058" max="2058" width="9.140625" style="131"/>
    <col min="2059" max="2059" width="11" style="131" customWidth="1"/>
    <col min="2060" max="2060" width="11.140625" style="131" customWidth="1"/>
    <col min="2061" max="2061" width="9.140625" style="131"/>
    <col min="2062" max="2062" width="11.42578125" style="131" customWidth="1"/>
    <col min="2063" max="2063" width="10.5703125" style="131" customWidth="1"/>
    <col min="2064" max="2305" width="9.140625" style="131"/>
    <col min="2306" max="2306" width="13.5703125" style="131" customWidth="1"/>
    <col min="2307" max="2307" width="66.7109375" style="131" customWidth="1"/>
    <col min="2308" max="2308" width="9.140625" style="131"/>
    <col min="2309" max="2309" width="11.28515625" style="131" customWidth="1"/>
    <col min="2310" max="2310" width="10.7109375" style="131" customWidth="1"/>
    <col min="2311" max="2311" width="9.140625" style="131"/>
    <col min="2312" max="2312" width="11.28515625" style="131" customWidth="1"/>
    <col min="2313" max="2313" width="12.140625" style="131" customWidth="1"/>
    <col min="2314" max="2314" width="9.140625" style="131"/>
    <col min="2315" max="2315" width="11" style="131" customWidth="1"/>
    <col min="2316" max="2316" width="11.140625" style="131" customWidth="1"/>
    <col min="2317" max="2317" width="9.140625" style="131"/>
    <col min="2318" max="2318" width="11.42578125" style="131" customWidth="1"/>
    <col min="2319" max="2319" width="10.5703125" style="131" customWidth="1"/>
    <col min="2320" max="2561" width="9.140625" style="131"/>
    <col min="2562" max="2562" width="13.5703125" style="131" customWidth="1"/>
    <col min="2563" max="2563" width="66.7109375" style="131" customWidth="1"/>
    <col min="2564" max="2564" width="9.140625" style="131"/>
    <col min="2565" max="2565" width="11.28515625" style="131" customWidth="1"/>
    <col min="2566" max="2566" width="10.7109375" style="131" customWidth="1"/>
    <col min="2567" max="2567" width="9.140625" style="131"/>
    <col min="2568" max="2568" width="11.28515625" style="131" customWidth="1"/>
    <col min="2569" max="2569" width="12.140625" style="131" customWidth="1"/>
    <col min="2570" max="2570" width="9.140625" style="131"/>
    <col min="2571" max="2571" width="11" style="131" customWidth="1"/>
    <col min="2572" max="2572" width="11.140625" style="131" customWidth="1"/>
    <col min="2573" max="2573" width="9.140625" style="131"/>
    <col min="2574" max="2574" width="11.42578125" style="131" customWidth="1"/>
    <col min="2575" max="2575" width="10.5703125" style="131" customWidth="1"/>
    <col min="2576" max="2817" width="9.140625" style="131"/>
    <col min="2818" max="2818" width="13.5703125" style="131" customWidth="1"/>
    <col min="2819" max="2819" width="66.7109375" style="131" customWidth="1"/>
    <col min="2820" max="2820" width="9.140625" style="131"/>
    <col min="2821" max="2821" width="11.28515625" style="131" customWidth="1"/>
    <col min="2822" max="2822" width="10.7109375" style="131" customWidth="1"/>
    <col min="2823" max="2823" width="9.140625" style="131"/>
    <col min="2824" max="2824" width="11.28515625" style="131" customWidth="1"/>
    <col min="2825" max="2825" width="12.140625" style="131" customWidth="1"/>
    <col min="2826" max="2826" width="9.140625" style="131"/>
    <col min="2827" max="2827" width="11" style="131" customWidth="1"/>
    <col min="2828" max="2828" width="11.140625" style="131" customWidth="1"/>
    <col min="2829" max="2829" width="9.140625" style="131"/>
    <col min="2830" max="2830" width="11.42578125" style="131" customWidth="1"/>
    <col min="2831" max="2831" width="10.5703125" style="131" customWidth="1"/>
    <col min="2832" max="3073" width="9.140625" style="131"/>
    <col min="3074" max="3074" width="13.5703125" style="131" customWidth="1"/>
    <col min="3075" max="3075" width="66.7109375" style="131" customWidth="1"/>
    <col min="3076" max="3076" width="9.140625" style="131"/>
    <col min="3077" max="3077" width="11.28515625" style="131" customWidth="1"/>
    <col min="3078" max="3078" width="10.7109375" style="131" customWidth="1"/>
    <col min="3079" max="3079" width="9.140625" style="131"/>
    <col min="3080" max="3080" width="11.28515625" style="131" customWidth="1"/>
    <col min="3081" max="3081" width="12.140625" style="131" customWidth="1"/>
    <col min="3082" max="3082" width="9.140625" style="131"/>
    <col min="3083" max="3083" width="11" style="131" customWidth="1"/>
    <col min="3084" max="3084" width="11.140625" style="131" customWidth="1"/>
    <col min="3085" max="3085" width="9.140625" style="131"/>
    <col min="3086" max="3086" width="11.42578125" style="131" customWidth="1"/>
    <col min="3087" max="3087" width="10.5703125" style="131" customWidth="1"/>
    <col min="3088" max="3329" width="9.140625" style="131"/>
    <col min="3330" max="3330" width="13.5703125" style="131" customWidth="1"/>
    <col min="3331" max="3331" width="66.7109375" style="131" customWidth="1"/>
    <col min="3332" max="3332" width="9.140625" style="131"/>
    <col min="3333" max="3333" width="11.28515625" style="131" customWidth="1"/>
    <col min="3334" max="3334" width="10.7109375" style="131" customWidth="1"/>
    <col min="3335" max="3335" width="9.140625" style="131"/>
    <col min="3336" max="3336" width="11.28515625" style="131" customWidth="1"/>
    <col min="3337" max="3337" width="12.140625" style="131" customWidth="1"/>
    <col min="3338" max="3338" width="9.140625" style="131"/>
    <col min="3339" max="3339" width="11" style="131" customWidth="1"/>
    <col min="3340" max="3340" width="11.140625" style="131" customWidth="1"/>
    <col min="3341" max="3341" width="9.140625" style="131"/>
    <col min="3342" max="3342" width="11.42578125" style="131" customWidth="1"/>
    <col min="3343" max="3343" width="10.5703125" style="131" customWidth="1"/>
    <col min="3344" max="3585" width="9.140625" style="131"/>
    <col min="3586" max="3586" width="13.5703125" style="131" customWidth="1"/>
    <col min="3587" max="3587" width="66.7109375" style="131" customWidth="1"/>
    <col min="3588" max="3588" width="9.140625" style="131"/>
    <col min="3589" max="3589" width="11.28515625" style="131" customWidth="1"/>
    <col min="3590" max="3590" width="10.7109375" style="131" customWidth="1"/>
    <col min="3591" max="3591" width="9.140625" style="131"/>
    <col min="3592" max="3592" width="11.28515625" style="131" customWidth="1"/>
    <col min="3593" max="3593" width="12.140625" style="131" customWidth="1"/>
    <col min="3594" max="3594" width="9.140625" style="131"/>
    <col min="3595" max="3595" width="11" style="131" customWidth="1"/>
    <col min="3596" max="3596" width="11.140625" style="131" customWidth="1"/>
    <col min="3597" max="3597" width="9.140625" style="131"/>
    <col min="3598" max="3598" width="11.42578125" style="131" customWidth="1"/>
    <col min="3599" max="3599" width="10.5703125" style="131" customWidth="1"/>
    <col min="3600" max="3841" width="9.140625" style="131"/>
    <col min="3842" max="3842" width="13.5703125" style="131" customWidth="1"/>
    <col min="3843" max="3843" width="66.7109375" style="131" customWidth="1"/>
    <col min="3844" max="3844" width="9.140625" style="131"/>
    <col min="3845" max="3845" width="11.28515625" style="131" customWidth="1"/>
    <col min="3846" max="3846" width="10.7109375" style="131" customWidth="1"/>
    <col min="3847" max="3847" width="9.140625" style="131"/>
    <col min="3848" max="3848" width="11.28515625" style="131" customWidth="1"/>
    <col min="3849" max="3849" width="12.140625" style="131" customWidth="1"/>
    <col min="3850" max="3850" width="9.140625" style="131"/>
    <col min="3851" max="3851" width="11" style="131" customWidth="1"/>
    <col min="3852" max="3852" width="11.140625" style="131" customWidth="1"/>
    <col min="3853" max="3853" width="9.140625" style="131"/>
    <col min="3854" max="3854" width="11.42578125" style="131" customWidth="1"/>
    <col min="3855" max="3855" width="10.5703125" style="131" customWidth="1"/>
    <col min="3856" max="4097" width="9.140625" style="131"/>
    <col min="4098" max="4098" width="13.5703125" style="131" customWidth="1"/>
    <col min="4099" max="4099" width="66.7109375" style="131" customWidth="1"/>
    <col min="4100" max="4100" width="9.140625" style="131"/>
    <col min="4101" max="4101" width="11.28515625" style="131" customWidth="1"/>
    <col min="4102" max="4102" width="10.7109375" style="131" customWidth="1"/>
    <col min="4103" max="4103" width="9.140625" style="131"/>
    <col min="4104" max="4104" width="11.28515625" style="131" customWidth="1"/>
    <col min="4105" max="4105" width="12.140625" style="131" customWidth="1"/>
    <col min="4106" max="4106" width="9.140625" style="131"/>
    <col min="4107" max="4107" width="11" style="131" customWidth="1"/>
    <col min="4108" max="4108" width="11.140625" style="131" customWidth="1"/>
    <col min="4109" max="4109" width="9.140625" style="131"/>
    <col min="4110" max="4110" width="11.42578125" style="131" customWidth="1"/>
    <col min="4111" max="4111" width="10.5703125" style="131" customWidth="1"/>
    <col min="4112" max="4353" width="9.140625" style="131"/>
    <col min="4354" max="4354" width="13.5703125" style="131" customWidth="1"/>
    <col min="4355" max="4355" width="66.7109375" style="131" customWidth="1"/>
    <col min="4356" max="4356" width="9.140625" style="131"/>
    <col min="4357" max="4357" width="11.28515625" style="131" customWidth="1"/>
    <col min="4358" max="4358" width="10.7109375" style="131" customWidth="1"/>
    <col min="4359" max="4359" width="9.140625" style="131"/>
    <col min="4360" max="4360" width="11.28515625" style="131" customWidth="1"/>
    <col min="4361" max="4361" width="12.140625" style="131" customWidth="1"/>
    <col min="4362" max="4362" width="9.140625" style="131"/>
    <col min="4363" max="4363" width="11" style="131" customWidth="1"/>
    <col min="4364" max="4364" width="11.140625" style="131" customWidth="1"/>
    <col min="4365" max="4365" width="9.140625" style="131"/>
    <col min="4366" max="4366" width="11.42578125" style="131" customWidth="1"/>
    <col min="4367" max="4367" width="10.5703125" style="131" customWidth="1"/>
    <col min="4368" max="4609" width="9.140625" style="131"/>
    <col min="4610" max="4610" width="13.5703125" style="131" customWidth="1"/>
    <col min="4611" max="4611" width="66.7109375" style="131" customWidth="1"/>
    <col min="4612" max="4612" width="9.140625" style="131"/>
    <col min="4613" max="4613" width="11.28515625" style="131" customWidth="1"/>
    <col min="4614" max="4614" width="10.7109375" style="131" customWidth="1"/>
    <col min="4615" max="4615" width="9.140625" style="131"/>
    <col min="4616" max="4616" width="11.28515625" style="131" customWidth="1"/>
    <col min="4617" max="4617" width="12.140625" style="131" customWidth="1"/>
    <col min="4618" max="4618" width="9.140625" style="131"/>
    <col min="4619" max="4619" width="11" style="131" customWidth="1"/>
    <col min="4620" max="4620" width="11.140625" style="131" customWidth="1"/>
    <col min="4621" max="4621" width="9.140625" style="131"/>
    <col min="4622" max="4622" width="11.42578125" style="131" customWidth="1"/>
    <col min="4623" max="4623" width="10.5703125" style="131" customWidth="1"/>
    <col min="4624" max="4865" width="9.140625" style="131"/>
    <col min="4866" max="4866" width="13.5703125" style="131" customWidth="1"/>
    <col min="4867" max="4867" width="66.7109375" style="131" customWidth="1"/>
    <col min="4868" max="4868" width="9.140625" style="131"/>
    <col min="4869" max="4869" width="11.28515625" style="131" customWidth="1"/>
    <col min="4870" max="4870" width="10.7109375" style="131" customWidth="1"/>
    <col min="4871" max="4871" width="9.140625" style="131"/>
    <col min="4872" max="4872" width="11.28515625" style="131" customWidth="1"/>
    <col min="4873" max="4873" width="12.140625" style="131" customWidth="1"/>
    <col min="4874" max="4874" width="9.140625" style="131"/>
    <col min="4875" max="4875" width="11" style="131" customWidth="1"/>
    <col min="4876" max="4876" width="11.140625" style="131" customWidth="1"/>
    <col min="4877" max="4877" width="9.140625" style="131"/>
    <col min="4878" max="4878" width="11.42578125" style="131" customWidth="1"/>
    <col min="4879" max="4879" width="10.5703125" style="131" customWidth="1"/>
    <col min="4880" max="5121" width="9.140625" style="131"/>
    <col min="5122" max="5122" width="13.5703125" style="131" customWidth="1"/>
    <col min="5123" max="5123" width="66.7109375" style="131" customWidth="1"/>
    <col min="5124" max="5124" width="9.140625" style="131"/>
    <col min="5125" max="5125" width="11.28515625" style="131" customWidth="1"/>
    <col min="5126" max="5126" width="10.7109375" style="131" customWidth="1"/>
    <col min="5127" max="5127" width="9.140625" style="131"/>
    <col min="5128" max="5128" width="11.28515625" style="131" customWidth="1"/>
    <col min="5129" max="5129" width="12.140625" style="131" customWidth="1"/>
    <col min="5130" max="5130" width="9.140625" style="131"/>
    <col min="5131" max="5131" width="11" style="131" customWidth="1"/>
    <col min="5132" max="5132" width="11.140625" style="131" customWidth="1"/>
    <col min="5133" max="5133" width="9.140625" style="131"/>
    <col min="5134" max="5134" width="11.42578125" style="131" customWidth="1"/>
    <col min="5135" max="5135" width="10.5703125" style="131" customWidth="1"/>
    <col min="5136" max="5377" width="9.140625" style="131"/>
    <col min="5378" max="5378" width="13.5703125" style="131" customWidth="1"/>
    <col min="5379" max="5379" width="66.7109375" style="131" customWidth="1"/>
    <col min="5380" max="5380" width="9.140625" style="131"/>
    <col min="5381" max="5381" width="11.28515625" style="131" customWidth="1"/>
    <col min="5382" max="5382" width="10.7109375" style="131" customWidth="1"/>
    <col min="5383" max="5383" width="9.140625" style="131"/>
    <col min="5384" max="5384" width="11.28515625" style="131" customWidth="1"/>
    <col min="5385" max="5385" width="12.140625" style="131" customWidth="1"/>
    <col min="5386" max="5386" width="9.140625" style="131"/>
    <col min="5387" max="5387" width="11" style="131" customWidth="1"/>
    <col min="5388" max="5388" width="11.140625" style="131" customWidth="1"/>
    <col min="5389" max="5389" width="9.140625" style="131"/>
    <col min="5390" max="5390" width="11.42578125" style="131" customWidth="1"/>
    <col min="5391" max="5391" width="10.5703125" style="131" customWidth="1"/>
    <col min="5392" max="5633" width="9.140625" style="131"/>
    <col min="5634" max="5634" width="13.5703125" style="131" customWidth="1"/>
    <col min="5635" max="5635" width="66.7109375" style="131" customWidth="1"/>
    <col min="5636" max="5636" width="9.140625" style="131"/>
    <col min="5637" max="5637" width="11.28515625" style="131" customWidth="1"/>
    <col min="5638" max="5638" width="10.7109375" style="131" customWidth="1"/>
    <col min="5639" max="5639" width="9.140625" style="131"/>
    <col min="5640" max="5640" width="11.28515625" style="131" customWidth="1"/>
    <col min="5641" max="5641" width="12.140625" style="131" customWidth="1"/>
    <col min="5642" max="5642" width="9.140625" style="131"/>
    <col min="5643" max="5643" width="11" style="131" customWidth="1"/>
    <col min="5644" max="5644" width="11.140625" style="131" customWidth="1"/>
    <col min="5645" max="5645" width="9.140625" style="131"/>
    <col min="5646" max="5646" width="11.42578125" style="131" customWidth="1"/>
    <col min="5647" max="5647" width="10.5703125" style="131" customWidth="1"/>
    <col min="5648" max="5889" width="9.140625" style="131"/>
    <col min="5890" max="5890" width="13.5703125" style="131" customWidth="1"/>
    <col min="5891" max="5891" width="66.7109375" style="131" customWidth="1"/>
    <col min="5892" max="5892" width="9.140625" style="131"/>
    <col min="5893" max="5893" width="11.28515625" style="131" customWidth="1"/>
    <col min="5894" max="5894" width="10.7109375" style="131" customWidth="1"/>
    <col min="5895" max="5895" width="9.140625" style="131"/>
    <col min="5896" max="5896" width="11.28515625" style="131" customWidth="1"/>
    <col min="5897" max="5897" width="12.140625" style="131" customWidth="1"/>
    <col min="5898" max="5898" width="9.140625" style="131"/>
    <col min="5899" max="5899" width="11" style="131" customWidth="1"/>
    <col min="5900" max="5900" width="11.140625" style="131" customWidth="1"/>
    <col min="5901" max="5901" width="9.140625" style="131"/>
    <col min="5902" max="5902" width="11.42578125" style="131" customWidth="1"/>
    <col min="5903" max="5903" width="10.5703125" style="131" customWidth="1"/>
    <col min="5904" max="6145" width="9.140625" style="131"/>
    <col min="6146" max="6146" width="13.5703125" style="131" customWidth="1"/>
    <col min="6147" max="6147" width="66.7109375" style="131" customWidth="1"/>
    <col min="6148" max="6148" width="9.140625" style="131"/>
    <col min="6149" max="6149" width="11.28515625" style="131" customWidth="1"/>
    <col min="6150" max="6150" width="10.7109375" style="131" customWidth="1"/>
    <col min="6151" max="6151" width="9.140625" style="131"/>
    <col min="6152" max="6152" width="11.28515625" style="131" customWidth="1"/>
    <col min="6153" max="6153" width="12.140625" style="131" customWidth="1"/>
    <col min="6154" max="6154" width="9.140625" style="131"/>
    <col min="6155" max="6155" width="11" style="131" customWidth="1"/>
    <col min="6156" max="6156" width="11.140625" style="131" customWidth="1"/>
    <col min="6157" max="6157" width="9.140625" style="131"/>
    <col min="6158" max="6158" width="11.42578125" style="131" customWidth="1"/>
    <col min="6159" max="6159" width="10.5703125" style="131" customWidth="1"/>
    <col min="6160" max="6401" width="9.140625" style="131"/>
    <col min="6402" max="6402" width="13.5703125" style="131" customWidth="1"/>
    <col min="6403" max="6403" width="66.7109375" style="131" customWidth="1"/>
    <col min="6404" max="6404" width="9.140625" style="131"/>
    <col min="6405" max="6405" width="11.28515625" style="131" customWidth="1"/>
    <col min="6406" max="6406" width="10.7109375" style="131" customWidth="1"/>
    <col min="6407" max="6407" width="9.140625" style="131"/>
    <col min="6408" max="6408" width="11.28515625" style="131" customWidth="1"/>
    <col min="6409" max="6409" width="12.140625" style="131" customWidth="1"/>
    <col min="6410" max="6410" width="9.140625" style="131"/>
    <col min="6411" max="6411" width="11" style="131" customWidth="1"/>
    <col min="6412" max="6412" width="11.140625" style="131" customWidth="1"/>
    <col min="6413" max="6413" width="9.140625" style="131"/>
    <col min="6414" max="6414" width="11.42578125" style="131" customWidth="1"/>
    <col min="6415" max="6415" width="10.5703125" style="131" customWidth="1"/>
    <col min="6416" max="6657" width="9.140625" style="131"/>
    <col min="6658" max="6658" width="13.5703125" style="131" customWidth="1"/>
    <col min="6659" max="6659" width="66.7109375" style="131" customWidth="1"/>
    <col min="6660" max="6660" width="9.140625" style="131"/>
    <col min="6661" max="6661" width="11.28515625" style="131" customWidth="1"/>
    <col min="6662" max="6662" width="10.7109375" style="131" customWidth="1"/>
    <col min="6663" max="6663" width="9.140625" style="131"/>
    <col min="6664" max="6664" width="11.28515625" style="131" customWidth="1"/>
    <col min="6665" max="6665" width="12.140625" style="131" customWidth="1"/>
    <col min="6666" max="6666" width="9.140625" style="131"/>
    <col min="6667" max="6667" width="11" style="131" customWidth="1"/>
    <col min="6668" max="6668" width="11.140625" style="131" customWidth="1"/>
    <col min="6669" max="6669" width="9.140625" style="131"/>
    <col min="6670" max="6670" width="11.42578125" style="131" customWidth="1"/>
    <col min="6671" max="6671" width="10.5703125" style="131" customWidth="1"/>
    <col min="6672" max="6913" width="9.140625" style="131"/>
    <col min="6914" max="6914" width="13.5703125" style="131" customWidth="1"/>
    <col min="6915" max="6915" width="66.7109375" style="131" customWidth="1"/>
    <col min="6916" max="6916" width="9.140625" style="131"/>
    <col min="6917" max="6917" width="11.28515625" style="131" customWidth="1"/>
    <col min="6918" max="6918" width="10.7109375" style="131" customWidth="1"/>
    <col min="6919" max="6919" width="9.140625" style="131"/>
    <col min="6920" max="6920" width="11.28515625" style="131" customWidth="1"/>
    <col min="6921" max="6921" width="12.140625" style="131" customWidth="1"/>
    <col min="6922" max="6922" width="9.140625" style="131"/>
    <col min="6923" max="6923" width="11" style="131" customWidth="1"/>
    <col min="6924" max="6924" width="11.140625" style="131" customWidth="1"/>
    <col min="6925" max="6925" width="9.140625" style="131"/>
    <col min="6926" max="6926" width="11.42578125" style="131" customWidth="1"/>
    <col min="6927" max="6927" width="10.5703125" style="131" customWidth="1"/>
    <col min="6928" max="7169" width="9.140625" style="131"/>
    <col min="7170" max="7170" width="13.5703125" style="131" customWidth="1"/>
    <col min="7171" max="7171" width="66.7109375" style="131" customWidth="1"/>
    <col min="7172" max="7172" width="9.140625" style="131"/>
    <col min="7173" max="7173" width="11.28515625" style="131" customWidth="1"/>
    <col min="7174" max="7174" width="10.7109375" style="131" customWidth="1"/>
    <col min="7175" max="7175" width="9.140625" style="131"/>
    <col min="7176" max="7176" width="11.28515625" style="131" customWidth="1"/>
    <col min="7177" max="7177" width="12.140625" style="131" customWidth="1"/>
    <col min="7178" max="7178" width="9.140625" style="131"/>
    <col min="7179" max="7179" width="11" style="131" customWidth="1"/>
    <col min="7180" max="7180" width="11.140625" style="131" customWidth="1"/>
    <col min="7181" max="7181" width="9.140625" style="131"/>
    <col min="7182" max="7182" width="11.42578125" style="131" customWidth="1"/>
    <col min="7183" max="7183" width="10.5703125" style="131" customWidth="1"/>
    <col min="7184" max="7425" width="9.140625" style="131"/>
    <col min="7426" max="7426" width="13.5703125" style="131" customWidth="1"/>
    <col min="7427" max="7427" width="66.7109375" style="131" customWidth="1"/>
    <col min="7428" max="7428" width="9.140625" style="131"/>
    <col min="7429" max="7429" width="11.28515625" style="131" customWidth="1"/>
    <col min="7430" max="7430" width="10.7109375" style="131" customWidth="1"/>
    <col min="7431" max="7431" width="9.140625" style="131"/>
    <col min="7432" max="7432" width="11.28515625" style="131" customWidth="1"/>
    <col min="7433" max="7433" width="12.140625" style="131" customWidth="1"/>
    <col min="7434" max="7434" width="9.140625" style="131"/>
    <col min="7435" max="7435" width="11" style="131" customWidth="1"/>
    <col min="7436" max="7436" width="11.140625" style="131" customWidth="1"/>
    <col min="7437" max="7437" width="9.140625" style="131"/>
    <col min="7438" max="7438" width="11.42578125" style="131" customWidth="1"/>
    <col min="7439" max="7439" width="10.5703125" style="131" customWidth="1"/>
    <col min="7440" max="7681" width="9.140625" style="131"/>
    <col min="7682" max="7682" width="13.5703125" style="131" customWidth="1"/>
    <col min="7683" max="7683" width="66.7109375" style="131" customWidth="1"/>
    <col min="7684" max="7684" width="9.140625" style="131"/>
    <col min="7685" max="7685" width="11.28515625" style="131" customWidth="1"/>
    <col min="7686" max="7686" width="10.7109375" style="131" customWidth="1"/>
    <col min="7687" max="7687" width="9.140625" style="131"/>
    <col min="7688" max="7688" width="11.28515625" style="131" customWidth="1"/>
    <col min="7689" max="7689" width="12.140625" style="131" customWidth="1"/>
    <col min="7690" max="7690" width="9.140625" style="131"/>
    <col min="7691" max="7691" width="11" style="131" customWidth="1"/>
    <col min="7692" max="7692" width="11.140625" style="131" customWidth="1"/>
    <col min="7693" max="7693" width="9.140625" style="131"/>
    <col min="7694" max="7694" width="11.42578125" style="131" customWidth="1"/>
    <col min="7695" max="7695" width="10.5703125" style="131" customWidth="1"/>
    <col min="7696" max="7937" width="9.140625" style="131"/>
    <col min="7938" max="7938" width="13.5703125" style="131" customWidth="1"/>
    <col min="7939" max="7939" width="66.7109375" style="131" customWidth="1"/>
    <col min="7940" max="7940" width="9.140625" style="131"/>
    <col min="7941" max="7941" width="11.28515625" style="131" customWidth="1"/>
    <col min="7942" max="7942" width="10.7109375" style="131" customWidth="1"/>
    <col min="7943" max="7943" width="9.140625" style="131"/>
    <col min="7944" max="7944" width="11.28515625" style="131" customWidth="1"/>
    <col min="7945" max="7945" width="12.140625" style="131" customWidth="1"/>
    <col min="7946" max="7946" width="9.140625" style="131"/>
    <col min="7947" max="7947" width="11" style="131" customWidth="1"/>
    <col min="7948" max="7948" width="11.140625" style="131" customWidth="1"/>
    <col min="7949" max="7949" width="9.140625" style="131"/>
    <col min="7950" max="7950" width="11.42578125" style="131" customWidth="1"/>
    <col min="7951" max="7951" width="10.5703125" style="131" customWidth="1"/>
    <col min="7952" max="8193" width="9.140625" style="131"/>
    <col min="8194" max="8194" width="13.5703125" style="131" customWidth="1"/>
    <col min="8195" max="8195" width="66.7109375" style="131" customWidth="1"/>
    <col min="8196" max="8196" width="9.140625" style="131"/>
    <col min="8197" max="8197" width="11.28515625" style="131" customWidth="1"/>
    <col min="8198" max="8198" width="10.7109375" style="131" customWidth="1"/>
    <col min="8199" max="8199" width="9.140625" style="131"/>
    <col min="8200" max="8200" width="11.28515625" style="131" customWidth="1"/>
    <col min="8201" max="8201" width="12.140625" style="131" customWidth="1"/>
    <col min="8202" max="8202" width="9.140625" style="131"/>
    <col min="8203" max="8203" width="11" style="131" customWidth="1"/>
    <col min="8204" max="8204" width="11.140625" style="131" customWidth="1"/>
    <col min="8205" max="8205" width="9.140625" style="131"/>
    <col min="8206" max="8206" width="11.42578125" style="131" customWidth="1"/>
    <col min="8207" max="8207" width="10.5703125" style="131" customWidth="1"/>
    <col min="8208" max="8449" width="9.140625" style="131"/>
    <col min="8450" max="8450" width="13.5703125" style="131" customWidth="1"/>
    <col min="8451" max="8451" width="66.7109375" style="131" customWidth="1"/>
    <col min="8452" max="8452" width="9.140625" style="131"/>
    <col min="8453" max="8453" width="11.28515625" style="131" customWidth="1"/>
    <col min="8454" max="8454" width="10.7109375" style="131" customWidth="1"/>
    <col min="8455" max="8455" width="9.140625" style="131"/>
    <col min="8456" max="8456" width="11.28515625" style="131" customWidth="1"/>
    <col min="8457" max="8457" width="12.140625" style="131" customWidth="1"/>
    <col min="8458" max="8458" width="9.140625" style="131"/>
    <col min="8459" max="8459" width="11" style="131" customWidth="1"/>
    <col min="8460" max="8460" width="11.140625" style="131" customWidth="1"/>
    <col min="8461" max="8461" width="9.140625" style="131"/>
    <col min="8462" max="8462" width="11.42578125" style="131" customWidth="1"/>
    <col min="8463" max="8463" width="10.5703125" style="131" customWidth="1"/>
    <col min="8464" max="8705" width="9.140625" style="131"/>
    <col min="8706" max="8706" width="13.5703125" style="131" customWidth="1"/>
    <col min="8707" max="8707" width="66.7109375" style="131" customWidth="1"/>
    <col min="8708" max="8708" width="9.140625" style="131"/>
    <col min="8709" max="8709" width="11.28515625" style="131" customWidth="1"/>
    <col min="8710" max="8710" width="10.7109375" style="131" customWidth="1"/>
    <col min="8711" max="8711" width="9.140625" style="131"/>
    <col min="8712" max="8712" width="11.28515625" style="131" customWidth="1"/>
    <col min="8713" max="8713" width="12.140625" style="131" customWidth="1"/>
    <col min="8714" max="8714" width="9.140625" style="131"/>
    <col min="8715" max="8715" width="11" style="131" customWidth="1"/>
    <col min="8716" max="8716" width="11.140625" style="131" customWidth="1"/>
    <col min="8717" max="8717" width="9.140625" style="131"/>
    <col min="8718" max="8718" width="11.42578125" style="131" customWidth="1"/>
    <col min="8719" max="8719" width="10.5703125" style="131" customWidth="1"/>
    <col min="8720" max="8961" width="9.140625" style="131"/>
    <col min="8962" max="8962" width="13.5703125" style="131" customWidth="1"/>
    <col min="8963" max="8963" width="66.7109375" style="131" customWidth="1"/>
    <col min="8964" max="8964" width="9.140625" style="131"/>
    <col min="8965" max="8965" width="11.28515625" style="131" customWidth="1"/>
    <col min="8966" max="8966" width="10.7109375" style="131" customWidth="1"/>
    <col min="8967" max="8967" width="9.140625" style="131"/>
    <col min="8968" max="8968" width="11.28515625" style="131" customWidth="1"/>
    <col min="8969" max="8969" width="12.140625" style="131" customWidth="1"/>
    <col min="8970" max="8970" width="9.140625" style="131"/>
    <col min="8971" max="8971" width="11" style="131" customWidth="1"/>
    <col min="8972" max="8972" width="11.140625" style="131" customWidth="1"/>
    <col min="8973" max="8973" width="9.140625" style="131"/>
    <col min="8974" max="8974" width="11.42578125" style="131" customWidth="1"/>
    <col min="8975" max="8975" width="10.5703125" style="131" customWidth="1"/>
    <col min="8976" max="9217" width="9.140625" style="131"/>
    <col min="9218" max="9218" width="13.5703125" style="131" customWidth="1"/>
    <col min="9219" max="9219" width="66.7109375" style="131" customWidth="1"/>
    <col min="9220" max="9220" width="9.140625" style="131"/>
    <col min="9221" max="9221" width="11.28515625" style="131" customWidth="1"/>
    <col min="9222" max="9222" width="10.7109375" style="131" customWidth="1"/>
    <col min="9223" max="9223" width="9.140625" style="131"/>
    <col min="9224" max="9224" width="11.28515625" style="131" customWidth="1"/>
    <col min="9225" max="9225" width="12.140625" style="131" customWidth="1"/>
    <col min="9226" max="9226" width="9.140625" style="131"/>
    <col min="9227" max="9227" width="11" style="131" customWidth="1"/>
    <col min="9228" max="9228" width="11.140625" style="131" customWidth="1"/>
    <col min="9229" max="9229" width="9.140625" style="131"/>
    <col min="9230" max="9230" width="11.42578125" style="131" customWidth="1"/>
    <col min="9231" max="9231" width="10.5703125" style="131" customWidth="1"/>
    <col min="9232" max="9473" width="9.140625" style="131"/>
    <col min="9474" max="9474" width="13.5703125" style="131" customWidth="1"/>
    <col min="9475" max="9475" width="66.7109375" style="131" customWidth="1"/>
    <col min="9476" max="9476" width="9.140625" style="131"/>
    <col min="9477" max="9477" width="11.28515625" style="131" customWidth="1"/>
    <col min="9478" max="9478" width="10.7109375" style="131" customWidth="1"/>
    <col min="9479" max="9479" width="9.140625" style="131"/>
    <col min="9480" max="9480" width="11.28515625" style="131" customWidth="1"/>
    <col min="9481" max="9481" width="12.140625" style="131" customWidth="1"/>
    <col min="9482" max="9482" width="9.140625" style="131"/>
    <col min="9483" max="9483" width="11" style="131" customWidth="1"/>
    <col min="9484" max="9484" width="11.140625" style="131" customWidth="1"/>
    <col min="9485" max="9485" width="9.140625" style="131"/>
    <col min="9486" max="9486" width="11.42578125" style="131" customWidth="1"/>
    <col min="9487" max="9487" width="10.5703125" style="131" customWidth="1"/>
    <col min="9488" max="9729" width="9.140625" style="131"/>
    <col min="9730" max="9730" width="13.5703125" style="131" customWidth="1"/>
    <col min="9731" max="9731" width="66.7109375" style="131" customWidth="1"/>
    <col min="9732" max="9732" width="9.140625" style="131"/>
    <col min="9733" max="9733" width="11.28515625" style="131" customWidth="1"/>
    <col min="9734" max="9734" width="10.7109375" style="131" customWidth="1"/>
    <col min="9735" max="9735" width="9.140625" style="131"/>
    <col min="9736" max="9736" width="11.28515625" style="131" customWidth="1"/>
    <col min="9737" max="9737" width="12.140625" style="131" customWidth="1"/>
    <col min="9738" max="9738" width="9.140625" style="131"/>
    <col min="9739" max="9739" width="11" style="131" customWidth="1"/>
    <col min="9740" max="9740" width="11.140625" style="131" customWidth="1"/>
    <col min="9741" max="9741" width="9.140625" style="131"/>
    <col min="9742" max="9742" width="11.42578125" style="131" customWidth="1"/>
    <col min="9743" max="9743" width="10.5703125" style="131" customWidth="1"/>
    <col min="9744" max="9985" width="9.140625" style="131"/>
    <col min="9986" max="9986" width="13.5703125" style="131" customWidth="1"/>
    <col min="9987" max="9987" width="66.7109375" style="131" customWidth="1"/>
    <col min="9988" max="9988" width="9.140625" style="131"/>
    <col min="9989" max="9989" width="11.28515625" style="131" customWidth="1"/>
    <col min="9990" max="9990" width="10.7109375" style="131" customWidth="1"/>
    <col min="9991" max="9991" width="9.140625" style="131"/>
    <col min="9992" max="9992" width="11.28515625" style="131" customWidth="1"/>
    <col min="9993" max="9993" width="12.140625" style="131" customWidth="1"/>
    <col min="9994" max="9994" width="9.140625" style="131"/>
    <col min="9995" max="9995" width="11" style="131" customWidth="1"/>
    <col min="9996" max="9996" width="11.140625" style="131" customWidth="1"/>
    <col min="9997" max="9997" width="9.140625" style="131"/>
    <col min="9998" max="9998" width="11.42578125" style="131" customWidth="1"/>
    <col min="9999" max="9999" width="10.5703125" style="131" customWidth="1"/>
    <col min="10000" max="10241" width="9.140625" style="131"/>
    <col min="10242" max="10242" width="13.5703125" style="131" customWidth="1"/>
    <col min="10243" max="10243" width="66.7109375" style="131" customWidth="1"/>
    <col min="10244" max="10244" width="9.140625" style="131"/>
    <col min="10245" max="10245" width="11.28515625" style="131" customWidth="1"/>
    <col min="10246" max="10246" width="10.7109375" style="131" customWidth="1"/>
    <col min="10247" max="10247" width="9.140625" style="131"/>
    <col min="10248" max="10248" width="11.28515625" style="131" customWidth="1"/>
    <col min="10249" max="10249" width="12.140625" style="131" customWidth="1"/>
    <col min="10250" max="10250" width="9.140625" style="131"/>
    <col min="10251" max="10251" width="11" style="131" customWidth="1"/>
    <col min="10252" max="10252" width="11.140625" style="131" customWidth="1"/>
    <col min="10253" max="10253" width="9.140625" style="131"/>
    <col min="10254" max="10254" width="11.42578125" style="131" customWidth="1"/>
    <col min="10255" max="10255" width="10.5703125" style="131" customWidth="1"/>
    <col min="10256" max="10497" width="9.140625" style="131"/>
    <col min="10498" max="10498" width="13.5703125" style="131" customWidth="1"/>
    <col min="10499" max="10499" width="66.7109375" style="131" customWidth="1"/>
    <col min="10500" max="10500" width="9.140625" style="131"/>
    <col min="10501" max="10501" width="11.28515625" style="131" customWidth="1"/>
    <col min="10502" max="10502" width="10.7109375" style="131" customWidth="1"/>
    <col min="10503" max="10503" width="9.140625" style="131"/>
    <col min="10504" max="10504" width="11.28515625" style="131" customWidth="1"/>
    <col min="10505" max="10505" width="12.140625" style="131" customWidth="1"/>
    <col min="10506" max="10506" width="9.140625" style="131"/>
    <col min="10507" max="10507" width="11" style="131" customWidth="1"/>
    <col min="10508" max="10508" width="11.140625" style="131" customWidth="1"/>
    <col min="10509" max="10509" width="9.140625" style="131"/>
    <col min="10510" max="10510" width="11.42578125" style="131" customWidth="1"/>
    <col min="10511" max="10511" width="10.5703125" style="131" customWidth="1"/>
    <col min="10512" max="10753" width="9.140625" style="131"/>
    <col min="10754" max="10754" width="13.5703125" style="131" customWidth="1"/>
    <col min="10755" max="10755" width="66.7109375" style="131" customWidth="1"/>
    <col min="10756" max="10756" width="9.140625" style="131"/>
    <col min="10757" max="10757" width="11.28515625" style="131" customWidth="1"/>
    <col min="10758" max="10758" width="10.7109375" style="131" customWidth="1"/>
    <col min="10759" max="10759" width="9.140625" style="131"/>
    <col min="10760" max="10760" width="11.28515625" style="131" customWidth="1"/>
    <col min="10761" max="10761" width="12.140625" style="131" customWidth="1"/>
    <col min="10762" max="10762" width="9.140625" style="131"/>
    <col min="10763" max="10763" width="11" style="131" customWidth="1"/>
    <col min="10764" max="10764" width="11.140625" style="131" customWidth="1"/>
    <col min="10765" max="10765" width="9.140625" style="131"/>
    <col min="10766" max="10766" width="11.42578125" style="131" customWidth="1"/>
    <col min="10767" max="10767" width="10.5703125" style="131" customWidth="1"/>
    <col min="10768" max="11009" width="9.140625" style="131"/>
    <col min="11010" max="11010" width="13.5703125" style="131" customWidth="1"/>
    <col min="11011" max="11011" width="66.7109375" style="131" customWidth="1"/>
    <col min="11012" max="11012" width="9.140625" style="131"/>
    <col min="11013" max="11013" width="11.28515625" style="131" customWidth="1"/>
    <col min="11014" max="11014" width="10.7109375" style="131" customWidth="1"/>
    <col min="11015" max="11015" width="9.140625" style="131"/>
    <col min="11016" max="11016" width="11.28515625" style="131" customWidth="1"/>
    <col min="11017" max="11017" width="12.140625" style="131" customWidth="1"/>
    <col min="11018" max="11018" width="9.140625" style="131"/>
    <col min="11019" max="11019" width="11" style="131" customWidth="1"/>
    <col min="11020" max="11020" width="11.140625" style="131" customWidth="1"/>
    <col min="11021" max="11021" width="9.140625" style="131"/>
    <col min="11022" max="11022" width="11.42578125" style="131" customWidth="1"/>
    <col min="11023" max="11023" width="10.5703125" style="131" customWidth="1"/>
    <col min="11024" max="11265" width="9.140625" style="131"/>
    <col min="11266" max="11266" width="13.5703125" style="131" customWidth="1"/>
    <col min="11267" max="11267" width="66.7109375" style="131" customWidth="1"/>
    <col min="11268" max="11268" width="9.140625" style="131"/>
    <col min="11269" max="11269" width="11.28515625" style="131" customWidth="1"/>
    <col min="11270" max="11270" width="10.7109375" style="131" customWidth="1"/>
    <col min="11271" max="11271" width="9.140625" style="131"/>
    <col min="11272" max="11272" width="11.28515625" style="131" customWidth="1"/>
    <col min="11273" max="11273" width="12.140625" style="131" customWidth="1"/>
    <col min="11274" max="11274" width="9.140625" style="131"/>
    <col min="11275" max="11275" width="11" style="131" customWidth="1"/>
    <col min="11276" max="11276" width="11.140625" style="131" customWidth="1"/>
    <col min="11277" max="11277" width="9.140625" style="131"/>
    <col min="11278" max="11278" width="11.42578125" style="131" customWidth="1"/>
    <col min="11279" max="11279" width="10.5703125" style="131" customWidth="1"/>
    <col min="11280" max="11521" width="9.140625" style="131"/>
    <col min="11522" max="11522" width="13.5703125" style="131" customWidth="1"/>
    <col min="11523" max="11523" width="66.7109375" style="131" customWidth="1"/>
    <col min="11524" max="11524" width="9.140625" style="131"/>
    <col min="11525" max="11525" width="11.28515625" style="131" customWidth="1"/>
    <col min="11526" max="11526" width="10.7109375" style="131" customWidth="1"/>
    <col min="11527" max="11527" width="9.140625" style="131"/>
    <col min="11528" max="11528" width="11.28515625" style="131" customWidth="1"/>
    <col min="11529" max="11529" width="12.140625" style="131" customWidth="1"/>
    <col min="11530" max="11530" width="9.140625" style="131"/>
    <col min="11531" max="11531" width="11" style="131" customWidth="1"/>
    <col min="11532" max="11532" width="11.140625" style="131" customWidth="1"/>
    <col min="11533" max="11533" width="9.140625" style="131"/>
    <col min="11534" max="11534" width="11.42578125" style="131" customWidth="1"/>
    <col min="11535" max="11535" width="10.5703125" style="131" customWidth="1"/>
    <col min="11536" max="11777" width="9.140625" style="131"/>
    <col min="11778" max="11778" width="13.5703125" style="131" customWidth="1"/>
    <col min="11779" max="11779" width="66.7109375" style="131" customWidth="1"/>
    <col min="11780" max="11780" width="9.140625" style="131"/>
    <col min="11781" max="11781" width="11.28515625" style="131" customWidth="1"/>
    <col min="11782" max="11782" width="10.7109375" style="131" customWidth="1"/>
    <col min="11783" max="11783" width="9.140625" style="131"/>
    <col min="11784" max="11784" width="11.28515625" style="131" customWidth="1"/>
    <col min="11785" max="11785" width="12.140625" style="131" customWidth="1"/>
    <col min="11786" max="11786" width="9.140625" style="131"/>
    <col min="11787" max="11787" width="11" style="131" customWidth="1"/>
    <col min="11788" max="11788" width="11.140625" style="131" customWidth="1"/>
    <col min="11789" max="11789" width="9.140625" style="131"/>
    <col min="11790" max="11790" width="11.42578125" style="131" customWidth="1"/>
    <col min="11791" max="11791" width="10.5703125" style="131" customWidth="1"/>
    <col min="11792" max="12033" width="9.140625" style="131"/>
    <col min="12034" max="12034" width="13.5703125" style="131" customWidth="1"/>
    <col min="12035" max="12035" width="66.7109375" style="131" customWidth="1"/>
    <col min="12036" max="12036" width="9.140625" style="131"/>
    <col min="12037" max="12037" width="11.28515625" style="131" customWidth="1"/>
    <col min="12038" max="12038" width="10.7109375" style="131" customWidth="1"/>
    <col min="12039" max="12039" width="9.140625" style="131"/>
    <col min="12040" max="12040" width="11.28515625" style="131" customWidth="1"/>
    <col min="12041" max="12041" width="12.140625" style="131" customWidth="1"/>
    <col min="12042" max="12042" width="9.140625" style="131"/>
    <col min="12043" max="12043" width="11" style="131" customWidth="1"/>
    <col min="12044" max="12044" width="11.140625" style="131" customWidth="1"/>
    <col min="12045" max="12045" width="9.140625" style="131"/>
    <col min="12046" max="12046" width="11.42578125" style="131" customWidth="1"/>
    <col min="12047" max="12047" width="10.5703125" style="131" customWidth="1"/>
    <col min="12048" max="12289" width="9.140625" style="131"/>
    <col min="12290" max="12290" width="13.5703125" style="131" customWidth="1"/>
    <col min="12291" max="12291" width="66.7109375" style="131" customWidth="1"/>
    <col min="12292" max="12292" width="9.140625" style="131"/>
    <col min="12293" max="12293" width="11.28515625" style="131" customWidth="1"/>
    <col min="12294" max="12294" width="10.7109375" style="131" customWidth="1"/>
    <col min="12295" max="12295" width="9.140625" style="131"/>
    <col min="12296" max="12296" width="11.28515625" style="131" customWidth="1"/>
    <col min="12297" max="12297" width="12.140625" style="131" customWidth="1"/>
    <col min="12298" max="12298" width="9.140625" style="131"/>
    <col min="12299" max="12299" width="11" style="131" customWidth="1"/>
    <col min="12300" max="12300" width="11.140625" style="131" customWidth="1"/>
    <col min="12301" max="12301" width="9.140625" style="131"/>
    <col min="12302" max="12302" width="11.42578125" style="131" customWidth="1"/>
    <col min="12303" max="12303" width="10.5703125" style="131" customWidth="1"/>
    <col min="12304" max="12545" width="9.140625" style="131"/>
    <col min="12546" max="12546" width="13.5703125" style="131" customWidth="1"/>
    <col min="12547" max="12547" width="66.7109375" style="131" customWidth="1"/>
    <col min="12548" max="12548" width="9.140625" style="131"/>
    <col min="12549" max="12549" width="11.28515625" style="131" customWidth="1"/>
    <col min="12550" max="12550" width="10.7109375" style="131" customWidth="1"/>
    <col min="12551" max="12551" width="9.140625" style="131"/>
    <col min="12552" max="12552" width="11.28515625" style="131" customWidth="1"/>
    <col min="12553" max="12553" width="12.140625" style="131" customWidth="1"/>
    <col min="12554" max="12554" width="9.140625" style="131"/>
    <col min="12555" max="12555" width="11" style="131" customWidth="1"/>
    <col min="12556" max="12556" width="11.140625" style="131" customWidth="1"/>
    <col min="12557" max="12557" width="9.140625" style="131"/>
    <col min="12558" max="12558" width="11.42578125" style="131" customWidth="1"/>
    <col min="12559" max="12559" width="10.5703125" style="131" customWidth="1"/>
    <col min="12560" max="12801" width="9.140625" style="131"/>
    <col min="12802" max="12802" width="13.5703125" style="131" customWidth="1"/>
    <col min="12803" max="12803" width="66.7109375" style="131" customWidth="1"/>
    <col min="12804" max="12804" width="9.140625" style="131"/>
    <col min="12805" max="12805" width="11.28515625" style="131" customWidth="1"/>
    <col min="12806" max="12806" width="10.7109375" style="131" customWidth="1"/>
    <col min="12807" max="12807" width="9.140625" style="131"/>
    <col min="12808" max="12808" width="11.28515625" style="131" customWidth="1"/>
    <col min="12809" max="12809" width="12.140625" style="131" customWidth="1"/>
    <col min="12810" max="12810" width="9.140625" style="131"/>
    <col min="12811" max="12811" width="11" style="131" customWidth="1"/>
    <col min="12812" max="12812" width="11.140625" style="131" customWidth="1"/>
    <col min="12813" max="12813" width="9.140625" style="131"/>
    <col min="12814" max="12814" width="11.42578125" style="131" customWidth="1"/>
    <col min="12815" max="12815" width="10.5703125" style="131" customWidth="1"/>
    <col min="12816" max="13057" width="9.140625" style="131"/>
    <col min="13058" max="13058" width="13.5703125" style="131" customWidth="1"/>
    <col min="13059" max="13059" width="66.7109375" style="131" customWidth="1"/>
    <col min="13060" max="13060" width="9.140625" style="131"/>
    <col min="13061" max="13061" width="11.28515625" style="131" customWidth="1"/>
    <col min="13062" max="13062" width="10.7109375" style="131" customWidth="1"/>
    <col min="13063" max="13063" width="9.140625" style="131"/>
    <col min="13064" max="13064" width="11.28515625" style="131" customWidth="1"/>
    <col min="13065" max="13065" width="12.140625" style="131" customWidth="1"/>
    <col min="13066" max="13066" width="9.140625" style="131"/>
    <col min="13067" max="13067" width="11" style="131" customWidth="1"/>
    <col min="13068" max="13068" width="11.140625" style="131" customWidth="1"/>
    <col min="13069" max="13069" width="9.140625" style="131"/>
    <col min="13070" max="13070" width="11.42578125" style="131" customWidth="1"/>
    <col min="13071" max="13071" width="10.5703125" style="131" customWidth="1"/>
    <col min="13072" max="13313" width="9.140625" style="131"/>
    <col min="13314" max="13314" width="13.5703125" style="131" customWidth="1"/>
    <col min="13315" max="13315" width="66.7109375" style="131" customWidth="1"/>
    <col min="13316" max="13316" width="9.140625" style="131"/>
    <col min="13317" max="13317" width="11.28515625" style="131" customWidth="1"/>
    <col min="13318" max="13318" width="10.7109375" style="131" customWidth="1"/>
    <col min="13319" max="13319" width="9.140625" style="131"/>
    <col min="13320" max="13320" width="11.28515625" style="131" customWidth="1"/>
    <col min="13321" max="13321" width="12.140625" style="131" customWidth="1"/>
    <col min="13322" max="13322" width="9.140625" style="131"/>
    <col min="13323" max="13323" width="11" style="131" customWidth="1"/>
    <col min="13324" max="13324" width="11.140625" style="131" customWidth="1"/>
    <col min="13325" max="13325" width="9.140625" style="131"/>
    <col min="13326" max="13326" width="11.42578125" style="131" customWidth="1"/>
    <col min="13327" max="13327" width="10.5703125" style="131" customWidth="1"/>
    <col min="13328" max="13569" width="9.140625" style="131"/>
    <col min="13570" max="13570" width="13.5703125" style="131" customWidth="1"/>
    <col min="13571" max="13571" width="66.7109375" style="131" customWidth="1"/>
    <col min="13572" max="13572" width="9.140625" style="131"/>
    <col min="13573" max="13573" width="11.28515625" style="131" customWidth="1"/>
    <col min="13574" max="13574" width="10.7109375" style="131" customWidth="1"/>
    <col min="13575" max="13575" width="9.140625" style="131"/>
    <col min="13576" max="13576" width="11.28515625" style="131" customWidth="1"/>
    <col min="13577" max="13577" width="12.140625" style="131" customWidth="1"/>
    <col min="13578" max="13578" width="9.140625" style="131"/>
    <col min="13579" max="13579" width="11" style="131" customWidth="1"/>
    <col min="13580" max="13580" width="11.140625" style="131" customWidth="1"/>
    <col min="13581" max="13581" width="9.140625" style="131"/>
    <col min="13582" max="13582" width="11.42578125" style="131" customWidth="1"/>
    <col min="13583" max="13583" width="10.5703125" style="131" customWidth="1"/>
    <col min="13584" max="13825" width="9.140625" style="131"/>
    <col min="13826" max="13826" width="13.5703125" style="131" customWidth="1"/>
    <col min="13827" max="13827" width="66.7109375" style="131" customWidth="1"/>
    <col min="13828" max="13828" width="9.140625" style="131"/>
    <col min="13829" max="13829" width="11.28515625" style="131" customWidth="1"/>
    <col min="13830" max="13830" width="10.7109375" style="131" customWidth="1"/>
    <col min="13831" max="13831" width="9.140625" style="131"/>
    <col min="13832" max="13832" width="11.28515625" style="131" customWidth="1"/>
    <col min="13833" max="13833" width="12.140625" style="131" customWidth="1"/>
    <col min="13834" max="13834" width="9.140625" style="131"/>
    <col min="13835" max="13835" width="11" style="131" customWidth="1"/>
    <col min="13836" max="13836" width="11.140625" style="131" customWidth="1"/>
    <col min="13837" max="13837" width="9.140625" style="131"/>
    <col min="13838" max="13838" width="11.42578125" style="131" customWidth="1"/>
    <col min="13839" max="13839" width="10.5703125" style="131" customWidth="1"/>
    <col min="13840" max="14081" width="9.140625" style="131"/>
    <col min="14082" max="14082" width="13.5703125" style="131" customWidth="1"/>
    <col min="14083" max="14083" width="66.7109375" style="131" customWidth="1"/>
    <col min="14084" max="14084" width="9.140625" style="131"/>
    <col min="14085" max="14085" width="11.28515625" style="131" customWidth="1"/>
    <col min="14086" max="14086" width="10.7109375" style="131" customWidth="1"/>
    <col min="14087" max="14087" width="9.140625" style="131"/>
    <col min="14088" max="14088" width="11.28515625" style="131" customWidth="1"/>
    <col min="14089" max="14089" width="12.140625" style="131" customWidth="1"/>
    <col min="14090" max="14090" width="9.140625" style="131"/>
    <col min="14091" max="14091" width="11" style="131" customWidth="1"/>
    <col min="14092" max="14092" width="11.140625" style="131" customWidth="1"/>
    <col min="14093" max="14093" width="9.140625" style="131"/>
    <col min="14094" max="14094" width="11.42578125" style="131" customWidth="1"/>
    <col min="14095" max="14095" width="10.5703125" style="131" customWidth="1"/>
    <col min="14096" max="14337" width="9.140625" style="131"/>
    <col min="14338" max="14338" width="13.5703125" style="131" customWidth="1"/>
    <col min="14339" max="14339" width="66.7109375" style="131" customWidth="1"/>
    <col min="14340" max="14340" width="9.140625" style="131"/>
    <col min="14341" max="14341" width="11.28515625" style="131" customWidth="1"/>
    <col min="14342" max="14342" width="10.7109375" style="131" customWidth="1"/>
    <col min="14343" max="14343" width="9.140625" style="131"/>
    <col min="14344" max="14344" width="11.28515625" style="131" customWidth="1"/>
    <col min="14345" max="14345" width="12.140625" style="131" customWidth="1"/>
    <col min="14346" max="14346" width="9.140625" style="131"/>
    <col min="14347" max="14347" width="11" style="131" customWidth="1"/>
    <col min="14348" max="14348" width="11.140625" style="131" customWidth="1"/>
    <col min="14349" max="14349" width="9.140625" style="131"/>
    <col min="14350" max="14350" width="11.42578125" style="131" customWidth="1"/>
    <col min="14351" max="14351" width="10.5703125" style="131" customWidth="1"/>
    <col min="14352" max="14593" width="9.140625" style="131"/>
    <col min="14594" max="14594" width="13.5703125" style="131" customWidth="1"/>
    <col min="14595" max="14595" width="66.7109375" style="131" customWidth="1"/>
    <col min="14596" max="14596" width="9.140625" style="131"/>
    <col min="14597" max="14597" width="11.28515625" style="131" customWidth="1"/>
    <col min="14598" max="14598" width="10.7109375" style="131" customWidth="1"/>
    <col min="14599" max="14599" width="9.140625" style="131"/>
    <col min="14600" max="14600" width="11.28515625" style="131" customWidth="1"/>
    <col min="14601" max="14601" width="12.140625" style="131" customWidth="1"/>
    <col min="14602" max="14602" width="9.140625" style="131"/>
    <col min="14603" max="14603" width="11" style="131" customWidth="1"/>
    <col min="14604" max="14604" width="11.140625" style="131" customWidth="1"/>
    <col min="14605" max="14605" width="9.140625" style="131"/>
    <col min="14606" max="14606" width="11.42578125" style="131" customWidth="1"/>
    <col min="14607" max="14607" width="10.5703125" style="131" customWidth="1"/>
    <col min="14608" max="14849" width="9.140625" style="131"/>
    <col min="14850" max="14850" width="13.5703125" style="131" customWidth="1"/>
    <col min="14851" max="14851" width="66.7109375" style="131" customWidth="1"/>
    <col min="14852" max="14852" width="9.140625" style="131"/>
    <col min="14853" max="14853" width="11.28515625" style="131" customWidth="1"/>
    <col min="14854" max="14854" width="10.7109375" style="131" customWidth="1"/>
    <col min="14855" max="14855" width="9.140625" style="131"/>
    <col min="14856" max="14856" width="11.28515625" style="131" customWidth="1"/>
    <col min="14857" max="14857" width="12.140625" style="131" customWidth="1"/>
    <col min="14858" max="14858" width="9.140625" style="131"/>
    <col min="14859" max="14859" width="11" style="131" customWidth="1"/>
    <col min="14860" max="14860" width="11.140625" style="131" customWidth="1"/>
    <col min="14861" max="14861" width="9.140625" style="131"/>
    <col min="14862" max="14862" width="11.42578125" style="131" customWidth="1"/>
    <col min="14863" max="14863" width="10.5703125" style="131" customWidth="1"/>
    <col min="14864" max="15105" width="9.140625" style="131"/>
    <col min="15106" max="15106" width="13.5703125" style="131" customWidth="1"/>
    <col min="15107" max="15107" width="66.7109375" style="131" customWidth="1"/>
    <col min="15108" max="15108" width="9.140625" style="131"/>
    <col min="15109" max="15109" width="11.28515625" style="131" customWidth="1"/>
    <col min="15110" max="15110" width="10.7109375" style="131" customWidth="1"/>
    <col min="15111" max="15111" width="9.140625" style="131"/>
    <col min="15112" max="15112" width="11.28515625" style="131" customWidth="1"/>
    <col min="15113" max="15113" width="12.140625" style="131" customWidth="1"/>
    <col min="15114" max="15114" width="9.140625" style="131"/>
    <col min="15115" max="15115" width="11" style="131" customWidth="1"/>
    <col min="15116" max="15116" width="11.140625" style="131" customWidth="1"/>
    <col min="15117" max="15117" width="9.140625" style="131"/>
    <col min="15118" max="15118" width="11.42578125" style="131" customWidth="1"/>
    <col min="15119" max="15119" width="10.5703125" style="131" customWidth="1"/>
    <col min="15120" max="15361" width="9.140625" style="131"/>
    <col min="15362" max="15362" width="13.5703125" style="131" customWidth="1"/>
    <col min="15363" max="15363" width="66.7109375" style="131" customWidth="1"/>
    <col min="15364" max="15364" width="9.140625" style="131"/>
    <col min="15365" max="15365" width="11.28515625" style="131" customWidth="1"/>
    <col min="15366" max="15366" width="10.7109375" style="131" customWidth="1"/>
    <col min="15367" max="15367" width="9.140625" style="131"/>
    <col min="15368" max="15368" width="11.28515625" style="131" customWidth="1"/>
    <col min="15369" max="15369" width="12.140625" style="131" customWidth="1"/>
    <col min="15370" max="15370" width="9.140625" style="131"/>
    <col min="15371" max="15371" width="11" style="131" customWidth="1"/>
    <col min="15372" max="15372" width="11.140625" style="131" customWidth="1"/>
    <col min="15373" max="15373" width="9.140625" style="131"/>
    <col min="15374" max="15374" width="11.42578125" style="131" customWidth="1"/>
    <col min="15375" max="15375" width="10.5703125" style="131" customWidth="1"/>
    <col min="15376" max="15617" width="9.140625" style="131"/>
    <col min="15618" max="15618" width="13.5703125" style="131" customWidth="1"/>
    <col min="15619" max="15619" width="66.7109375" style="131" customWidth="1"/>
    <col min="15620" max="15620" width="9.140625" style="131"/>
    <col min="15621" max="15621" width="11.28515625" style="131" customWidth="1"/>
    <col min="15622" max="15622" width="10.7109375" style="131" customWidth="1"/>
    <col min="15623" max="15623" width="9.140625" style="131"/>
    <col min="15624" max="15624" width="11.28515625" style="131" customWidth="1"/>
    <col min="15625" max="15625" width="12.140625" style="131" customWidth="1"/>
    <col min="15626" max="15626" width="9.140625" style="131"/>
    <col min="15627" max="15627" width="11" style="131" customWidth="1"/>
    <col min="15628" max="15628" width="11.140625" style="131" customWidth="1"/>
    <col min="15629" max="15629" width="9.140625" style="131"/>
    <col min="15630" max="15630" width="11.42578125" style="131" customWidth="1"/>
    <col min="15631" max="15631" width="10.5703125" style="131" customWidth="1"/>
    <col min="15632" max="15873" width="9.140625" style="131"/>
    <col min="15874" max="15874" width="13.5703125" style="131" customWidth="1"/>
    <col min="15875" max="15875" width="66.7109375" style="131" customWidth="1"/>
    <col min="15876" max="15876" width="9.140625" style="131"/>
    <col min="15877" max="15877" width="11.28515625" style="131" customWidth="1"/>
    <col min="15878" max="15878" width="10.7109375" style="131" customWidth="1"/>
    <col min="15879" max="15879" width="9.140625" style="131"/>
    <col min="15880" max="15880" width="11.28515625" style="131" customWidth="1"/>
    <col min="15881" max="15881" width="12.140625" style="131" customWidth="1"/>
    <col min="15882" max="15882" width="9.140625" style="131"/>
    <col min="15883" max="15883" width="11" style="131" customWidth="1"/>
    <col min="15884" max="15884" width="11.140625" style="131" customWidth="1"/>
    <col min="15885" max="15885" width="9.140625" style="131"/>
    <col min="15886" max="15886" width="11.42578125" style="131" customWidth="1"/>
    <col min="15887" max="15887" width="10.5703125" style="131" customWidth="1"/>
    <col min="15888" max="16129" width="9.140625" style="131"/>
    <col min="16130" max="16130" width="13.5703125" style="131" customWidth="1"/>
    <col min="16131" max="16131" width="66.7109375" style="131" customWidth="1"/>
    <col min="16132" max="16132" width="9.140625" style="131"/>
    <col min="16133" max="16133" width="11.28515625" style="131" customWidth="1"/>
    <col min="16134" max="16134" width="10.7109375" style="131" customWidth="1"/>
    <col min="16135" max="16135" width="9.140625" style="131"/>
    <col min="16136" max="16136" width="11.28515625" style="131" customWidth="1"/>
    <col min="16137" max="16137" width="12.140625" style="131" customWidth="1"/>
    <col min="16138" max="16138" width="9.140625" style="131"/>
    <col min="16139" max="16139" width="11" style="131" customWidth="1"/>
    <col min="16140" max="16140" width="11.140625" style="131" customWidth="1"/>
    <col min="16141" max="16141" width="9.140625" style="131"/>
    <col min="16142" max="16142" width="11.42578125" style="131" customWidth="1"/>
    <col min="16143" max="16143" width="10.5703125" style="131" customWidth="1"/>
    <col min="16144" max="16384" width="9.140625" style="131"/>
  </cols>
  <sheetData>
    <row r="1" spans="1:15" s="123" customFormat="1" ht="18.75" customHeight="1" x14ac:dyDescent="0.2">
      <c r="A1" s="129"/>
      <c r="B1" s="4355" t="str">
        <f>[2]СПО!B1</f>
        <v>Гуманитарно-педагогическая академия (филиал) ФГАОУ ВО «КФУ им. В. И. Вернадского» в г. Ялте</v>
      </c>
      <c r="C1" s="4355"/>
      <c r="D1" s="4355"/>
      <c r="E1" s="4355"/>
      <c r="F1" s="4355"/>
      <c r="G1" s="4355"/>
      <c r="H1" s="4355"/>
      <c r="I1" s="4355"/>
      <c r="J1" s="4355"/>
      <c r="K1" s="4355"/>
      <c r="L1" s="4355"/>
      <c r="M1" s="4355"/>
      <c r="N1" s="4355"/>
      <c r="O1" s="4355"/>
    </row>
    <row r="2" spans="1:15" s="123" customFormat="1" ht="18.75" x14ac:dyDescent="0.2">
      <c r="A2" s="4505"/>
      <c r="B2" s="4505"/>
      <c r="C2" s="4505"/>
      <c r="D2" s="4505"/>
      <c r="E2" s="4505"/>
      <c r="F2" s="4505"/>
      <c r="G2" s="4505"/>
      <c r="H2" s="4505"/>
      <c r="I2" s="4505"/>
      <c r="J2" s="4505"/>
      <c r="K2" s="4505"/>
      <c r="L2" s="4505"/>
      <c r="M2" s="4505"/>
      <c r="N2" s="4505"/>
      <c r="O2" s="4505"/>
    </row>
    <row r="3" spans="1:15" s="123" customFormat="1" ht="18.75" customHeight="1" x14ac:dyDescent="0.3">
      <c r="A3" s="129"/>
      <c r="B3" s="4456" t="s">
        <v>256</v>
      </c>
      <c r="C3" s="4456"/>
      <c r="D3" s="4456"/>
      <c r="E3" s="4456"/>
      <c r="F3" s="4455" t="str">
        <f>[2]СПО!F3</f>
        <v>01.12.2018 г.</v>
      </c>
      <c r="G3" s="4455"/>
      <c r="H3" s="4450" t="s">
        <v>255</v>
      </c>
      <c r="I3" s="4450"/>
      <c r="J3" s="4450"/>
      <c r="K3" s="4450"/>
      <c r="L3" s="4450"/>
      <c r="M3" s="4450"/>
      <c r="N3" s="4450"/>
      <c r="O3" s="4450"/>
    </row>
    <row r="4" spans="1:15" s="123" customFormat="1" ht="19.5" thickBot="1" x14ac:dyDescent="0.25">
      <c r="B4" s="3622"/>
      <c r="C4" s="3622"/>
      <c r="F4" s="124"/>
      <c r="I4" s="124"/>
      <c r="L4" s="124"/>
      <c r="O4" s="124"/>
    </row>
    <row r="5" spans="1:15" s="123" customFormat="1" ht="18.75" customHeight="1" thickBot="1" x14ac:dyDescent="0.25">
      <c r="A5" s="149"/>
      <c r="B5" s="4510" t="s">
        <v>9</v>
      </c>
      <c r="C5" s="4511"/>
      <c r="D5" s="4409" t="s">
        <v>0</v>
      </c>
      <c r="E5" s="4415"/>
      <c r="F5" s="4415"/>
      <c r="G5" s="4513" t="s">
        <v>1</v>
      </c>
      <c r="H5" s="4513"/>
      <c r="I5" s="4513"/>
      <c r="J5" s="4514">
        <v>3</v>
      </c>
      <c r="K5" s="4514"/>
      <c r="L5" s="4514"/>
      <c r="M5" s="4385" t="s">
        <v>21</v>
      </c>
      <c r="N5" s="4385"/>
      <c r="O5" s="4386"/>
    </row>
    <row r="6" spans="1:15" s="123" customFormat="1" ht="18.75" customHeight="1" thickBot="1" x14ac:dyDescent="0.25">
      <c r="A6" s="149"/>
      <c r="B6" s="4512"/>
      <c r="C6" s="4488"/>
      <c r="D6" s="4411"/>
      <c r="E6" s="4416"/>
      <c r="F6" s="4416"/>
      <c r="G6" s="4376"/>
      <c r="H6" s="4376"/>
      <c r="I6" s="4376"/>
      <c r="J6" s="4412"/>
      <c r="K6" s="4412"/>
      <c r="L6" s="4412"/>
      <c r="M6" s="4388"/>
      <c r="N6" s="4388"/>
      <c r="O6" s="4389"/>
    </row>
    <row r="7" spans="1:15" s="123" customFormat="1" ht="65.25" customHeight="1" thickBot="1" x14ac:dyDescent="0.25">
      <c r="A7" s="149"/>
      <c r="B7" s="4512"/>
      <c r="C7" s="4488"/>
      <c r="D7" s="546" t="s">
        <v>26</v>
      </c>
      <c r="E7" s="547" t="s">
        <v>27</v>
      </c>
      <c r="F7" s="3721" t="s">
        <v>4</v>
      </c>
      <c r="G7" s="549" t="s">
        <v>26</v>
      </c>
      <c r="H7" s="547" t="s">
        <v>27</v>
      </c>
      <c r="I7" s="3721" t="s">
        <v>4</v>
      </c>
      <c r="J7" s="550" t="s">
        <v>26</v>
      </c>
      <c r="K7" s="3720" t="s">
        <v>27</v>
      </c>
      <c r="L7" s="3721" t="s">
        <v>4</v>
      </c>
      <c r="M7" s="549" t="s">
        <v>26</v>
      </c>
      <c r="N7" s="547" t="s">
        <v>27</v>
      </c>
      <c r="O7" s="3721" t="s">
        <v>4</v>
      </c>
    </row>
    <row r="8" spans="1:15" s="123" customFormat="1" ht="18.95" customHeight="1" thickBot="1" x14ac:dyDescent="0.25">
      <c r="A8" s="149"/>
      <c r="B8" s="4417" t="s">
        <v>22</v>
      </c>
      <c r="C8" s="4401"/>
      <c r="D8" s="3864">
        <f t="shared" ref="D8:O8" si="0">SUM(D10:D20)</f>
        <v>75</v>
      </c>
      <c r="E8" s="3865">
        <f t="shared" si="0"/>
        <v>16</v>
      </c>
      <c r="F8" s="3718">
        <f t="shared" si="0"/>
        <v>91</v>
      </c>
      <c r="G8" s="3902">
        <f t="shared" si="0"/>
        <v>56</v>
      </c>
      <c r="H8" s="3865">
        <f t="shared" si="0"/>
        <v>6</v>
      </c>
      <c r="I8" s="3718">
        <f t="shared" si="0"/>
        <v>62</v>
      </c>
      <c r="J8" s="3902">
        <f t="shared" si="0"/>
        <v>51</v>
      </c>
      <c r="K8" s="3865">
        <f t="shared" si="0"/>
        <v>12</v>
      </c>
      <c r="L8" s="3718">
        <f t="shared" si="0"/>
        <v>63</v>
      </c>
      <c r="M8" s="3902">
        <f t="shared" si="0"/>
        <v>182</v>
      </c>
      <c r="N8" s="3865">
        <f t="shared" si="0"/>
        <v>34</v>
      </c>
      <c r="O8" s="3718">
        <f t="shared" si="0"/>
        <v>216</v>
      </c>
    </row>
    <row r="9" spans="1:15" s="123" customFormat="1" ht="20.25" customHeight="1" x14ac:dyDescent="0.2">
      <c r="A9" s="149"/>
      <c r="B9" s="3903" t="s">
        <v>293</v>
      </c>
      <c r="C9" s="3737" t="s">
        <v>274</v>
      </c>
      <c r="D9" s="3904">
        <v>0</v>
      </c>
      <c r="E9" s="3905">
        <v>0</v>
      </c>
      <c r="F9" s="3718">
        <v>0</v>
      </c>
      <c r="G9" s="3906">
        <v>0</v>
      </c>
      <c r="H9" s="3905">
        <v>0</v>
      </c>
      <c r="I9" s="3718">
        <v>0</v>
      </c>
      <c r="J9" s="3906">
        <v>0</v>
      </c>
      <c r="K9" s="3905">
        <v>0</v>
      </c>
      <c r="L9" s="3718">
        <v>0</v>
      </c>
      <c r="M9" s="3906">
        <v>0</v>
      </c>
      <c r="N9" s="3905">
        <v>0</v>
      </c>
      <c r="O9" s="3718">
        <v>0</v>
      </c>
    </row>
    <row r="10" spans="1:15" s="123" customFormat="1" ht="18.75" x14ac:dyDescent="0.3">
      <c r="A10" s="149"/>
      <c r="B10" s="3885" t="s">
        <v>229</v>
      </c>
      <c r="C10" s="3877" t="s">
        <v>189</v>
      </c>
      <c r="D10" s="3878">
        <v>5</v>
      </c>
      <c r="E10" s="3879">
        <v>0</v>
      </c>
      <c r="F10" s="3880">
        <v>5</v>
      </c>
      <c r="G10" s="3881">
        <v>5</v>
      </c>
      <c r="H10" s="3879">
        <v>0</v>
      </c>
      <c r="I10" s="3880">
        <v>5</v>
      </c>
      <c r="J10" s="3881">
        <v>1</v>
      </c>
      <c r="K10" s="3879">
        <v>0</v>
      </c>
      <c r="L10" s="3880">
        <v>1</v>
      </c>
      <c r="M10" s="3881">
        <v>11</v>
      </c>
      <c r="N10" s="3879">
        <v>0</v>
      </c>
      <c r="O10" s="3880">
        <v>11</v>
      </c>
    </row>
    <row r="11" spans="1:15" ht="18.75" x14ac:dyDescent="0.3">
      <c r="A11" s="210"/>
      <c r="B11" s="3885" t="s">
        <v>230</v>
      </c>
      <c r="C11" s="3877" t="s">
        <v>191</v>
      </c>
      <c r="D11" s="3878">
        <v>5</v>
      </c>
      <c r="E11" s="3879">
        <v>0</v>
      </c>
      <c r="F11" s="3880">
        <v>5</v>
      </c>
      <c r="G11" s="3881">
        <v>4</v>
      </c>
      <c r="H11" s="3879">
        <v>1</v>
      </c>
      <c r="I11" s="3880">
        <v>5</v>
      </c>
      <c r="J11" s="3881">
        <v>4</v>
      </c>
      <c r="K11" s="3879">
        <v>1</v>
      </c>
      <c r="L11" s="3880">
        <v>5</v>
      </c>
      <c r="M11" s="3881">
        <v>13</v>
      </c>
      <c r="N11" s="3879">
        <v>2</v>
      </c>
      <c r="O11" s="3880">
        <v>15</v>
      </c>
    </row>
    <row r="12" spans="1:15" ht="18.75" x14ac:dyDescent="0.3">
      <c r="A12" s="149"/>
      <c r="B12" s="3885" t="s">
        <v>231</v>
      </c>
      <c r="C12" s="3877" t="s">
        <v>193</v>
      </c>
      <c r="D12" s="3878">
        <v>6</v>
      </c>
      <c r="E12" s="3879">
        <v>0</v>
      </c>
      <c r="F12" s="3880">
        <v>6</v>
      </c>
      <c r="G12" s="3881">
        <v>3</v>
      </c>
      <c r="H12" s="3879">
        <v>0</v>
      </c>
      <c r="I12" s="3880">
        <v>3</v>
      </c>
      <c r="J12" s="3881">
        <v>2</v>
      </c>
      <c r="K12" s="3879">
        <v>0</v>
      </c>
      <c r="L12" s="3880">
        <v>2</v>
      </c>
      <c r="M12" s="3881">
        <v>11</v>
      </c>
      <c r="N12" s="3879">
        <v>0</v>
      </c>
      <c r="O12" s="3880">
        <v>11</v>
      </c>
    </row>
    <row r="13" spans="1:15" ht="18.75" x14ac:dyDescent="0.3">
      <c r="A13" s="210"/>
      <c r="B13" s="3885" t="s">
        <v>232</v>
      </c>
      <c r="C13" s="3877" t="s">
        <v>195</v>
      </c>
      <c r="D13" s="3878">
        <v>6</v>
      </c>
      <c r="E13" s="3879">
        <v>2</v>
      </c>
      <c r="F13" s="3880">
        <v>8</v>
      </c>
      <c r="G13" s="3881">
        <v>5</v>
      </c>
      <c r="H13" s="3879">
        <v>2</v>
      </c>
      <c r="I13" s="3880">
        <v>7</v>
      </c>
      <c r="J13" s="3881">
        <v>6</v>
      </c>
      <c r="K13" s="3879">
        <v>0</v>
      </c>
      <c r="L13" s="3880">
        <v>6</v>
      </c>
      <c r="M13" s="3881">
        <v>17</v>
      </c>
      <c r="N13" s="3879">
        <v>4</v>
      </c>
      <c r="O13" s="3880">
        <v>21</v>
      </c>
    </row>
    <row r="14" spans="1:15" ht="18.75" x14ac:dyDescent="0.3">
      <c r="A14" s="149"/>
      <c r="B14" s="3885" t="s">
        <v>233</v>
      </c>
      <c r="C14" s="3877" t="s">
        <v>234</v>
      </c>
      <c r="D14" s="3878">
        <v>4</v>
      </c>
      <c r="E14" s="3879">
        <v>2</v>
      </c>
      <c r="F14" s="3880">
        <v>6</v>
      </c>
      <c r="G14" s="3881">
        <v>4</v>
      </c>
      <c r="H14" s="3879">
        <v>0</v>
      </c>
      <c r="I14" s="3880">
        <v>4</v>
      </c>
      <c r="J14" s="3881">
        <v>2</v>
      </c>
      <c r="K14" s="3879">
        <v>3</v>
      </c>
      <c r="L14" s="3880">
        <v>5</v>
      </c>
      <c r="M14" s="3881">
        <v>10</v>
      </c>
      <c r="N14" s="3879">
        <v>5</v>
      </c>
      <c r="O14" s="3880">
        <v>15</v>
      </c>
    </row>
    <row r="15" spans="1:15" ht="18.75" x14ac:dyDescent="0.3">
      <c r="A15" s="210"/>
      <c r="B15" s="3885" t="s">
        <v>235</v>
      </c>
      <c r="C15" s="3877" t="s">
        <v>199</v>
      </c>
      <c r="D15" s="3878">
        <v>23</v>
      </c>
      <c r="E15" s="3879">
        <v>5</v>
      </c>
      <c r="F15" s="3880">
        <v>28</v>
      </c>
      <c r="G15" s="3881">
        <v>21</v>
      </c>
      <c r="H15" s="3879">
        <v>2</v>
      </c>
      <c r="I15" s="3880">
        <v>23</v>
      </c>
      <c r="J15" s="3881">
        <v>20</v>
      </c>
      <c r="K15" s="3879">
        <v>6</v>
      </c>
      <c r="L15" s="3880">
        <v>26</v>
      </c>
      <c r="M15" s="3881">
        <v>64</v>
      </c>
      <c r="N15" s="3879">
        <v>13</v>
      </c>
      <c r="O15" s="3880">
        <v>77</v>
      </c>
    </row>
    <row r="16" spans="1:15" ht="18.75" x14ac:dyDescent="0.3">
      <c r="A16" s="149"/>
      <c r="B16" s="3885" t="s">
        <v>236</v>
      </c>
      <c r="C16" s="3877" t="s">
        <v>201</v>
      </c>
      <c r="D16" s="3878">
        <v>10</v>
      </c>
      <c r="E16" s="3879">
        <v>0</v>
      </c>
      <c r="F16" s="3880">
        <v>10</v>
      </c>
      <c r="G16" s="3881">
        <v>3</v>
      </c>
      <c r="H16" s="3879">
        <v>1</v>
      </c>
      <c r="I16" s="3880">
        <v>4</v>
      </c>
      <c r="J16" s="3881">
        <v>4</v>
      </c>
      <c r="K16" s="3879">
        <v>1</v>
      </c>
      <c r="L16" s="3880">
        <v>5</v>
      </c>
      <c r="M16" s="3881">
        <v>17</v>
      </c>
      <c r="N16" s="3879">
        <v>2</v>
      </c>
      <c r="O16" s="3880">
        <v>19</v>
      </c>
    </row>
    <row r="17" spans="1:15" ht="18.75" x14ac:dyDescent="0.3">
      <c r="A17" s="210"/>
      <c r="B17" s="3885" t="s">
        <v>237</v>
      </c>
      <c r="C17" s="3877" t="s">
        <v>205</v>
      </c>
      <c r="D17" s="3878">
        <v>16</v>
      </c>
      <c r="E17" s="3879">
        <v>1</v>
      </c>
      <c r="F17" s="3880">
        <v>17</v>
      </c>
      <c r="G17" s="3881">
        <v>7</v>
      </c>
      <c r="H17" s="3879">
        <v>0</v>
      </c>
      <c r="I17" s="3880">
        <v>7</v>
      </c>
      <c r="J17" s="3881">
        <v>8</v>
      </c>
      <c r="K17" s="3879">
        <v>1</v>
      </c>
      <c r="L17" s="3880">
        <v>9</v>
      </c>
      <c r="M17" s="3881">
        <v>31</v>
      </c>
      <c r="N17" s="3879">
        <v>2</v>
      </c>
      <c r="O17" s="3880">
        <v>33</v>
      </c>
    </row>
    <row r="18" spans="1:15" ht="18.75" x14ac:dyDescent="0.3">
      <c r="A18" s="149"/>
      <c r="B18" s="3885" t="s">
        <v>239</v>
      </c>
      <c r="C18" s="3877" t="s">
        <v>217</v>
      </c>
      <c r="D18" s="3878">
        <v>0</v>
      </c>
      <c r="E18" s="3879">
        <v>5</v>
      </c>
      <c r="F18" s="3880">
        <v>5</v>
      </c>
      <c r="G18" s="3881">
        <v>3</v>
      </c>
      <c r="H18" s="3879">
        <v>0</v>
      </c>
      <c r="I18" s="3880">
        <v>3</v>
      </c>
      <c r="J18" s="3881">
        <v>4</v>
      </c>
      <c r="K18" s="3879">
        <v>0</v>
      </c>
      <c r="L18" s="3880">
        <v>4</v>
      </c>
      <c r="M18" s="3881">
        <v>7</v>
      </c>
      <c r="N18" s="3879">
        <v>5</v>
      </c>
      <c r="O18" s="3880">
        <v>12</v>
      </c>
    </row>
    <row r="19" spans="1:15" ht="18.75" x14ac:dyDescent="0.3">
      <c r="A19" s="149"/>
      <c r="B19" s="3885" t="s">
        <v>240</v>
      </c>
      <c r="C19" s="3877" t="s">
        <v>219</v>
      </c>
      <c r="D19" s="3878">
        <v>0</v>
      </c>
      <c r="E19" s="3879">
        <v>1</v>
      </c>
      <c r="F19" s="3880">
        <v>1</v>
      </c>
      <c r="G19" s="3881">
        <v>0</v>
      </c>
      <c r="H19" s="3879">
        <v>0</v>
      </c>
      <c r="I19" s="3880">
        <v>0</v>
      </c>
      <c r="J19" s="3881">
        <v>0</v>
      </c>
      <c r="K19" s="3879">
        <v>0</v>
      </c>
      <c r="L19" s="3880">
        <v>0</v>
      </c>
      <c r="M19" s="3881">
        <v>0</v>
      </c>
      <c r="N19" s="3879">
        <v>1</v>
      </c>
      <c r="O19" s="3880">
        <v>1</v>
      </c>
    </row>
    <row r="20" spans="1:15" ht="21.75" customHeight="1" thickBot="1" x14ac:dyDescent="0.35">
      <c r="A20" s="210"/>
      <c r="B20" s="3932" t="s">
        <v>241</v>
      </c>
      <c r="C20" s="3893" t="s">
        <v>225</v>
      </c>
      <c r="D20" s="3894">
        <v>0</v>
      </c>
      <c r="E20" s="3895">
        <v>0</v>
      </c>
      <c r="F20" s="3896">
        <v>0</v>
      </c>
      <c r="G20" s="3897">
        <v>1</v>
      </c>
      <c r="H20" s="3895">
        <v>0</v>
      </c>
      <c r="I20" s="3896">
        <v>1</v>
      </c>
      <c r="J20" s="3897">
        <v>0</v>
      </c>
      <c r="K20" s="3895">
        <v>0</v>
      </c>
      <c r="L20" s="3896">
        <v>0</v>
      </c>
      <c r="M20" s="3897">
        <v>1</v>
      </c>
      <c r="N20" s="3895">
        <v>0</v>
      </c>
      <c r="O20" s="3896">
        <v>1</v>
      </c>
    </row>
    <row r="21" spans="1:15" s="209" customFormat="1" ht="21.75" customHeight="1" thickBot="1" x14ac:dyDescent="0.25">
      <c r="A21" s="288"/>
      <c r="B21" s="4472" t="s">
        <v>16</v>
      </c>
      <c r="C21" s="4473"/>
      <c r="D21" s="3933">
        <f t="shared" ref="D21:O21" si="1">SUM(D10:D20)</f>
        <v>75</v>
      </c>
      <c r="E21" s="323">
        <f t="shared" si="1"/>
        <v>16</v>
      </c>
      <c r="F21" s="300">
        <f t="shared" si="1"/>
        <v>91</v>
      </c>
      <c r="G21" s="3934">
        <f t="shared" si="1"/>
        <v>56</v>
      </c>
      <c r="H21" s="323">
        <f t="shared" si="1"/>
        <v>6</v>
      </c>
      <c r="I21" s="300">
        <f t="shared" si="1"/>
        <v>62</v>
      </c>
      <c r="J21" s="3934">
        <f t="shared" si="1"/>
        <v>51</v>
      </c>
      <c r="K21" s="323">
        <f t="shared" si="1"/>
        <v>12</v>
      </c>
      <c r="L21" s="300">
        <f t="shared" si="1"/>
        <v>63</v>
      </c>
      <c r="M21" s="3934">
        <f t="shared" si="1"/>
        <v>182</v>
      </c>
      <c r="N21" s="323">
        <f t="shared" si="1"/>
        <v>34</v>
      </c>
      <c r="O21" s="300">
        <f t="shared" si="1"/>
        <v>216</v>
      </c>
    </row>
    <row r="22" spans="1:15" ht="18.600000000000001" customHeight="1" x14ac:dyDescent="0.25">
      <c r="A22" s="210"/>
      <c r="B22" s="4474" t="s">
        <v>23</v>
      </c>
      <c r="C22" s="4491"/>
      <c r="D22" s="3907"/>
      <c r="E22" s="3908"/>
      <c r="F22" s="3909"/>
      <c r="G22" s="3908"/>
      <c r="H22" s="3908"/>
      <c r="I22" s="3909"/>
      <c r="J22" s="3908"/>
      <c r="K22" s="3908"/>
      <c r="L22" s="3909"/>
      <c r="M22" s="3908"/>
      <c r="N22" s="3908"/>
      <c r="O22" s="3909"/>
    </row>
    <row r="23" spans="1:15" ht="20.25" customHeight="1" thickBot="1" x14ac:dyDescent="0.3">
      <c r="A23" s="210"/>
      <c r="B23" s="4492" t="s">
        <v>11</v>
      </c>
      <c r="C23" s="4493"/>
      <c r="D23" s="3910"/>
      <c r="E23" s="3911"/>
      <c r="F23" s="3912"/>
      <c r="G23" s="3911"/>
      <c r="H23" s="3911"/>
      <c r="I23" s="3912"/>
      <c r="J23" s="3911"/>
      <c r="K23" s="3911"/>
      <c r="L23" s="3912"/>
      <c r="M23" s="3911"/>
      <c r="N23" s="3911"/>
      <c r="O23" s="3912"/>
    </row>
    <row r="24" spans="1:15" s="123" customFormat="1" ht="18.75" x14ac:dyDescent="0.2">
      <c r="A24" s="149"/>
      <c r="B24" s="3903" t="s">
        <v>293</v>
      </c>
      <c r="C24" s="3737" t="s">
        <v>274</v>
      </c>
      <c r="D24" s="3904">
        <v>0</v>
      </c>
      <c r="E24" s="3905">
        <v>0</v>
      </c>
      <c r="F24" s="3718">
        <v>0</v>
      </c>
      <c r="G24" s="3906">
        <v>0</v>
      </c>
      <c r="H24" s="3905">
        <v>0</v>
      </c>
      <c r="I24" s="3718">
        <v>0</v>
      </c>
      <c r="J24" s="3906">
        <v>0</v>
      </c>
      <c r="K24" s="3905">
        <v>0</v>
      </c>
      <c r="L24" s="3718">
        <v>0</v>
      </c>
      <c r="M24" s="3906">
        <v>0</v>
      </c>
      <c r="N24" s="3905">
        <v>0</v>
      </c>
      <c r="O24" s="3718">
        <v>0</v>
      </c>
    </row>
    <row r="25" spans="1:15" ht="18.75" x14ac:dyDescent="0.3">
      <c r="A25" s="210"/>
      <c r="B25" s="3885" t="s">
        <v>229</v>
      </c>
      <c r="C25" s="3877" t="s">
        <v>189</v>
      </c>
      <c r="D25" s="3878">
        <v>5</v>
      </c>
      <c r="E25" s="3879">
        <v>0</v>
      </c>
      <c r="F25" s="3880">
        <v>5</v>
      </c>
      <c r="G25" s="3881">
        <v>5</v>
      </c>
      <c r="H25" s="3879">
        <v>0</v>
      </c>
      <c r="I25" s="3880">
        <v>5</v>
      </c>
      <c r="J25" s="3881">
        <v>1</v>
      </c>
      <c r="K25" s="3879">
        <v>0</v>
      </c>
      <c r="L25" s="3880">
        <v>1</v>
      </c>
      <c r="M25" s="3881">
        <v>11</v>
      </c>
      <c r="N25" s="3879">
        <v>0</v>
      </c>
      <c r="O25" s="3880">
        <v>11</v>
      </c>
    </row>
    <row r="26" spans="1:15" ht="18.75" x14ac:dyDescent="0.3">
      <c r="A26" s="210"/>
      <c r="B26" s="3885" t="s">
        <v>230</v>
      </c>
      <c r="C26" s="3877" t="s">
        <v>191</v>
      </c>
      <c r="D26" s="3878">
        <v>5</v>
      </c>
      <c r="E26" s="3879">
        <v>0</v>
      </c>
      <c r="F26" s="3880">
        <v>5</v>
      </c>
      <c r="G26" s="3881">
        <v>4</v>
      </c>
      <c r="H26" s="3879">
        <v>1</v>
      </c>
      <c r="I26" s="3880">
        <v>5</v>
      </c>
      <c r="J26" s="3881">
        <v>4</v>
      </c>
      <c r="K26" s="3879">
        <v>0</v>
      </c>
      <c r="L26" s="3880">
        <v>4</v>
      </c>
      <c r="M26" s="3881">
        <v>13</v>
      </c>
      <c r="N26" s="3879">
        <v>1</v>
      </c>
      <c r="O26" s="3880">
        <v>14</v>
      </c>
    </row>
    <row r="27" spans="1:15" ht="18.75" x14ac:dyDescent="0.3">
      <c r="A27" s="210"/>
      <c r="B27" s="3885" t="s">
        <v>231</v>
      </c>
      <c r="C27" s="3877" t="s">
        <v>193</v>
      </c>
      <c r="D27" s="3878">
        <v>6</v>
      </c>
      <c r="E27" s="3879">
        <v>0</v>
      </c>
      <c r="F27" s="3880">
        <v>6</v>
      </c>
      <c r="G27" s="3881">
        <v>3</v>
      </c>
      <c r="H27" s="3879">
        <v>0</v>
      </c>
      <c r="I27" s="3880">
        <v>3</v>
      </c>
      <c r="J27" s="3881">
        <v>2</v>
      </c>
      <c r="K27" s="3879">
        <v>0</v>
      </c>
      <c r="L27" s="3880">
        <v>2</v>
      </c>
      <c r="M27" s="3881">
        <v>11</v>
      </c>
      <c r="N27" s="3879">
        <v>0</v>
      </c>
      <c r="O27" s="3880">
        <v>11</v>
      </c>
    </row>
    <row r="28" spans="1:15" ht="18.75" x14ac:dyDescent="0.3">
      <c r="A28" s="210"/>
      <c r="B28" s="3885" t="s">
        <v>232</v>
      </c>
      <c r="C28" s="3877" t="s">
        <v>195</v>
      </c>
      <c r="D28" s="3878">
        <v>4</v>
      </c>
      <c r="E28" s="3879">
        <v>2</v>
      </c>
      <c r="F28" s="3880">
        <v>6</v>
      </c>
      <c r="G28" s="3881">
        <v>4</v>
      </c>
      <c r="H28" s="3879">
        <v>2</v>
      </c>
      <c r="I28" s="3880">
        <v>6</v>
      </c>
      <c r="J28" s="3881">
        <v>6</v>
      </c>
      <c r="K28" s="3879">
        <v>0</v>
      </c>
      <c r="L28" s="3880">
        <v>6</v>
      </c>
      <c r="M28" s="3881">
        <v>14</v>
      </c>
      <c r="N28" s="3879">
        <v>4</v>
      </c>
      <c r="O28" s="3880">
        <v>18</v>
      </c>
    </row>
    <row r="29" spans="1:15" ht="18.75" x14ac:dyDescent="0.3">
      <c r="A29" s="210"/>
      <c r="B29" s="3885" t="s">
        <v>233</v>
      </c>
      <c r="C29" s="3877" t="s">
        <v>234</v>
      </c>
      <c r="D29" s="3878">
        <v>4</v>
      </c>
      <c r="E29" s="3879">
        <v>2</v>
      </c>
      <c r="F29" s="3880">
        <v>6</v>
      </c>
      <c r="G29" s="3881">
        <v>3</v>
      </c>
      <c r="H29" s="3879">
        <v>0</v>
      </c>
      <c r="I29" s="3880">
        <v>3</v>
      </c>
      <c r="J29" s="3881">
        <v>2</v>
      </c>
      <c r="K29" s="3879">
        <v>3</v>
      </c>
      <c r="L29" s="3880">
        <v>5</v>
      </c>
      <c r="M29" s="3881">
        <v>9</v>
      </c>
      <c r="N29" s="3879">
        <v>5</v>
      </c>
      <c r="O29" s="3880">
        <v>14</v>
      </c>
    </row>
    <row r="30" spans="1:15" ht="18.75" x14ac:dyDescent="0.3">
      <c r="A30" s="210"/>
      <c r="B30" s="3885" t="s">
        <v>235</v>
      </c>
      <c r="C30" s="3877" t="s">
        <v>199</v>
      </c>
      <c r="D30" s="3878">
        <v>23</v>
      </c>
      <c r="E30" s="3879">
        <v>5</v>
      </c>
      <c r="F30" s="3880">
        <v>28</v>
      </c>
      <c r="G30" s="3881">
        <v>20</v>
      </c>
      <c r="H30" s="3879">
        <v>2</v>
      </c>
      <c r="I30" s="3880">
        <v>22</v>
      </c>
      <c r="J30" s="3881">
        <v>20</v>
      </c>
      <c r="K30" s="3879">
        <v>6</v>
      </c>
      <c r="L30" s="3880">
        <v>26</v>
      </c>
      <c r="M30" s="3881">
        <v>63</v>
      </c>
      <c r="N30" s="3879">
        <v>13</v>
      </c>
      <c r="O30" s="3880">
        <v>76</v>
      </c>
    </row>
    <row r="31" spans="1:15" ht="18.75" x14ac:dyDescent="0.3">
      <c r="A31" s="210"/>
      <c r="B31" s="3885" t="s">
        <v>236</v>
      </c>
      <c r="C31" s="3877" t="s">
        <v>201</v>
      </c>
      <c r="D31" s="3878">
        <v>8</v>
      </c>
      <c r="E31" s="3879">
        <v>0</v>
      </c>
      <c r="F31" s="3880">
        <v>8</v>
      </c>
      <c r="G31" s="3881">
        <v>3</v>
      </c>
      <c r="H31" s="3879">
        <v>1</v>
      </c>
      <c r="I31" s="3880">
        <v>4</v>
      </c>
      <c r="J31" s="3881">
        <v>4</v>
      </c>
      <c r="K31" s="3879">
        <v>1</v>
      </c>
      <c r="L31" s="3880">
        <v>5</v>
      </c>
      <c r="M31" s="3881">
        <v>15</v>
      </c>
      <c r="N31" s="3879">
        <v>2</v>
      </c>
      <c r="O31" s="3880">
        <v>17</v>
      </c>
    </row>
    <row r="32" spans="1:15" ht="18.75" x14ac:dyDescent="0.3">
      <c r="A32" s="210"/>
      <c r="B32" s="3885" t="s">
        <v>237</v>
      </c>
      <c r="C32" s="3877" t="s">
        <v>205</v>
      </c>
      <c r="D32" s="3878">
        <v>16</v>
      </c>
      <c r="E32" s="3879">
        <v>1</v>
      </c>
      <c r="F32" s="3880">
        <v>17</v>
      </c>
      <c r="G32" s="3881">
        <v>6</v>
      </c>
      <c r="H32" s="3879">
        <v>0</v>
      </c>
      <c r="I32" s="3880">
        <v>6</v>
      </c>
      <c r="J32" s="3881">
        <v>7</v>
      </c>
      <c r="K32" s="3879">
        <v>1</v>
      </c>
      <c r="L32" s="3880">
        <v>8</v>
      </c>
      <c r="M32" s="3881">
        <v>29</v>
      </c>
      <c r="N32" s="3879">
        <v>2</v>
      </c>
      <c r="O32" s="3880">
        <v>31</v>
      </c>
    </row>
    <row r="33" spans="1:15" ht="18.75" x14ac:dyDescent="0.3">
      <c r="A33" s="210"/>
      <c r="B33" s="3885" t="s">
        <v>239</v>
      </c>
      <c r="C33" s="3877" t="s">
        <v>217</v>
      </c>
      <c r="D33" s="3878">
        <v>0</v>
      </c>
      <c r="E33" s="3879">
        <v>5</v>
      </c>
      <c r="F33" s="3880">
        <v>5</v>
      </c>
      <c r="G33" s="3881">
        <v>2</v>
      </c>
      <c r="H33" s="3879">
        <v>0</v>
      </c>
      <c r="I33" s="3880">
        <v>2</v>
      </c>
      <c r="J33" s="3881">
        <v>4</v>
      </c>
      <c r="K33" s="3879">
        <v>0</v>
      </c>
      <c r="L33" s="3880">
        <v>4</v>
      </c>
      <c r="M33" s="3881">
        <v>6</v>
      </c>
      <c r="N33" s="3879">
        <v>5</v>
      </c>
      <c r="O33" s="3880">
        <v>11</v>
      </c>
    </row>
    <row r="34" spans="1:15" ht="18" customHeight="1" x14ac:dyDescent="0.3">
      <c r="A34" s="149"/>
      <c r="B34" s="3885" t="s">
        <v>240</v>
      </c>
      <c r="C34" s="3877" t="s">
        <v>219</v>
      </c>
      <c r="D34" s="3878">
        <v>0</v>
      </c>
      <c r="E34" s="3879">
        <v>1</v>
      </c>
      <c r="F34" s="3880">
        <v>1</v>
      </c>
      <c r="G34" s="3881">
        <v>0</v>
      </c>
      <c r="H34" s="3879">
        <v>0</v>
      </c>
      <c r="I34" s="3880">
        <v>0</v>
      </c>
      <c r="J34" s="3881">
        <v>0</v>
      </c>
      <c r="K34" s="3879">
        <v>0</v>
      </c>
      <c r="L34" s="3880">
        <v>0</v>
      </c>
      <c r="M34" s="3881">
        <v>0</v>
      </c>
      <c r="N34" s="3879">
        <v>1</v>
      </c>
      <c r="O34" s="3880">
        <v>1</v>
      </c>
    </row>
    <row r="35" spans="1:15" ht="20.25" customHeight="1" thickBot="1" x14ac:dyDescent="0.35">
      <c r="A35" s="210"/>
      <c r="B35" s="3885" t="s">
        <v>241</v>
      </c>
      <c r="C35" s="3877" t="s">
        <v>225</v>
      </c>
      <c r="D35" s="3878">
        <v>0</v>
      </c>
      <c r="E35" s="3879">
        <v>0</v>
      </c>
      <c r="F35" s="3880">
        <v>0</v>
      </c>
      <c r="G35" s="3881">
        <v>1</v>
      </c>
      <c r="H35" s="3879">
        <v>0</v>
      </c>
      <c r="I35" s="3880">
        <v>1</v>
      </c>
      <c r="J35" s="3881">
        <v>0</v>
      </c>
      <c r="K35" s="3879">
        <v>0</v>
      </c>
      <c r="L35" s="3880">
        <v>0</v>
      </c>
      <c r="M35" s="3881">
        <v>1</v>
      </c>
      <c r="N35" s="3879">
        <v>0</v>
      </c>
      <c r="O35" s="3880">
        <v>1</v>
      </c>
    </row>
    <row r="36" spans="1:15" ht="20.25" customHeight="1" thickBot="1" x14ac:dyDescent="0.3">
      <c r="A36" s="210"/>
      <c r="B36" s="4472" t="s">
        <v>244</v>
      </c>
      <c r="C36" s="4515"/>
      <c r="D36" s="323">
        <f t="shared" ref="D36:O36" si="2">SUM(D24:D35)</f>
        <v>71</v>
      </c>
      <c r="E36" s="323">
        <f t="shared" si="2"/>
        <v>16</v>
      </c>
      <c r="F36" s="300">
        <f t="shared" si="2"/>
        <v>87</v>
      </c>
      <c r="G36" s="3882">
        <f t="shared" si="2"/>
        <v>51</v>
      </c>
      <c r="H36" s="323">
        <f t="shared" si="2"/>
        <v>6</v>
      </c>
      <c r="I36" s="300">
        <f t="shared" si="2"/>
        <v>57</v>
      </c>
      <c r="J36" s="3882">
        <f t="shared" si="2"/>
        <v>50</v>
      </c>
      <c r="K36" s="323">
        <f t="shared" si="2"/>
        <v>11</v>
      </c>
      <c r="L36" s="300">
        <f t="shared" si="2"/>
        <v>61</v>
      </c>
      <c r="M36" s="3882">
        <f t="shared" si="2"/>
        <v>172</v>
      </c>
      <c r="N36" s="323">
        <f t="shared" si="2"/>
        <v>33</v>
      </c>
      <c r="O36" s="300">
        <f t="shared" si="2"/>
        <v>205</v>
      </c>
    </row>
    <row r="37" spans="1:15" ht="19.5" customHeight="1" thickBot="1" x14ac:dyDescent="0.3">
      <c r="A37" s="210"/>
      <c r="B37" s="4433" t="s">
        <v>25</v>
      </c>
      <c r="C37" s="4403"/>
      <c r="D37" s="3883"/>
      <c r="E37" s="371"/>
      <c r="F37" s="372"/>
      <c r="G37" s="371"/>
      <c r="H37" s="371"/>
      <c r="I37" s="372"/>
      <c r="J37" s="371"/>
      <c r="K37" s="371"/>
      <c r="L37" s="372"/>
      <c r="M37" s="371"/>
      <c r="N37" s="371"/>
      <c r="O37" s="372"/>
    </row>
    <row r="38" spans="1:15" s="127" customFormat="1" ht="18.75" x14ac:dyDescent="0.3">
      <c r="A38" s="126"/>
      <c r="B38" s="3913" t="s">
        <v>230</v>
      </c>
      <c r="C38" s="3914" t="s">
        <v>191</v>
      </c>
      <c r="D38" s="3915">
        <v>0</v>
      </c>
      <c r="E38" s="3916">
        <v>0</v>
      </c>
      <c r="F38" s="3917">
        <v>0</v>
      </c>
      <c r="G38" s="3918">
        <v>0</v>
      </c>
      <c r="H38" s="3916">
        <v>0</v>
      </c>
      <c r="I38" s="3917">
        <v>0</v>
      </c>
      <c r="J38" s="3918">
        <v>0</v>
      </c>
      <c r="K38" s="3916">
        <v>1</v>
      </c>
      <c r="L38" s="3917">
        <v>1</v>
      </c>
      <c r="M38" s="3918">
        <v>0</v>
      </c>
      <c r="N38" s="3916">
        <v>1</v>
      </c>
      <c r="O38" s="3917">
        <v>1</v>
      </c>
    </row>
    <row r="39" spans="1:15" s="127" customFormat="1" ht="18.75" x14ac:dyDescent="0.3">
      <c r="A39" s="126"/>
      <c r="B39" s="3919" t="s">
        <v>232</v>
      </c>
      <c r="C39" s="3920" t="s">
        <v>195</v>
      </c>
      <c r="D39" s="3921">
        <v>2</v>
      </c>
      <c r="E39" s="3922">
        <v>0</v>
      </c>
      <c r="F39" s="3923">
        <v>2</v>
      </c>
      <c r="G39" s="3924">
        <v>1</v>
      </c>
      <c r="H39" s="3922">
        <v>0</v>
      </c>
      <c r="I39" s="3923">
        <v>1</v>
      </c>
      <c r="J39" s="3924">
        <v>0</v>
      </c>
      <c r="K39" s="3922">
        <v>0</v>
      </c>
      <c r="L39" s="3923">
        <v>0</v>
      </c>
      <c r="M39" s="3924">
        <v>3</v>
      </c>
      <c r="N39" s="3922">
        <v>0</v>
      </c>
      <c r="O39" s="3923">
        <v>3</v>
      </c>
    </row>
    <row r="40" spans="1:15" s="127" customFormat="1" ht="17.100000000000001" customHeight="1" x14ac:dyDescent="0.3">
      <c r="A40" s="126"/>
      <c r="B40" s="3919" t="s">
        <v>233</v>
      </c>
      <c r="C40" s="3920" t="s">
        <v>234</v>
      </c>
      <c r="D40" s="3921">
        <v>0</v>
      </c>
      <c r="E40" s="3922">
        <v>0</v>
      </c>
      <c r="F40" s="3923">
        <v>0</v>
      </c>
      <c r="G40" s="3924">
        <v>1</v>
      </c>
      <c r="H40" s="3922">
        <v>0</v>
      </c>
      <c r="I40" s="3923">
        <v>1</v>
      </c>
      <c r="J40" s="3924">
        <v>0</v>
      </c>
      <c r="K40" s="3922">
        <v>0</v>
      </c>
      <c r="L40" s="3923">
        <v>0</v>
      </c>
      <c r="M40" s="3924">
        <v>1</v>
      </c>
      <c r="N40" s="3922">
        <v>0</v>
      </c>
      <c r="O40" s="3923">
        <v>1</v>
      </c>
    </row>
    <row r="41" spans="1:15" s="127" customFormat="1" ht="17.25" customHeight="1" x14ac:dyDescent="0.3">
      <c r="A41" s="126"/>
      <c r="B41" s="3919" t="s">
        <v>327</v>
      </c>
      <c r="C41" s="3920" t="s">
        <v>199</v>
      </c>
      <c r="D41" s="3921">
        <v>0</v>
      </c>
      <c r="E41" s="3922">
        <v>0</v>
      </c>
      <c r="F41" s="3923">
        <v>0</v>
      </c>
      <c r="G41" s="3924">
        <v>1</v>
      </c>
      <c r="H41" s="3922">
        <v>0</v>
      </c>
      <c r="I41" s="3923">
        <v>1</v>
      </c>
      <c r="J41" s="3924">
        <v>0</v>
      </c>
      <c r="K41" s="3922">
        <v>0</v>
      </c>
      <c r="L41" s="3923">
        <v>0</v>
      </c>
      <c r="M41" s="3924">
        <v>1</v>
      </c>
      <c r="N41" s="3922">
        <v>0</v>
      </c>
      <c r="O41" s="3923">
        <v>1</v>
      </c>
    </row>
    <row r="42" spans="1:15" s="127" customFormat="1" ht="20.25" customHeight="1" x14ac:dyDescent="0.3">
      <c r="A42" s="126"/>
      <c r="B42" s="3919" t="s">
        <v>236</v>
      </c>
      <c r="C42" s="3920" t="s">
        <v>201</v>
      </c>
      <c r="D42" s="3921">
        <v>2</v>
      </c>
      <c r="E42" s="3922">
        <v>0</v>
      </c>
      <c r="F42" s="3923">
        <v>2</v>
      </c>
      <c r="G42" s="3924">
        <v>0</v>
      </c>
      <c r="H42" s="3922">
        <v>0</v>
      </c>
      <c r="I42" s="3923">
        <v>0</v>
      </c>
      <c r="J42" s="3924">
        <v>0</v>
      </c>
      <c r="K42" s="3922">
        <v>0</v>
      </c>
      <c r="L42" s="3923">
        <v>0</v>
      </c>
      <c r="M42" s="3924">
        <v>2</v>
      </c>
      <c r="N42" s="3922">
        <v>0</v>
      </c>
      <c r="O42" s="3923">
        <v>2</v>
      </c>
    </row>
    <row r="43" spans="1:15" s="127" customFormat="1" ht="18" customHeight="1" x14ac:dyDescent="0.3">
      <c r="A43" s="126"/>
      <c r="B43" s="3919" t="s">
        <v>237</v>
      </c>
      <c r="C43" s="3920" t="s">
        <v>205</v>
      </c>
      <c r="D43" s="3921">
        <v>0</v>
      </c>
      <c r="E43" s="3922">
        <v>0</v>
      </c>
      <c r="F43" s="3923">
        <v>0</v>
      </c>
      <c r="G43" s="3924">
        <v>1</v>
      </c>
      <c r="H43" s="3922">
        <v>0</v>
      </c>
      <c r="I43" s="3923">
        <v>1</v>
      </c>
      <c r="J43" s="3924">
        <v>1</v>
      </c>
      <c r="K43" s="3922">
        <v>0</v>
      </c>
      <c r="L43" s="3923">
        <v>1</v>
      </c>
      <c r="M43" s="3924">
        <v>2</v>
      </c>
      <c r="N43" s="3922">
        <v>0</v>
      </c>
      <c r="O43" s="3923">
        <v>2</v>
      </c>
    </row>
    <row r="44" spans="1:15" ht="17.45" customHeight="1" thickBot="1" x14ac:dyDescent="0.3">
      <c r="A44" s="210"/>
      <c r="B44" s="3925" t="s">
        <v>239</v>
      </c>
      <c r="C44" s="3926" t="s">
        <v>217</v>
      </c>
      <c r="D44" s="3927">
        <v>0</v>
      </c>
      <c r="E44" s="3928">
        <v>0</v>
      </c>
      <c r="F44" s="3929">
        <v>0</v>
      </c>
      <c r="G44" s="3930">
        <v>1</v>
      </c>
      <c r="H44" s="3928">
        <v>0</v>
      </c>
      <c r="I44" s="3929">
        <v>1</v>
      </c>
      <c r="J44" s="3930">
        <v>0</v>
      </c>
      <c r="K44" s="3928">
        <v>0</v>
      </c>
      <c r="L44" s="3929">
        <v>0</v>
      </c>
      <c r="M44" s="3930">
        <v>1</v>
      </c>
      <c r="N44" s="3928">
        <v>0</v>
      </c>
      <c r="O44" s="3929">
        <v>1</v>
      </c>
    </row>
    <row r="45" spans="1:15" ht="20.25" customHeight="1" thickBot="1" x14ac:dyDescent="0.3">
      <c r="A45" s="210"/>
      <c r="B45" s="4517" t="s">
        <v>13</v>
      </c>
      <c r="C45" s="4518"/>
      <c r="D45" s="3769">
        <f>SUM(D38:D44)</f>
        <v>4</v>
      </c>
      <c r="E45" s="3705">
        <f t="shared" ref="E45:O45" si="3">SUM(E38:E44)</f>
        <v>0</v>
      </c>
      <c r="F45" s="325">
        <f t="shared" si="3"/>
        <v>4</v>
      </c>
      <c r="G45" s="3769">
        <f t="shared" si="3"/>
        <v>5</v>
      </c>
      <c r="H45" s="3705">
        <f t="shared" si="3"/>
        <v>0</v>
      </c>
      <c r="I45" s="325">
        <f t="shared" si="3"/>
        <v>5</v>
      </c>
      <c r="J45" s="3769">
        <f t="shared" si="3"/>
        <v>1</v>
      </c>
      <c r="K45" s="3705">
        <f t="shared" si="3"/>
        <v>1</v>
      </c>
      <c r="L45" s="325">
        <f t="shared" si="3"/>
        <v>2</v>
      </c>
      <c r="M45" s="3769">
        <f t="shared" si="3"/>
        <v>10</v>
      </c>
      <c r="N45" s="3705">
        <f t="shared" si="3"/>
        <v>1</v>
      </c>
      <c r="O45" s="325">
        <f t="shared" si="3"/>
        <v>11</v>
      </c>
    </row>
    <row r="46" spans="1:15" ht="20.25" customHeight="1" x14ac:dyDescent="0.25">
      <c r="A46" s="210"/>
      <c r="B46" s="4474" t="s">
        <v>10</v>
      </c>
      <c r="C46" s="4516"/>
      <c r="D46" s="3788">
        <f t="shared" ref="D46:O46" si="4">SUM(D24:D35)</f>
        <v>71</v>
      </c>
      <c r="E46" s="3931">
        <f t="shared" si="4"/>
        <v>16</v>
      </c>
      <c r="F46" s="391">
        <f t="shared" si="4"/>
        <v>87</v>
      </c>
      <c r="G46" s="3790">
        <f t="shared" si="4"/>
        <v>51</v>
      </c>
      <c r="H46" s="3931">
        <f t="shared" si="4"/>
        <v>6</v>
      </c>
      <c r="I46" s="391">
        <f t="shared" si="4"/>
        <v>57</v>
      </c>
      <c r="J46" s="3790">
        <f t="shared" si="4"/>
        <v>50</v>
      </c>
      <c r="K46" s="3931">
        <f t="shared" si="4"/>
        <v>11</v>
      </c>
      <c r="L46" s="391">
        <f t="shared" si="4"/>
        <v>61</v>
      </c>
      <c r="M46" s="3790">
        <f t="shared" si="4"/>
        <v>172</v>
      </c>
      <c r="N46" s="3931">
        <f t="shared" si="4"/>
        <v>33</v>
      </c>
      <c r="O46" s="373">
        <f t="shared" si="4"/>
        <v>205</v>
      </c>
    </row>
    <row r="47" spans="1:15" ht="18.75" customHeight="1" thickBot="1" x14ac:dyDescent="0.3">
      <c r="A47" s="210"/>
      <c r="B47" s="4492" t="s">
        <v>17</v>
      </c>
      <c r="C47" s="4493"/>
      <c r="D47" s="3791">
        <f>SUM(D38:D44)</f>
        <v>4</v>
      </c>
      <c r="E47" s="3791">
        <f t="shared" ref="E47:O47" si="5">SUM(E38:E44)</f>
        <v>0</v>
      </c>
      <c r="F47" s="3791">
        <f t="shared" si="5"/>
        <v>4</v>
      </c>
      <c r="G47" s="3791">
        <f t="shared" si="5"/>
        <v>5</v>
      </c>
      <c r="H47" s="3791">
        <f t="shared" si="5"/>
        <v>0</v>
      </c>
      <c r="I47" s="3791">
        <f t="shared" si="5"/>
        <v>5</v>
      </c>
      <c r="J47" s="3791">
        <f t="shared" si="5"/>
        <v>1</v>
      </c>
      <c r="K47" s="3791">
        <f t="shared" si="5"/>
        <v>1</v>
      </c>
      <c r="L47" s="3791">
        <f t="shared" si="5"/>
        <v>2</v>
      </c>
      <c r="M47" s="3791">
        <f t="shared" si="5"/>
        <v>10</v>
      </c>
      <c r="N47" s="3791">
        <f t="shared" si="5"/>
        <v>1</v>
      </c>
      <c r="O47" s="3938">
        <f t="shared" si="5"/>
        <v>11</v>
      </c>
    </row>
    <row r="48" spans="1:15" ht="27.95" customHeight="1" thickBot="1" x14ac:dyDescent="0.3">
      <c r="A48" s="210"/>
      <c r="B48" s="4519" t="s">
        <v>18</v>
      </c>
      <c r="C48" s="4520"/>
      <c r="D48" s="3935">
        <f t="shared" ref="D48:O48" si="6">D46+D47</f>
        <v>75</v>
      </c>
      <c r="E48" s="3901">
        <f t="shared" si="6"/>
        <v>16</v>
      </c>
      <c r="F48" s="3936">
        <f t="shared" si="6"/>
        <v>91</v>
      </c>
      <c r="G48" s="3900">
        <f t="shared" si="6"/>
        <v>56</v>
      </c>
      <c r="H48" s="3901">
        <f t="shared" si="6"/>
        <v>6</v>
      </c>
      <c r="I48" s="3936">
        <f t="shared" si="6"/>
        <v>62</v>
      </c>
      <c r="J48" s="3900">
        <f t="shared" si="6"/>
        <v>51</v>
      </c>
      <c r="K48" s="3901">
        <f t="shared" si="6"/>
        <v>12</v>
      </c>
      <c r="L48" s="3936">
        <f t="shared" si="6"/>
        <v>63</v>
      </c>
      <c r="M48" s="3900">
        <f t="shared" si="6"/>
        <v>182</v>
      </c>
      <c r="N48" s="3901">
        <f t="shared" si="6"/>
        <v>34</v>
      </c>
      <c r="O48" s="3937">
        <f t="shared" si="6"/>
        <v>216</v>
      </c>
    </row>
    <row r="50" spans="2:17" ht="18.75" x14ac:dyDescent="0.25">
      <c r="B50" s="4337"/>
      <c r="C50" s="4337"/>
      <c r="D50" s="4337"/>
      <c r="E50" s="4337"/>
      <c r="F50" s="4337"/>
      <c r="G50" s="4337"/>
      <c r="H50" s="4337"/>
      <c r="I50" s="4337"/>
      <c r="J50" s="4337"/>
      <c r="K50" s="4337"/>
      <c r="L50" s="4337"/>
      <c r="M50" s="4337"/>
      <c r="N50" s="4337"/>
      <c r="O50" s="4337"/>
      <c r="P50" s="4337"/>
      <c r="Q50" s="4337"/>
    </row>
  </sheetData>
  <mergeCells count="21">
    <mergeCell ref="B37:C37"/>
    <mergeCell ref="B46:C46"/>
    <mergeCell ref="B47:C47"/>
    <mergeCell ref="B45:C45"/>
    <mergeCell ref="B48:C48"/>
    <mergeCell ref="B50:Q50"/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22:C22"/>
    <mergeCell ref="B8:C8"/>
    <mergeCell ref="B21:C21"/>
    <mergeCell ref="B36:C36"/>
    <mergeCell ref="B23:C2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60" zoomScaleNormal="60" workbookViewId="0">
      <selection activeCell="K19" sqref="K19"/>
    </sheetView>
  </sheetViews>
  <sheetFormatPr defaultRowHeight="18.75" x14ac:dyDescent="0.2"/>
  <cols>
    <col min="1" max="1" width="67" style="242" bestFit="1" customWidth="1"/>
    <col min="2" max="3" width="14.5703125" style="242" customWidth="1"/>
    <col min="4" max="4" width="11.42578125" style="242" customWidth="1"/>
    <col min="5" max="5" width="15.42578125" style="242" customWidth="1"/>
    <col min="6" max="6" width="14.5703125" style="242" customWidth="1"/>
    <col min="7" max="7" width="11.28515625" style="242" customWidth="1"/>
    <col min="8" max="8" width="15.28515625" style="242" customWidth="1"/>
    <col min="9" max="9" width="14.5703125" style="242" customWidth="1"/>
    <col min="10" max="10" width="11.28515625" style="242" customWidth="1"/>
    <col min="11" max="11" width="18.28515625" style="242" customWidth="1"/>
    <col min="12" max="12" width="14.5703125" style="242" customWidth="1"/>
    <col min="13" max="13" width="11.28515625" style="242" customWidth="1"/>
    <col min="14" max="14" width="18.28515625" style="242" customWidth="1"/>
    <col min="15" max="15" width="14.5703125" style="242" customWidth="1"/>
    <col min="16" max="16" width="11.42578125" style="242" customWidth="1"/>
    <col min="17" max="256" width="9.140625" style="242"/>
    <col min="257" max="257" width="67" style="242" bestFit="1" customWidth="1"/>
    <col min="258" max="259" width="14.5703125" style="242" customWidth="1"/>
    <col min="260" max="260" width="11.42578125" style="242" customWidth="1"/>
    <col min="261" max="261" width="15.42578125" style="242" customWidth="1"/>
    <col min="262" max="262" width="14.5703125" style="242" customWidth="1"/>
    <col min="263" max="263" width="11.28515625" style="242" customWidth="1"/>
    <col min="264" max="264" width="15.28515625" style="242" customWidth="1"/>
    <col min="265" max="265" width="14.5703125" style="242" customWidth="1"/>
    <col min="266" max="266" width="11.28515625" style="242" customWidth="1"/>
    <col min="267" max="267" width="18.28515625" style="242" customWidth="1"/>
    <col min="268" max="268" width="14.5703125" style="242" customWidth="1"/>
    <col min="269" max="269" width="11.28515625" style="242" customWidth="1"/>
    <col min="270" max="270" width="18.28515625" style="242" customWidth="1"/>
    <col min="271" max="271" width="14.5703125" style="242" customWidth="1"/>
    <col min="272" max="272" width="11.42578125" style="242" customWidth="1"/>
    <col min="273" max="512" width="9.140625" style="242"/>
    <col min="513" max="513" width="67" style="242" bestFit="1" customWidth="1"/>
    <col min="514" max="515" width="14.5703125" style="242" customWidth="1"/>
    <col min="516" max="516" width="11.42578125" style="242" customWidth="1"/>
    <col min="517" max="517" width="15.42578125" style="242" customWidth="1"/>
    <col min="518" max="518" width="14.5703125" style="242" customWidth="1"/>
    <col min="519" max="519" width="11.28515625" style="242" customWidth="1"/>
    <col min="520" max="520" width="15.28515625" style="242" customWidth="1"/>
    <col min="521" max="521" width="14.5703125" style="242" customWidth="1"/>
    <col min="522" max="522" width="11.28515625" style="242" customWidth="1"/>
    <col min="523" max="523" width="18.28515625" style="242" customWidth="1"/>
    <col min="524" max="524" width="14.5703125" style="242" customWidth="1"/>
    <col min="525" max="525" width="11.28515625" style="242" customWidth="1"/>
    <col min="526" max="526" width="18.28515625" style="242" customWidth="1"/>
    <col min="527" max="527" width="14.5703125" style="242" customWidth="1"/>
    <col min="528" max="528" width="11.42578125" style="242" customWidth="1"/>
    <col min="529" max="768" width="9.140625" style="242"/>
    <col min="769" max="769" width="67" style="242" bestFit="1" customWidth="1"/>
    <col min="770" max="771" width="14.5703125" style="242" customWidth="1"/>
    <col min="772" max="772" width="11.42578125" style="242" customWidth="1"/>
    <col min="773" max="773" width="15.42578125" style="242" customWidth="1"/>
    <col min="774" max="774" width="14.5703125" style="242" customWidth="1"/>
    <col min="775" max="775" width="11.28515625" style="242" customWidth="1"/>
    <col min="776" max="776" width="15.28515625" style="242" customWidth="1"/>
    <col min="777" max="777" width="14.5703125" style="242" customWidth="1"/>
    <col min="778" max="778" width="11.28515625" style="242" customWidth="1"/>
    <col min="779" max="779" width="18.28515625" style="242" customWidth="1"/>
    <col min="780" max="780" width="14.5703125" style="242" customWidth="1"/>
    <col min="781" max="781" width="11.28515625" style="242" customWidth="1"/>
    <col min="782" max="782" width="18.28515625" style="242" customWidth="1"/>
    <col min="783" max="783" width="14.5703125" style="242" customWidth="1"/>
    <col min="784" max="784" width="11.42578125" style="242" customWidth="1"/>
    <col min="785" max="1024" width="9.140625" style="242"/>
    <col min="1025" max="1025" width="67" style="242" bestFit="1" customWidth="1"/>
    <col min="1026" max="1027" width="14.5703125" style="242" customWidth="1"/>
    <col min="1028" max="1028" width="11.42578125" style="242" customWidth="1"/>
    <col min="1029" max="1029" width="15.42578125" style="242" customWidth="1"/>
    <col min="1030" max="1030" width="14.5703125" style="242" customWidth="1"/>
    <col min="1031" max="1031" width="11.28515625" style="242" customWidth="1"/>
    <col min="1032" max="1032" width="15.28515625" style="242" customWidth="1"/>
    <col min="1033" max="1033" width="14.5703125" style="242" customWidth="1"/>
    <col min="1034" max="1034" width="11.28515625" style="242" customWidth="1"/>
    <col min="1035" max="1035" width="18.28515625" style="242" customWidth="1"/>
    <col min="1036" max="1036" width="14.5703125" style="242" customWidth="1"/>
    <col min="1037" max="1037" width="11.28515625" style="242" customWidth="1"/>
    <col min="1038" max="1038" width="18.28515625" style="242" customWidth="1"/>
    <col min="1039" max="1039" width="14.5703125" style="242" customWidth="1"/>
    <col min="1040" max="1040" width="11.42578125" style="242" customWidth="1"/>
    <col min="1041" max="1280" width="9.140625" style="242"/>
    <col min="1281" max="1281" width="67" style="242" bestFit="1" customWidth="1"/>
    <col min="1282" max="1283" width="14.5703125" style="242" customWidth="1"/>
    <col min="1284" max="1284" width="11.42578125" style="242" customWidth="1"/>
    <col min="1285" max="1285" width="15.42578125" style="242" customWidth="1"/>
    <col min="1286" max="1286" width="14.5703125" style="242" customWidth="1"/>
    <col min="1287" max="1287" width="11.28515625" style="242" customWidth="1"/>
    <col min="1288" max="1288" width="15.28515625" style="242" customWidth="1"/>
    <col min="1289" max="1289" width="14.5703125" style="242" customWidth="1"/>
    <col min="1290" max="1290" width="11.28515625" style="242" customWidth="1"/>
    <col min="1291" max="1291" width="18.28515625" style="242" customWidth="1"/>
    <col min="1292" max="1292" width="14.5703125" style="242" customWidth="1"/>
    <col min="1293" max="1293" width="11.28515625" style="242" customWidth="1"/>
    <col min="1294" max="1294" width="18.28515625" style="242" customWidth="1"/>
    <col min="1295" max="1295" width="14.5703125" style="242" customWidth="1"/>
    <col min="1296" max="1296" width="11.42578125" style="242" customWidth="1"/>
    <col min="1297" max="1536" width="9.140625" style="242"/>
    <col min="1537" max="1537" width="67" style="242" bestFit="1" customWidth="1"/>
    <col min="1538" max="1539" width="14.5703125" style="242" customWidth="1"/>
    <col min="1540" max="1540" width="11.42578125" style="242" customWidth="1"/>
    <col min="1541" max="1541" width="15.42578125" style="242" customWidth="1"/>
    <col min="1542" max="1542" width="14.5703125" style="242" customWidth="1"/>
    <col min="1543" max="1543" width="11.28515625" style="242" customWidth="1"/>
    <col min="1544" max="1544" width="15.28515625" style="242" customWidth="1"/>
    <col min="1545" max="1545" width="14.5703125" style="242" customWidth="1"/>
    <col min="1546" max="1546" width="11.28515625" style="242" customWidth="1"/>
    <col min="1547" max="1547" width="18.28515625" style="242" customWidth="1"/>
    <col min="1548" max="1548" width="14.5703125" style="242" customWidth="1"/>
    <col min="1549" max="1549" width="11.28515625" style="242" customWidth="1"/>
    <col min="1550" max="1550" width="18.28515625" style="242" customWidth="1"/>
    <col min="1551" max="1551" width="14.5703125" style="242" customWidth="1"/>
    <col min="1552" max="1552" width="11.42578125" style="242" customWidth="1"/>
    <col min="1553" max="1792" width="9.140625" style="242"/>
    <col min="1793" max="1793" width="67" style="242" bestFit="1" customWidth="1"/>
    <col min="1794" max="1795" width="14.5703125" style="242" customWidth="1"/>
    <col min="1796" max="1796" width="11.42578125" style="242" customWidth="1"/>
    <col min="1797" max="1797" width="15.42578125" style="242" customWidth="1"/>
    <col min="1798" max="1798" width="14.5703125" style="242" customWidth="1"/>
    <col min="1799" max="1799" width="11.28515625" style="242" customWidth="1"/>
    <col min="1800" max="1800" width="15.28515625" style="242" customWidth="1"/>
    <col min="1801" max="1801" width="14.5703125" style="242" customWidth="1"/>
    <col min="1802" max="1802" width="11.28515625" style="242" customWidth="1"/>
    <col min="1803" max="1803" width="18.28515625" style="242" customWidth="1"/>
    <col min="1804" max="1804" width="14.5703125" style="242" customWidth="1"/>
    <col min="1805" max="1805" width="11.28515625" style="242" customWidth="1"/>
    <col min="1806" max="1806" width="18.28515625" style="242" customWidth="1"/>
    <col min="1807" max="1807" width="14.5703125" style="242" customWidth="1"/>
    <col min="1808" max="1808" width="11.42578125" style="242" customWidth="1"/>
    <col min="1809" max="2048" width="9.140625" style="242"/>
    <col min="2049" max="2049" width="67" style="242" bestFit="1" customWidth="1"/>
    <col min="2050" max="2051" width="14.5703125" style="242" customWidth="1"/>
    <col min="2052" max="2052" width="11.42578125" style="242" customWidth="1"/>
    <col min="2053" max="2053" width="15.42578125" style="242" customWidth="1"/>
    <col min="2054" max="2054" width="14.5703125" style="242" customWidth="1"/>
    <col min="2055" max="2055" width="11.28515625" style="242" customWidth="1"/>
    <col min="2056" max="2056" width="15.28515625" style="242" customWidth="1"/>
    <col min="2057" max="2057" width="14.5703125" style="242" customWidth="1"/>
    <col min="2058" max="2058" width="11.28515625" style="242" customWidth="1"/>
    <col min="2059" max="2059" width="18.28515625" style="242" customWidth="1"/>
    <col min="2060" max="2060" width="14.5703125" style="242" customWidth="1"/>
    <col min="2061" max="2061" width="11.28515625" style="242" customWidth="1"/>
    <col min="2062" max="2062" width="18.28515625" style="242" customWidth="1"/>
    <col min="2063" max="2063" width="14.5703125" style="242" customWidth="1"/>
    <col min="2064" max="2064" width="11.42578125" style="242" customWidth="1"/>
    <col min="2065" max="2304" width="9.140625" style="242"/>
    <col min="2305" max="2305" width="67" style="242" bestFit="1" customWidth="1"/>
    <col min="2306" max="2307" width="14.5703125" style="242" customWidth="1"/>
    <col min="2308" max="2308" width="11.42578125" style="242" customWidth="1"/>
    <col min="2309" max="2309" width="15.42578125" style="242" customWidth="1"/>
    <col min="2310" max="2310" width="14.5703125" style="242" customWidth="1"/>
    <col min="2311" max="2311" width="11.28515625" style="242" customWidth="1"/>
    <col min="2312" max="2312" width="15.28515625" style="242" customWidth="1"/>
    <col min="2313" max="2313" width="14.5703125" style="242" customWidth="1"/>
    <col min="2314" max="2314" width="11.28515625" style="242" customWidth="1"/>
    <col min="2315" max="2315" width="18.28515625" style="242" customWidth="1"/>
    <col min="2316" max="2316" width="14.5703125" style="242" customWidth="1"/>
    <col min="2317" max="2317" width="11.28515625" style="242" customWidth="1"/>
    <col min="2318" max="2318" width="18.28515625" style="242" customWidth="1"/>
    <col min="2319" max="2319" width="14.5703125" style="242" customWidth="1"/>
    <col min="2320" max="2320" width="11.42578125" style="242" customWidth="1"/>
    <col min="2321" max="2560" width="9.140625" style="242"/>
    <col min="2561" max="2561" width="67" style="242" bestFit="1" customWidth="1"/>
    <col min="2562" max="2563" width="14.5703125" style="242" customWidth="1"/>
    <col min="2564" max="2564" width="11.42578125" style="242" customWidth="1"/>
    <col min="2565" max="2565" width="15.42578125" style="242" customWidth="1"/>
    <col min="2566" max="2566" width="14.5703125" style="242" customWidth="1"/>
    <col min="2567" max="2567" width="11.28515625" style="242" customWidth="1"/>
    <col min="2568" max="2568" width="15.28515625" style="242" customWidth="1"/>
    <col min="2569" max="2569" width="14.5703125" style="242" customWidth="1"/>
    <col min="2570" max="2570" width="11.28515625" style="242" customWidth="1"/>
    <col min="2571" max="2571" width="18.28515625" style="242" customWidth="1"/>
    <col min="2572" max="2572" width="14.5703125" style="242" customWidth="1"/>
    <col min="2573" max="2573" width="11.28515625" style="242" customWidth="1"/>
    <col min="2574" max="2574" width="18.28515625" style="242" customWidth="1"/>
    <col min="2575" max="2575" width="14.5703125" style="242" customWidth="1"/>
    <col min="2576" max="2576" width="11.42578125" style="242" customWidth="1"/>
    <col min="2577" max="2816" width="9.140625" style="242"/>
    <col min="2817" max="2817" width="67" style="242" bestFit="1" customWidth="1"/>
    <col min="2818" max="2819" width="14.5703125" style="242" customWidth="1"/>
    <col min="2820" max="2820" width="11.42578125" style="242" customWidth="1"/>
    <col min="2821" max="2821" width="15.42578125" style="242" customWidth="1"/>
    <col min="2822" max="2822" width="14.5703125" style="242" customWidth="1"/>
    <col min="2823" max="2823" width="11.28515625" style="242" customWidth="1"/>
    <col min="2824" max="2824" width="15.28515625" style="242" customWidth="1"/>
    <col min="2825" max="2825" width="14.5703125" style="242" customWidth="1"/>
    <col min="2826" max="2826" width="11.28515625" style="242" customWidth="1"/>
    <col min="2827" max="2827" width="18.28515625" style="242" customWidth="1"/>
    <col min="2828" max="2828" width="14.5703125" style="242" customWidth="1"/>
    <col min="2829" max="2829" width="11.28515625" style="242" customWidth="1"/>
    <col min="2830" max="2830" width="18.28515625" style="242" customWidth="1"/>
    <col min="2831" max="2831" width="14.5703125" style="242" customWidth="1"/>
    <col min="2832" max="2832" width="11.42578125" style="242" customWidth="1"/>
    <col min="2833" max="3072" width="9.140625" style="242"/>
    <col min="3073" max="3073" width="67" style="242" bestFit="1" customWidth="1"/>
    <col min="3074" max="3075" width="14.5703125" style="242" customWidth="1"/>
    <col min="3076" max="3076" width="11.42578125" style="242" customWidth="1"/>
    <col min="3077" max="3077" width="15.42578125" style="242" customWidth="1"/>
    <col min="3078" max="3078" width="14.5703125" style="242" customWidth="1"/>
    <col min="3079" max="3079" width="11.28515625" style="242" customWidth="1"/>
    <col min="3080" max="3080" width="15.28515625" style="242" customWidth="1"/>
    <col min="3081" max="3081" width="14.5703125" style="242" customWidth="1"/>
    <col min="3082" max="3082" width="11.28515625" style="242" customWidth="1"/>
    <col min="3083" max="3083" width="18.28515625" style="242" customWidth="1"/>
    <col min="3084" max="3084" width="14.5703125" style="242" customWidth="1"/>
    <col min="3085" max="3085" width="11.28515625" style="242" customWidth="1"/>
    <col min="3086" max="3086" width="18.28515625" style="242" customWidth="1"/>
    <col min="3087" max="3087" width="14.5703125" style="242" customWidth="1"/>
    <col min="3088" max="3088" width="11.42578125" style="242" customWidth="1"/>
    <col min="3089" max="3328" width="9.140625" style="242"/>
    <col min="3329" max="3329" width="67" style="242" bestFit="1" customWidth="1"/>
    <col min="3330" max="3331" width="14.5703125" style="242" customWidth="1"/>
    <col min="3332" max="3332" width="11.42578125" style="242" customWidth="1"/>
    <col min="3333" max="3333" width="15.42578125" style="242" customWidth="1"/>
    <col min="3334" max="3334" width="14.5703125" style="242" customWidth="1"/>
    <col min="3335" max="3335" width="11.28515625" style="242" customWidth="1"/>
    <col min="3336" max="3336" width="15.28515625" style="242" customWidth="1"/>
    <col min="3337" max="3337" width="14.5703125" style="242" customWidth="1"/>
    <col min="3338" max="3338" width="11.28515625" style="242" customWidth="1"/>
    <col min="3339" max="3339" width="18.28515625" style="242" customWidth="1"/>
    <col min="3340" max="3340" width="14.5703125" style="242" customWidth="1"/>
    <col min="3341" max="3341" width="11.28515625" style="242" customWidth="1"/>
    <col min="3342" max="3342" width="18.28515625" style="242" customWidth="1"/>
    <col min="3343" max="3343" width="14.5703125" style="242" customWidth="1"/>
    <col min="3344" max="3344" width="11.42578125" style="242" customWidth="1"/>
    <col min="3345" max="3584" width="9.140625" style="242"/>
    <col min="3585" max="3585" width="67" style="242" bestFit="1" customWidth="1"/>
    <col min="3586" max="3587" width="14.5703125" style="242" customWidth="1"/>
    <col min="3588" max="3588" width="11.42578125" style="242" customWidth="1"/>
    <col min="3589" max="3589" width="15.42578125" style="242" customWidth="1"/>
    <col min="3590" max="3590" width="14.5703125" style="242" customWidth="1"/>
    <col min="3591" max="3591" width="11.28515625" style="242" customWidth="1"/>
    <col min="3592" max="3592" width="15.28515625" style="242" customWidth="1"/>
    <col min="3593" max="3593" width="14.5703125" style="242" customWidth="1"/>
    <col min="3594" max="3594" width="11.28515625" style="242" customWidth="1"/>
    <col min="3595" max="3595" width="18.28515625" style="242" customWidth="1"/>
    <col min="3596" max="3596" width="14.5703125" style="242" customWidth="1"/>
    <col min="3597" max="3597" width="11.28515625" style="242" customWidth="1"/>
    <col min="3598" max="3598" width="18.28515625" style="242" customWidth="1"/>
    <col min="3599" max="3599" width="14.5703125" style="242" customWidth="1"/>
    <col min="3600" max="3600" width="11.42578125" style="242" customWidth="1"/>
    <col min="3601" max="3840" width="9.140625" style="242"/>
    <col min="3841" max="3841" width="67" style="242" bestFit="1" customWidth="1"/>
    <col min="3842" max="3843" width="14.5703125" style="242" customWidth="1"/>
    <col min="3844" max="3844" width="11.42578125" style="242" customWidth="1"/>
    <col min="3845" max="3845" width="15.42578125" style="242" customWidth="1"/>
    <col min="3846" max="3846" width="14.5703125" style="242" customWidth="1"/>
    <col min="3847" max="3847" width="11.28515625" style="242" customWidth="1"/>
    <col min="3848" max="3848" width="15.28515625" style="242" customWidth="1"/>
    <col min="3849" max="3849" width="14.5703125" style="242" customWidth="1"/>
    <col min="3850" max="3850" width="11.28515625" style="242" customWidth="1"/>
    <col min="3851" max="3851" width="18.28515625" style="242" customWidth="1"/>
    <col min="3852" max="3852" width="14.5703125" style="242" customWidth="1"/>
    <col min="3853" max="3853" width="11.28515625" style="242" customWidth="1"/>
    <col min="3854" max="3854" width="18.28515625" style="242" customWidth="1"/>
    <col min="3855" max="3855" width="14.5703125" style="242" customWidth="1"/>
    <col min="3856" max="3856" width="11.42578125" style="242" customWidth="1"/>
    <col min="3857" max="4096" width="9.140625" style="242"/>
    <col min="4097" max="4097" width="67" style="242" bestFit="1" customWidth="1"/>
    <col min="4098" max="4099" width="14.5703125" style="242" customWidth="1"/>
    <col min="4100" max="4100" width="11.42578125" style="242" customWidth="1"/>
    <col min="4101" max="4101" width="15.42578125" style="242" customWidth="1"/>
    <col min="4102" max="4102" width="14.5703125" style="242" customWidth="1"/>
    <col min="4103" max="4103" width="11.28515625" style="242" customWidth="1"/>
    <col min="4104" max="4104" width="15.28515625" style="242" customWidth="1"/>
    <col min="4105" max="4105" width="14.5703125" style="242" customWidth="1"/>
    <col min="4106" max="4106" width="11.28515625" style="242" customWidth="1"/>
    <col min="4107" max="4107" width="18.28515625" style="242" customWidth="1"/>
    <col min="4108" max="4108" width="14.5703125" style="242" customWidth="1"/>
    <col min="4109" max="4109" width="11.28515625" style="242" customWidth="1"/>
    <col min="4110" max="4110" width="18.28515625" style="242" customWidth="1"/>
    <col min="4111" max="4111" width="14.5703125" style="242" customWidth="1"/>
    <col min="4112" max="4112" width="11.42578125" style="242" customWidth="1"/>
    <col min="4113" max="4352" width="9.140625" style="242"/>
    <col min="4353" max="4353" width="67" style="242" bestFit="1" customWidth="1"/>
    <col min="4354" max="4355" width="14.5703125" style="242" customWidth="1"/>
    <col min="4356" max="4356" width="11.42578125" style="242" customWidth="1"/>
    <col min="4357" max="4357" width="15.42578125" style="242" customWidth="1"/>
    <col min="4358" max="4358" width="14.5703125" style="242" customWidth="1"/>
    <col min="4359" max="4359" width="11.28515625" style="242" customWidth="1"/>
    <col min="4360" max="4360" width="15.28515625" style="242" customWidth="1"/>
    <col min="4361" max="4361" width="14.5703125" style="242" customWidth="1"/>
    <col min="4362" max="4362" width="11.28515625" style="242" customWidth="1"/>
    <col min="4363" max="4363" width="18.28515625" style="242" customWidth="1"/>
    <col min="4364" max="4364" width="14.5703125" style="242" customWidth="1"/>
    <col min="4365" max="4365" width="11.28515625" style="242" customWidth="1"/>
    <col min="4366" max="4366" width="18.28515625" style="242" customWidth="1"/>
    <col min="4367" max="4367" width="14.5703125" style="242" customWidth="1"/>
    <col min="4368" max="4368" width="11.42578125" style="242" customWidth="1"/>
    <col min="4369" max="4608" width="9.140625" style="242"/>
    <col min="4609" max="4609" width="67" style="242" bestFit="1" customWidth="1"/>
    <col min="4610" max="4611" width="14.5703125" style="242" customWidth="1"/>
    <col min="4612" max="4612" width="11.42578125" style="242" customWidth="1"/>
    <col min="4613" max="4613" width="15.42578125" style="242" customWidth="1"/>
    <col min="4614" max="4614" width="14.5703125" style="242" customWidth="1"/>
    <col min="4615" max="4615" width="11.28515625" style="242" customWidth="1"/>
    <col min="4616" max="4616" width="15.28515625" style="242" customWidth="1"/>
    <col min="4617" max="4617" width="14.5703125" style="242" customWidth="1"/>
    <col min="4618" max="4618" width="11.28515625" style="242" customWidth="1"/>
    <col min="4619" max="4619" width="18.28515625" style="242" customWidth="1"/>
    <col min="4620" max="4620" width="14.5703125" style="242" customWidth="1"/>
    <col min="4621" max="4621" width="11.28515625" style="242" customWidth="1"/>
    <col min="4622" max="4622" width="18.28515625" style="242" customWidth="1"/>
    <col min="4623" max="4623" width="14.5703125" style="242" customWidth="1"/>
    <col min="4624" max="4624" width="11.42578125" style="242" customWidth="1"/>
    <col min="4625" max="4864" width="9.140625" style="242"/>
    <col min="4865" max="4865" width="67" style="242" bestFit="1" customWidth="1"/>
    <col min="4866" max="4867" width="14.5703125" style="242" customWidth="1"/>
    <col min="4868" max="4868" width="11.42578125" style="242" customWidth="1"/>
    <col min="4869" max="4869" width="15.42578125" style="242" customWidth="1"/>
    <col min="4870" max="4870" width="14.5703125" style="242" customWidth="1"/>
    <col min="4871" max="4871" width="11.28515625" style="242" customWidth="1"/>
    <col min="4872" max="4872" width="15.28515625" style="242" customWidth="1"/>
    <col min="4873" max="4873" width="14.5703125" style="242" customWidth="1"/>
    <col min="4874" max="4874" width="11.28515625" style="242" customWidth="1"/>
    <col min="4875" max="4875" width="18.28515625" style="242" customWidth="1"/>
    <col min="4876" max="4876" width="14.5703125" style="242" customWidth="1"/>
    <col min="4877" max="4877" width="11.28515625" style="242" customWidth="1"/>
    <col min="4878" max="4878" width="18.28515625" style="242" customWidth="1"/>
    <col min="4879" max="4879" width="14.5703125" style="242" customWidth="1"/>
    <col min="4880" max="4880" width="11.42578125" style="242" customWidth="1"/>
    <col min="4881" max="5120" width="9.140625" style="242"/>
    <col min="5121" max="5121" width="67" style="242" bestFit="1" customWidth="1"/>
    <col min="5122" max="5123" width="14.5703125" style="242" customWidth="1"/>
    <col min="5124" max="5124" width="11.42578125" style="242" customWidth="1"/>
    <col min="5125" max="5125" width="15.42578125" style="242" customWidth="1"/>
    <col min="5126" max="5126" width="14.5703125" style="242" customWidth="1"/>
    <col min="5127" max="5127" width="11.28515625" style="242" customWidth="1"/>
    <col min="5128" max="5128" width="15.28515625" style="242" customWidth="1"/>
    <col min="5129" max="5129" width="14.5703125" style="242" customWidth="1"/>
    <col min="5130" max="5130" width="11.28515625" style="242" customWidth="1"/>
    <col min="5131" max="5131" width="18.28515625" style="242" customWidth="1"/>
    <col min="5132" max="5132" width="14.5703125" style="242" customWidth="1"/>
    <col min="5133" max="5133" width="11.28515625" style="242" customWidth="1"/>
    <col min="5134" max="5134" width="18.28515625" style="242" customWidth="1"/>
    <col min="5135" max="5135" width="14.5703125" style="242" customWidth="1"/>
    <col min="5136" max="5136" width="11.42578125" style="242" customWidth="1"/>
    <col min="5137" max="5376" width="9.140625" style="242"/>
    <col min="5377" max="5377" width="67" style="242" bestFit="1" customWidth="1"/>
    <col min="5378" max="5379" width="14.5703125" style="242" customWidth="1"/>
    <col min="5380" max="5380" width="11.42578125" style="242" customWidth="1"/>
    <col min="5381" max="5381" width="15.42578125" style="242" customWidth="1"/>
    <col min="5382" max="5382" width="14.5703125" style="242" customWidth="1"/>
    <col min="5383" max="5383" width="11.28515625" style="242" customWidth="1"/>
    <col min="5384" max="5384" width="15.28515625" style="242" customWidth="1"/>
    <col min="5385" max="5385" width="14.5703125" style="242" customWidth="1"/>
    <col min="5386" max="5386" width="11.28515625" style="242" customWidth="1"/>
    <col min="5387" max="5387" width="18.28515625" style="242" customWidth="1"/>
    <col min="5388" max="5388" width="14.5703125" style="242" customWidth="1"/>
    <col min="5389" max="5389" width="11.28515625" style="242" customWidth="1"/>
    <col min="5390" max="5390" width="18.28515625" style="242" customWidth="1"/>
    <col min="5391" max="5391" width="14.5703125" style="242" customWidth="1"/>
    <col min="5392" max="5392" width="11.42578125" style="242" customWidth="1"/>
    <col min="5393" max="5632" width="9.140625" style="242"/>
    <col min="5633" max="5633" width="67" style="242" bestFit="1" customWidth="1"/>
    <col min="5634" max="5635" width="14.5703125" style="242" customWidth="1"/>
    <col min="5636" max="5636" width="11.42578125" style="242" customWidth="1"/>
    <col min="5637" max="5637" width="15.42578125" style="242" customWidth="1"/>
    <col min="5638" max="5638" width="14.5703125" style="242" customWidth="1"/>
    <col min="5639" max="5639" width="11.28515625" style="242" customWidth="1"/>
    <col min="5640" max="5640" width="15.28515625" style="242" customWidth="1"/>
    <col min="5641" max="5641" width="14.5703125" style="242" customWidth="1"/>
    <col min="5642" max="5642" width="11.28515625" style="242" customWidth="1"/>
    <col min="5643" max="5643" width="18.28515625" style="242" customWidth="1"/>
    <col min="5644" max="5644" width="14.5703125" style="242" customWidth="1"/>
    <col min="5645" max="5645" width="11.28515625" style="242" customWidth="1"/>
    <col min="5646" max="5646" width="18.28515625" style="242" customWidth="1"/>
    <col min="5647" max="5647" width="14.5703125" style="242" customWidth="1"/>
    <col min="5648" max="5648" width="11.42578125" style="242" customWidth="1"/>
    <col min="5649" max="5888" width="9.140625" style="242"/>
    <col min="5889" max="5889" width="67" style="242" bestFit="1" customWidth="1"/>
    <col min="5890" max="5891" width="14.5703125" style="242" customWidth="1"/>
    <col min="5892" max="5892" width="11.42578125" style="242" customWidth="1"/>
    <col min="5893" max="5893" width="15.42578125" style="242" customWidth="1"/>
    <col min="5894" max="5894" width="14.5703125" style="242" customWidth="1"/>
    <col min="5895" max="5895" width="11.28515625" style="242" customWidth="1"/>
    <col min="5896" max="5896" width="15.28515625" style="242" customWidth="1"/>
    <col min="5897" max="5897" width="14.5703125" style="242" customWidth="1"/>
    <col min="5898" max="5898" width="11.28515625" style="242" customWidth="1"/>
    <col min="5899" max="5899" width="18.28515625" style="242" customWidth="1"/>
    <col min="5900" max="5900" width="14.5703125" style="242" customWidth="1"/>
    <col min="5901" max="5901" width="11.28515625" style="242" customWidth="1"/>
    <col min="5902" max="5902" width="18.28515625" style="242" customWidth="1"/>
    <col min="5903" max="5903" width="14.5703125" style="242" customWidth="1"/>
    <col min="5904" max="5904" width="11.42578125" style="242" customWidth="1"/>
    <col min="5905" max="6144" width="9.140625" style="242"/>
    <col min="6145" max="6145" width="67" style="242" bestFit="1" customWidth="1"/>
    <col min="6146" max="6147" width="14.5703125" style="242" customWidth="1"/>
    <col min="6148" max="6148" width="11.42578125" style="242" customWidth="1"/>
    <col min="6149" max="6149" width="15.42578125" style="242" customWidth="1"/>
    <col min="6150" max="6150" width="14.5703125" style="242" customWidth="1"/>
    <col min="6151" max="6151" width="11.28515625" style="242" customWidth="1"/>
    <col min="6152" max="6152" width="15.28515625" style="242" customWidth="1"/>
    <col min="6153" max="6153" width="14.5703125" style="242" customWidth="1"/>
    <col min="6154" max="6154" width="11.28515625" style="242" customWidth="1"/>
    <col min="6155" max="6155" width="18.28515625" style="242" customWidth="1"/>
    <col min="6156" max="6156" width="14.5703125" style="242" customWidth="1"/>
    <col min="6157" max="6157" width="11.28515625" style="242" customWidth="1"/>
    <col min="6158" max="6158" width="18.28515625" style="242" customWidth="1"/>
    <col min="6159" max="6159" width="14.5703125" style="242" customWidth="1"/>
    <col min="6160" max="6160" width="11.42578125" style="242" customWidth="1"/>
    <col min="6161" max="6400" width="9.140625" style="242"/>
    <col min="6401" max="6401" width="67" style="242" bestFit="1" customWidth="1"/>
    <col min="6402" max="6403" width="14.5703125" style="242" customWidth="1"/>
    <col min="6404" max="6404" width="11.42578125" style="242" customWidth="1"/>
    <col min="6405" max="6405" width="15.42578125" style="242" customWidth="1"/>
    <col min="6406" max="6406" width="14.5703125" style="242" customWidth="1"/>
    <col min="6407" max="6407" width="11.28515625" style="242" customWidth="1"/>
    <col min="6408" max="6408" width="15.28515625" style="242" customWidth="1"/>
    <col min="6409" max="6409" width="14.5703125" style="242" customWidth="1"/>
    <col min="6410" max="6410" width="11.28515625" style="242" customWidth="1"/>
    <col min="6411" max="6411" width="18.28515625" style="242" customWidth="1"/>
    <col min="6412" max="6412" width="14.5703125" style="242" customWidth="1"/>
    <col min="6413" max="6413" width="11.28515625" style="242" customWidth="1"/>
    <col min="6414" max="6414" width="18.28515625" style="242" customWidth="1"/>
    <col min="6415" max="6415" width="14.5703125" style="242" customWidth="1"/>
    <col min="6416" max="6416" width="11.42578125" style="242" customWidth="1"/>
    <col min="6417" max="6656" width="9.140625" style="242"/>
    <col min="6657" max="6657" width="67" style="242" bestFit="1" customWidth="1"/>
    <col min="6658" max="6659" width="14.5703125" style="242" customWidth="1"/>
    <col min="6660" max="6660" width="11.42578125" style="242" customWidth="1"/>
    <col min="6661" max="6661" width="15.42578125" style="242" customWidth="1"/>
    <col min="6662" max="6662" width="14.5703125" style="242" customWidth="1"/>
    <col min="6663" max="6663" width="11.28515625" style="242" customWidth="1"/>
    <col min="6664" max="6664" width="15.28515625" style="242" customWidth="1"/>
    <col min="6665" max="6665" width="14.5703125" style="242" customWidth="1"/>
    <col min="6666" max="6666" width="11.28515625" style="242" customWidth="1"/>
    <col min="6667" max="6667" width="18.28515625" style="242" customWidth="1"/>
    <col min="6668" max="6668" width="14.5703125" style="242" customWidth="1"/>
    <col min="6669" max="6669" width="11.28515625" style="242" customWidth="1"/>
    <col min="6670" max="6670" width="18.28515625" style="242" customWidth="1"/>
    <col min="6671" max="6671" width="14.5703125" style="242" customWidth="1"/>
    <col min="6672" max="6672" width="11.42578125" style="242" customWidth="1"/>
    <col min="6673" max="6912" width="9.140625" style="242"/>
    <col min="6913" max="6913" width="67" style="242" bestFit="1" customWidth="1"/>
    <col min="6914" max="6915" width="14.5703125" style="242" customWidth="1"/>
    <col min="6916" max="6916" width="11.42578125" style="242" customWidth="1"/>
    <col min="6917" max="6917" width="15.42578125" style="242" customWidth="1"/>
    <col min="6918" max="6918" width="14.5703125" style="242" customWidth="1"/>
    <col min="6919" max="6919" width="11.28515625" style="242" customWidth="1"/>
    <col min="6920" max="6920" width="15.28515625" style="242" customWidth="1"/>
    <col min="6921" max="6921" width="14.5703125" style="242" customWidth="1"/>
    <col min="6922" max="6922" width="11.28515625" style="242" customWidth="1"/>
    <col min="6923" max="6923" width="18.28515625" style="242" customWidth="1"/>
    <col min="6924" max="6924" width="14.5703125" style="242" customWidth="1"/>
    <col min="6925" max="6925" width="11.28515625" style="242" customWidth="1"/>
    <col min="6926" max="6926" width="18.28515625" style="242" customWidth="1"/>
    <col min="6927" max="6927" width="14.5703125" style="242" customWidth="1"/>
    <col min="6928" max="6928" width="11.42578125" style="242" customWidth="1"/>
    <col min="6929" max="7168" width="9.140625" style="242"/>
    <col min="7169" max="7169" width="67" style="242" bestFit="1" customWidth="1"/>
    <col min="7170" max="7171" width="14.5703125" style="242" customWidth="1"/>
    <col min="7172" max="7172" width="11.42578125" style="242" customWidth="1"/>
    <col min="7173" max="7173" width="15.42578125" style="242" customWidth="1"/>
    <col min="7174" max="7174" width="14.5703125" style="242" customWidth="1"/>
    <col min="7175" max="7175" width="11.28515625" style="242" customWidth="1"/>
    <col min="7176" max="7176" width="15.28515625" style="242" customWidth="1"/>
    <col min="7177" max="7177" width="14.5703125" style="242" customWidth="1"/>
    <col min="7178" max="7178" width="11.28515625" style="242" customWidth="1"/>
    <col min="7179" max="7179" width="18.28515625" style="242" customWidth="1"/>
    <col min="7180" max="7180" width="14.5703125" style="242" customWidth="1"/>
    <col min="7181" max="7181" width="11.28515625" style="242" customWidth="1"/>
    <col min="7182" max="7182" width="18.28515625" style="242" customWidth="1"/>
    <col min="7183" max="7183" width="14.5703125" style="242" customWidth="1"/>
    <col min="7184" max="7184" width="11.42578125" style="242" customWidth="1"/>
    <col min="7185" max="7424" width="9.140625" style="242"/>
    <col min="7425" max="7425" width="67" style="242" bestFit="1" customWidth="1"/>
    <col min="7426" max="7427" width="14.5703125" style="242" customWidth="1"/>
    <col min="7428" max="7428" width="11.42578125" style="242" customWidth="1"/>
    <col min="7429" max="7429" width="15.42578125" style="242" customWidth="1"/>
    <col min="7430" max="7430" width="14.5703125" style="242" customWidth="1"/>
    <col min="7431" max="7431" width="11.28515625" style="242" customWidth="1"/>
    <col min="7432" max="7432" width="15.28515625" style="242" customWidth="1"/>
    <col min="7433" max="7433" width="14.5703125" style="242" customWidth="1"/>
    <col min="7434" max="7434" width="11.28515625" style="242" customWidth="1"/>
    <col min="7435" max="7435" width="18.28515625" style="242" customWidth="1"/>
    <col min="7436" max="7436" width="14.5703125" style="242" customWidth="1"/>
    <col min="7437" max="7437" width="11.28515625" style="242" customWidth="1"/>
    <col min="7438" max="7438" width="18.28515625" style="242" customWidth="1"/>
    <col min="7439" max="7439" width="14.5703125" style="242" customWidth="1"/>
    <col min="7440" max="7440" width="11.42578125" style="242" customWidth="1"/>
    <col min="7441" max="7680" width="9.140625" style="242"/>
    <col min="7681" max="7681" width="67" style="242" bestFit="1" customWidth="1"/>
    <col min="7682" max="7683" width="14.5703125" style="242" customWidth="1"/>
    <col min="7684" max="7684" width="11.42578125" style="242" customWidth="1"/>
    <col min="7685" max="7685" width="15.42578125" style="242" customWidth="1"/>
    <col min="7686" max="7686" width="14.5703125" style="242" customWidth="1"/>
    <col min="7687" max="7687" width="11.28515625" style="242" customWidth="1"/>
    <col min="7688" max="7688" width="15.28515625" style="242" customWidth="1"/>
    <col min="7689" max="7689" width="14.5703125" style="242" customWidth="1"/>
    <col min="7690" max="7690" width="11.28515625" style="242" customWidth="1"/>
    <col min="7691" max="7691" width="18.28515625" style="242" customWidth="1"/>
    <col min="7692" max="7692" width="14.5703125" style="242" customWidth="1"/>
    <col min="7693" max="7693" width="11.28515625" style="242" customWidth="1"/>
    <col min="7694" max="7694" width="18.28515625" style="242" customWidth="1"/>
    <col min="7695" max="7695" width="14.5703125" style="242" customWidth="1"/>
    <col min="7696" max="7696" width="11.42578125" style="242" customWidth="1"/>
    <col min="7697" max="7936" width="9.140625" style="242"/>
    <col min="7937" max="7937" width="67" style="242" bestFit="1" customWidth="1"/>
    <col min="7938" max="7939" width="14.5703125" style="242" customWidth="1"/>
    <col min="7940" max="7940" width="11.42578125" style="242" customWidth="1"/>
    <col min="7941" max="7941" width="15.42578125" style="242" customWidth="1"/>
    <col min="7942" max="7942" width="14.5703125" style="242" customWidth="1"/>
    <col min="7943" max="7943" width="11.28515625" style="242" customWidth="1"/>
    <col min="7944" max="7944" width="15.28515625" style="242" customWidth="1"/>
    <col min="7945" max="7945" width="14.5703125" style="242" customWidth="1"/>
    <col min="7946" max="7946" width="11.28515625" style="242" customWidth="1"/>
    <col min="7947" max="7947" width="18.28515625" style="242" customWidth="1"/>
    <col min="7948" max="7948" width="14.5703125" style="242" customWidth="1"/>
    <col min="7949" max="7949" width="11.28515625" style="242" customWidth="1"/>
    <col min="7950" max="7950" width="18.28515625" style="242" customWidth="1"/>
    <col min="7951" max="7951" width="14.5703125" style="242" customWidth="1"/>
    <col min="7952" max="7952" width="11.42578125" style="242" customWidth="1"/>
    <col min="7953" max="8192" width="9.140625" style="242"/>
    <col min="8193" max="8193" width="67" style="242" bestFit="1" customWidth="1"/>
    <col min="8194" max="8195" width="14.5703125" style="242" customWidth="1"/>
    <col min="8196" max="8196" width="11.42578125" style="242" customWidth="1"/>
    <col min="8197" max="8197" width="15.42578125" style="242" customWidth="1"/>
    <col min="8198" max="8198" width="14.5703125" style="242" customWidth="1"/>
    <col min="8199" max="8199" width="11.28515625" style="242" customWidth="1"/>
    <col min="8200" max="8200" width="15.28515625" style="242" customWidth="1"/>
    <col min="8201" max="8201" width="14.5703125" style="242" customWidth="1"/>
    <col min="8202" max="8202" width="11.28515625" style="242" customWidth="1"/>
    <col min="8203" max="8203" width="18.28515625" style="242" customWidth="1"/>
    <col min="8204" max="8204" width="14.5703125" style="242" customWidth="1"/>
    <col min="8205" max="8205" width="11.28515625" style="242" customWidth="1"/>
    <col min="8206" max="8206" width="18.28515625" style="242" customWidth="1"/>
    <col min="8207" max="8207" width="14.5703125" style="242" customWidth="1"/>
    <col min="8208" max="8208" width="11.42578125" style="242" customWidth="1"/>
    <col min="8209" max="8448" width="9.140625" style="242"/>
    <col min="8449" max="8449" width="67" style="242" bestFit="1" customWidth="1"/>
    <col min="8450" max="8451" width="14.5703125" style="242" customWidth="1"/>
    <col min="8452" max="8452" width="11.42578125" style="242" customWidth="1"/>
    <col min="8453" max="8453" width="15.42578125" style="242" customWidth="1"/>
    <col min="8454" max="8454" width="14.5703125" style="242" customWidth="1"/>
    <col min="8455" max="8455" width="11.28515625" style="242" customWidth="1"/>
    <col min="8456" max="8456" width="15.28515625" style="242" customWidth="1"/>
    <col min="8457" max="8457" width="14.5703125" style="242" customWidth="1"/>
    <col min="8458" max="8458" width="11.28515625" style="242" customWidth="1"/>
    <col min="8459" max="8459" width="18.28515625" style="242" customWidth="1"/>
    <col min="8460" max="8460" width="14.5703125" style="242" customWidth="1"/>
    <col min="8461" max="8461" width="11.28515625" style="242" customWidth="1"/>
    <col min="8462" max="8462" width="18.28515625" style="242" customWidth="1"/>
    <col min="8463" max="8463" width="14.5703125" style="242" customWidth="1"/>
    <col min="8464" max="8464" width="11.42578125" style="242" customWidth="1"/>
    <col min="8465" max="8704" width="9.140625" style="242"/>
    <col min="8705" max="8705" width="67" style="242" bestFit="1" customWidth="1"/>
    <col min="8706" max="8707" width="14.5703125" style="242" customWidth="1"/>
    <col min="8708" max="8708" width="11.42578125" style="242" customWidth="1"/>
    <col min="8709" max="8709" width="15.42578125" style="242" customWidth="1"/>
    <col min="8710" max="8710" width="14.5703125" style="242" customWidth="1"/>
    <col min="8711" max="8711" width="11.28515625" style="242" customWidth="1"/>
    <col min="8712" max="8712" width="15.28515625" style="242" customWidth="1"/>
    <col min="8713" max="8713" width="14.5703125" style="242" customWidth="1"/>
    <col min="8714" max="8714" width="11.28515625" style="242" customWidth="1"/>
    <col min="8715" max="8715" width="18.28515625" style="242" customWidth="1"/>
    <col min="8716" max="8716" width="14.5703125" style="242" customWidth="1"/>
    <col min="8717" max="8717" width="11.28515625" style="242" customWidth="1"/>
    <col min="8718" max="8718" width="18.28515625" style="242" customWidth="1"/>
    <col min="8719" max="8719" width="14.5703125" style="242" customWidth="1"/>
    <col min="8720" max="8720" width="11.42578125" style="242" customWidth="1"/>
    <col min="8721" max="8960" width="9.140625" style="242"/>
    <col min="8961" max="8961" width="67" style="242" bestFit="1" customWidth="1"/>
    <col min="8962" max="8963" width="14.5703125" style="242" customWidth="1"/>
    <col min="8964" max="8964" width="11.42578125" style="242" customWidth="1"/>
    <col min="8965" max="8965" width="15.42578125" style="242" customWidth="1"/>
    <col min="8966" max="8966" width="14.5703125" style="242" customWidth="1"/>
    <col min="8967" max="8967" width="11.28515625" style="242" customWidth="1"/>
    <col min="8968" max="8968" width="15.28515625" style="242" customWidth="1"/>
    <col min="8969" max="8969" width="14.5703125" style="242" customWidth="1"/>
    <col min="8970" max="8970" width="11.28515625" style="242" customWidth="1"/>
    <col min="8971" max="8971" width="18.28515625" style="242" customWidth="1"/>
    <col min="8972" max="8972" width="14.5703125" style="242" customWidth="1"/>
    <col min="8973" max="8973" width="11.28515625" style="242" customWidth="1"/>
    <col min="8974" max="8974" width="18.28515625" style="242" customWidth="1"/>
    <col min="8975" max="8975" width="14.5703125" style="242" customWidth="1"/>
    <col min="8976" max="8976" width="11.42578125" style="242" customWidth="1"/>
    <col min="8977" max="9216" width="9.140625" style="242"/>
    <col min="9217" max="9217" width="67" style="242" bestFit="1" customWidth="1"/>
    <col min="9218" max="9219" width="14.5703125" style="242" customWidth="1"/>
    <col min="9220" max="9220" width="11.42578125" style="242" customWidth="1"/>
    <col min="9221" max="9221" width="15.42578125" style="242" customWidth="1"/>
    <col min="9222" max="9222" width="14.5703125" style="242" customWidth="1"/>
    <col min="9223" max="9223" width="11.28515625" style="242" customWidth="1"/>
    <col min="9224" max="9224" width="15.28515625" style="242" customWidth="1"/>
    <col min="9225" max="9225" width="14.5703125" style="242" customWidth="1"/>
    <col min="9226" max="9226" width="11.28515625" style="242" customWidth="1"/>
    <col min="9227" max="9227" width="18.28515625" style="242" customWidth="1"/>
    <col min="9228" max="9228" width="14.5703125" style="242" customWidth="1"/>
    <col min="9229" max="9229" width="11.28515625" style="242" customWidth="1"/>
    <col min="9230" max="9230" width="18.28515625" style="242" customWidth="1"/>
    <col min="9231" max="9231" width="14.5703125" style="242" customWidth="1"/>
    <col min="9232" max="9232" width="11.42578125" style="242" customWidth="1"/>
    <col min="9233" max="9472" width="9.140625" style="242"/>
    <col min="9473" max="9473" width="67" style="242" bestFit="1" customWidth="1"/>
    <col min="9474" max="9475" width="14.5703125" style="242" customWidth="1"/>
    <col min="9476" max="9476" width="11.42578125" style="242" customWidth="1"/>
    <col min="9477" max="9477" width="15.42578125" style="242" customWidth="1"/>
    <col min="9478" max="9478" width="14.5703125" style="242" customWidth="1"/>
    <col min="9479" max="9479" width="11.28515625" style="242" customWidth="1"/>
    <col min="9480" max="9480" width="15.28515625" style="242" customWidth="1"/>
    <col min="9481" max="9481" width="14.5703125" style="242" customWidth="1"/>
    <col min="9482" max="9482" width="11.28515625" style="242" customWidth="1"/>
    <col min="9483" max="9483" width="18.28515625" style="242" customWidth="1"/>
    <col min="9484" max="9484" width="14.5703125" style="242" customWidth="1"/>
    <col min="9485" max="9485" width="11.28515625" style="242" customWidth="1"/>
    <col min="9486" max="9486" width="18.28515625" style="242" customWidth="1"/>
    <col min="9487" max="9487" width="14.5703125" style="242" customWidth="1"/>
    <col min="9488" max="9488" width="11.42578125" style="242" customWidth="1"/>
    <col min="9489" max="9728" width="9.140625" style="242"/>
    <col min="9729" max="9729" width="67" style="242" bestFit="1" customWidth="1"/>
    <col min="9730" max="9731" width="14.5703125" style="242" customWidth="1"/>
    <col min="9732" max="9732" width="11.42578125" style="242" customWidth="1"/>
    <col min="9733" max="9733" width="15.42578125" style="242" customWidth="1"/>
    <col min="9734" max="9734" width="14.5703125" style="242" customWidth="1"/>
    <col min="9735" max="9735" width="11.28515625" style="242" customWidth="1"/>
    <col min="9736" max="9736" width="15.28515625" style="242" customWidth="1"/>
    <col min="9737" max="9737" width="14.5703125" style="242" customWidth="1"/>
    <col min="9738" max="9738" width="11.28515625" style="242" customWidth="1"/>
    <col min="9739" max="9739" width="18.28515625" style="242" customWidth="1"/>
    <col min="9740" max="9740" width="14.5703125" style="242" customWidth="1"/>
    <col min="9741" max="9741" width="11.28515625" style="242" customWidth="1"/>
    <col min="9742" max="9742" width="18.28515625" style="242" customWidth="1"/>
    <col min="9743" max="9743" width="14.5703125" style="242" customWidth="1"/>
    <col min="9744" max="9744" width="11.42578125" style="242" customWidth="1"/>
    <col min="9745" max="9984" width="9.140625" style="242"/>
    <col min="9985" max="9985" width="67" style="242" bestFit="1" customWidth="1"/>
    <col min="9986" max="9987" width="14.5703125" style="242" customWidth="1"/>
    <col min="9988" max="9988" width="11.42578125" style="242" customWidth="1"/>
    <col min="9989" max="9989" width="15.42578125" style="242" customWidth="1"/>
    <col min="9990" max="9990" width="14.5703125" style="242" customWidth="1"/>
    <col min="9991" max="9991" width="11.28515625" style="242" customWidth="1"/>
    <col min="9992" max="9992" width="15.28515625" style="242" customWidth="1"/>
    <col min="9993" max="9993" width="14.5703125" style="242" customWidth="1"/>
    <col min="9994" max="9994" width="11.28515625" style="242" customWidth="1"/>
    <col min="9995" max="9995" width="18.28515625" style="242" customWidth="1"/>
    <col min="9996" max="9996" width="14.5703125" style="242" customWidth="1"/>
    <col min="9997" max="9997" width="11.28515625" style="242" customWidth="1"/>
    <col min="9998" max="9998" width="18.28515625" style="242" customWidth="1"/>
    <col min="9999" max="9999" width="14.5703125" style="242" customWidth="1"/>
    <col min="10000" max="10000" width="11.42578125" style="242" customWidth="1"/>
    <col min="10001" max="10240" width="9.140625" style="242"/>
    <col min="10241" max="10241" width="67" style="242" bestFit="1" customWidth="1"/>
    <col min="10242" max="10243" width="14.5703125" style="242" customWidth="1"/>
    <col min="10244" max="10244" width="11.42578125" style="242" customWidth="1"/>
    <col min="10245" max="10245" width="15.42578125" style="242" customWidth="1"/>
    <col min="10246" max="10246" width="14.5703125" style="242" customWidth="1"/>
    <col min="10247" max="10247" width="11.28515625" style="242" customWidth="1"/>
    <col min="10248" max="10248" width="15.28515625" style="242" customWidth="1"/>
    <col min="10249" max="10249" width="14.5703125" style="242" customWidth="1"/>
    <col min="10250" max="10250" width="11.28515625" style="242" customWidth="1"/>
    <col min="10251" max="10251" width="18.28515625" style="242" customWidth="1"/>
    <col min="10252" max="10252" width="14.5703125" style="242" customWidth="1"/>
    <col min="10253" max="10253" width="11.28515625" style="242" customWidth="1"/>
    <col min="10254" max="10254" width="18.28515625" style="242" customWidth="1"/>
    <col min="10255" max="10255" width="14.5703125" style="242" customWidth="1"/>
    <col min="10256" max="10256" width="11.42578125" style="242" customWidth="1"/>
    <col min="10257" max="10496" width="9.140625" style="242"/>
    <col min="10497" max="10497" width="67" style="242" bestFit="1" customWidth="1"/>
    <col min="10498" max="10499" width="14.5703125" style="242" customWidth="1"/>
    <col min="10500" max="10500" width="11.42578125" style="242" customWidth="1"/>
    <col min="10501" max="10501" width="15.42578125" style="242" customWidth="1"/>
    <col min="10502" max="10502" width="14.5703125" style="242" customWidth="1"/>
    <col min="10503" max="10503" width="11.28515625" style="242" customWidth="1"/>
    <col min="10504" max="10504" width="15.28515625" style="242" customWidth="1"/>
    <col min="10505" max="10505" width="14.5703125" style="242" customWidth="1"/>
    <col min="10506" max="10506" width="11.28515625" style="242" customWidth="1"/>
    <col min="10507" max="10507" width="18.28515625" style="242" customWidth="1"/>
    <col min="10508" max="10508" width="14.5703125" style="242" customWidth="1"/>
    <col min="10509" max="10509" width="11.28515625" style="242" customWidth="1"/>
    <col min="10510" max="10510" width="18.28515625" style="242" customWidth="1"/>
    <col min="10511" max="10511" width="14.5703125" style="242" customWidth="1"/>
    <col min="10512" max="10512" width="11.42578125" style="242" customWidth="1"/>
    <col min="10513" max="10752" width="9.140625" style="242"/>
    <col min="10753" max="10753" width="67" style="242" bestFit="1" customWidth="1"/>
    <col min="10754" max="10755" width="14.5703125" style="242" customWidth="1"/>
    <col min="10756" max="10756" width="11.42578125" style="242" customWidth="1"/>
    <col min="10757" max="10757" width="15.42578125" style="242" customWidth="1"/>
    <col min="10758" max="10758" width="14.5703125" style="242" customWidth="1"/>
    <col min="10759" max="10759" width="11.28515625" style="242" customWidth="1"/>
    <col min="10760" max="10760" width="15.28515625" style="242" customWidth="1"/>
    <col min="10761" max="10761" width="14.5703125" style="242" customWidth="1"/>
    <col min="10762" max="10762" width="11.28515625" style="242" customWidth="1"/>
    <col min="10763" max="10763" width="18.28515625" style="242" customWidth="1"/>
    <col min="10764" max="10764" width="14.5703125" style="242" customWidth="1"/>
    <col min="10765" max="10765" width="11.28515625" style="242" customWidth="1"/>
    <col min="10766" max="10766" width="18.28515625" style="242" customWidth="1"/>
    <col min="10767" max="10767" width="14.5703125" style="242" customWidth="1"/>
    <col min="10768" max="10768" width="11.42578125" style="242" customWidth="1"/>
    <col min="10769" max="11008" width="9.140625" style="242"/>
    <col min="11009" max="11009" width="67" style="242" bestFit="1" customWidth="1"/>
    <col min="11010" max="11011" width="14.5703125" style="242" customWidth="1"/>
    <col min="11012" max="11012" width="11.42578125" style="242" customWidth="1"/>
    <col min="11013" max="11013" width="15.42578125" style="242" customWidth="1"/>
    <col min="11014" max="11014" width="14.5703125" style="242" customWidth="1"/>
    <col min="11015" max="11015" width="11.28515625" style="242" customWidth="1"/>
    <col min="11016" max="11016" width="15.28515625" style="242" customWidth="1"/>
    <col min="11017" max="11017" width="14.5703125" style="242" customWidth="1"/>
    <col min="11018" max="11018" width="11.28515625" style="242" customWidth="1"/>
    <col min="11019" max="11019" width="18.28515625" style="242" customWidth="1"/>
    <col min="11020" max="11020" width="14.5703125" style="242" customWidth="1"/>
    <col min="11021" max="11021" width="11.28515625" style="242" customWidth="1"/>
    <col min="11022" max="11022" width="18.28515625" style="242" customWidth="1"/>
    <col min="11023" max="11023" width="14.5703125" style="242" customWidth="1"/>
    <col min="11024" max="11024" width="11.42578125" style="242" customWidth="1"/>
    <col min="11025" max="11264" width="9.140625" style="242"/>
    <col min="11265" max="11265" width="67" style="242" bestFit="1" customWidth="1"/>
    <col min="11266" max="11267" width="14.5703125" style="242" customWidth="1"/>
    <col min="11268" max="11268" width="11.42578125" style="242" customWidth="1"/>
    <col min="11269" max="11269" width="15.42578125" style="242" customWidth="1"/>
    <col min="11270" max="11270" width="14.5703125" style="242" customWidth="1"/>
    <col min="11271" max="11271" width="11.28515625" style="242" customWidth="1"/>
    <col min="11272" max="11272" width="15.28515625" style="242" customWidth="1"/>
    <col min="11273" max="11273" width="14.5703125" style="242" customWidth="1"/>
    <col min="11274" max="11274" width="11.28515625" style="242" customWidth="1"/>
    <col min="11275" max="11275" width="18.28515625" style="242" customWidth="1"/>
    <col min="11276" max="11276" width="14.5703125" style="242" customWidth="1"/>
    <col min="11277" max="11277" width="11.28515625" style="242" customWidth="1"/>
    <col min="11278" max="11278" width="18.28515625" style="242" customWidth="1"/>
    <col min="11279" max="11279" width="14.5703125" style="242" customWidth="1"/>
    <col min="11280" max="11280" width="11.42578125" style="242" customWidth="1"/>
    <col min="11281" max="11520" width="9.140625" style="242"/>
    <col min="11521" max="11521" width="67" style="242" bestFit="1" customWidth="1"/>
    <col min="11522" max="11523" width="14.5703125" style="242" customWidth="1"/>
    <col min="11524" max="11524" width="11.42578125" style="242" customWidth="1"/>
    <col min="11525" max="11525" width="15.42578125" style="242" customWidth="1"/>
    <col min="11526" max="11526" width="14.5703125" style="242" customWidth="1"/>
    <col min="11527" max="11527" width="11.28515625" style="242" customWidth="1"/>
    <col min="11528" max="11528" width="15.28515625" style="242" customWidth="1"/>
    <col min="11529" max="11529" width="14.5703125" style="242" customWidth="1"/>
    <col min="11530" max="11530" width="11.28515625" style="242" customWidth="1"/>
    <col min="11531" max="11531" width="18.28515625" style="242" customWidth="1"/>
    <col min="11532" max="11532" width="14.5703125" style="242" customWidth="1"/>
    <col min="11533" max="11533" width="11.28515625" style="242" customWidth="1"/>
    <col min="11534" max="11534" width="18.28515625" style="242" customWidth="1"/>
    <col min="11535" max="11535" width="14.5703125" style="242" customWidth="1"/>
    <col min="11536" max="11536" width="11.42578125" style="242" customWidth="1"/>
    <col min="11537" max="11776" width="9.140625" style="242"/>
    <col min="11777" max="11777" width="67" style="242" bestFit="1" customWidth="1"/>
    <col min="11778" max="11779" width="14.5703125" style="242" customWidth="1"/>
    <col min="11780" max="11780" width="11.42578125" style="242" customWidth="1"/>
    <col min="11781" max="11781" width="15.42578125" style="242" customWidth="1"/>
    <col min="11782" max="11782" width="14.5703125" style="242" customWidth="1"/>
    <col min="11783" max="11783" width="11.28515625" style="242" customWidth="1"/>
    <col min="11784" max="11784" width="15.28515625" style="242" customWidth="1"/>
    <col min="11785" max="11785" width="14.5703125" style="242" customWidth="1"/>
    <col min="11786" max="11786" width="11.28515625" style="242" customWidth="1"/>
    <col min="11787" max="11787" width="18.28515625" style="242" customWidth="1"/>
    <col min="11788" max="11788" width="14.5703125" style="242" customWidth="1"/>
    <col min="11789" max="11789" width="11.28515625" style="242" customWidth="1"/>
    <col min="11790" max="11790" width="18.28515625" style="242" customWidth="1"/>
    <col min="11791" max="11791" width="14.5703125" style="242" customWidth="1"/>
    <col min="11792" max="11792" width="11.42578125" style="242" customWidth="1"/>
    <col min="11793" max="12032" width="9.140625" style="242"/>
    <col min="12033" max="12033" width="67" style="242" bestFit="1" customWidth="1"/>
    <col min="12034" max="12035" width="14.5703125" style="242" customWidth="1"/>
    <col min="12036" max="12036" width="11.42578125" style="242" customWidth="1"/>
    <col min="12037" max="12037" width="15.42578125" style="242" customWidth="1"/>
    <col min="12038" max="12038" width="14.5703125" style="242" customWidth="1"/>
    <col min="12039" max="12039" width="11.28515625" style="242" customWidth="1"/>
    <col min="12040" max="12040" width="15.28515625" style="242" customWidth="1"/>
    <col min="12041" max="12041" width="14.5703125" style="242" customWidth="1"/>
    <col min="12042" max="12042" width="11.28515625" style="242" customWidth="1"/>
    <col min="12043" max="12043" width="18.28515625" style="242" customWidth="1"/>
    <col min="12044" max="12044" width="14.5703125" style="242" customWidth="1"/>
    <col min="12045" max="12045" width="11.28515625" style="242" customWidth="1"/>
    <col min="12046" max="12046" width="18.28515625" style="242" customWidth="1"/>
    <col min="12047" max="12047" width="14.5703125" style="242" customWidth="1"/>
    <col min="12048" max="12048" width="11.42578125" style="242" customWidth="1"/>
    <col min="12049" max="12288" width="9.140625" style="242"/>
    <col min="12289" max="12289" width="67" style="242" bestFit="1" customWidth="1"/>
    <col min="12290" max="12291" width="14.5703125" style="242" customWidth="1"/>
    <col min="12292" max="12292" width="11.42578125" style="242" customWidth="1"/>
    <col min="12293" max="12293" width="15.42578125" style="242" customWidth="1"/>
    <col min="12294" max="12294" width="14.5703125" style="242" customWidth="1"/>
    <col min="12295" max="12295" width="11.28515625" style="242" customWidth="1"/>
    <col min="12296" max="12296" width="15.28515625" style="242" customWidth="1"/>
    <col min="12297" max="12297" width="14.5703125" style="242" customWidth="1"/>
    <col min="12298" max="12298" width="11.28515625" style="242" customWidth="1"/>
    <col min="12299" max="12299" width="18.28515625" style="242" customWidth="1"/>
    <col min="12300" max="12300" width="14.5703125" style="242" customWidth="1"/>
    <col min="12301" max="12301" width="11.28515625" style="242" customWidth="1"/>
    <col min="12302" max="12302" width="18.28515625" style="242" customWidth="1"/>
    <col min="12303" max="12303" width="14.5703125" style="242" customWidth="1"/>
    <col min="12304" max="12304" width="11.42578125" style="242" customWidth="1"/>
    <col min="12305" max="12544" width="9.140625" style="242"/>
    <col min="12545" max="12545" width="67" style="242" bestFit="1" customWidth="1"/>
    <col min="12546" max="12547" width="14.5703125" style="242" customWidth="1"/>
    <col min="12548" max="12548" width="11.42578125" style="242" customWidth="1"/>
    <col min="12549" max="12549" width="15.42578125" style="242" customWidth="1"/>
    <col min="12550" max="12550" width="14.5703125" style="242" customWidth="1"/>
    <col min="12551" max="12551" width="11.28515625" style="242" customWidth="1"/>
    <col min="12552" max="12552" width="15.28515625" style="242" customWidth="1"/>
    <col min="12553" max="12553" width="14.5703125" style="242" customWidth="1"/>
    <col min="12554" max="12554" width="11.28515625" style="242" customWidth="1"/>
    <col min="12555" max="12555" width="18.28515625" style="242" customWidth="1"/>
    <col min="12556" max="12556" width="14.5703125" style="242" customWidth="1"/>
    <col min="12557" max="12557" width="11.28515625" style="242" customWidth="1"/>
    <col min="12558" max="12558" width="18.28515625" style="242" customWidth="1"/>
    <col min="12559" max="12559" width="14.5703125" style="242" customWidth="1"/>
    <col min="12560" max="12560" width="11.42578125" style="242" customWidth="1"/>
    <col min="12561" max="12800" width="9.140625" style="242"/>
    <col min="12801" max="12801" width="67" style="242" bestFit="1" customWidth="1"/>
    <col min="12802" max="12803" width="14.5703125" style="242" customWidth="1"/>
    <col min="12804" max="12804" width="11.42578125" style="242" customWidth="1"/>
    <col min="12805" max="12805" width="15.42578125" style="242" customWidth="1"/>
    <col min="12806" max="12806" width="14.5703125" style="242" customWidth="1"/>
    <col min="12807" max="12807" width="11.28515625" style="242" customWidth="1"/>
    <col min="12808" max="12808" width="15.28515625" style="242" customWidth="1"/>
    <col min="12809" max="12809" width="14.5703125" style="242" customWidth="1"/>
    <col min="12810" max="12810" width="11.28515625" style="242" customWidth="1"/>
    <col min="12811" max="12811" width="18.28515625" style="242" customWidth="1"/>
    <col min="12812" max="12812" width="14.5703125" style="242" customWidth="1"/>
    <col min="12813" max="12813" width="11.28515625" style="242" customWidth="1"/>
    <col min="12814" max="12814" width="18.28515625" style="242" customWidth="1"/>
    <col min="12815" max="12815" width="14.5703125" style="242" customWidth="1"/>
    <col min="12816" max="12816" width="11.42578125" style="242" customWidth="1"/>
    <col min="12817" max="13056" width="9.140625" style="242"/>
    <col min="13057" max="13057" width="67" style="242" bestFit="1" customWidth="1"/>
    <col min="13058" max="13059" width="14.5703125" style="242" customWidth="1"/>
    <col min="13060" max="13060" width="11.42578125" style="242" customWidth="1"/>
    <col min="13061" max="13061" width="15.42578125" style="242" customWidth="1"/>
    <col min="13062" max="13062" width="14.5703125" style="242" customWidth="1"/>
    <col min="13063" max="13063" width="11.28515625" style="242" customWidth="1"/>
    <col min="13064" max="13064" width="15.28515625" style="242" customWidth="1"/>
    <col min="13065" max="13065" width="14.5703125" style="242" customWidth="1"/>
    <col min="13066" max="13066" width="11.28515625" style="242" customWidth="1"/>
    <col min="13067" max="13067" width="18.28515625" style="242" customWidth="1"/>
    <col min="13068" max="13068" width="14.5703125" style="242" customWidth="1"/>
    <col min="13069" max="13069" width="11.28515625" style="242" customWidth="1"/>
    <col min="13070" max="13070" width="18.28515625" style="242" customWidth="1"/>
    <col min="13071" max="13071" width="14.5703125" style="242" customWidth="1"/>
    <col min="13072" max="13072" width="11.42578125" style="242" customWidth="1"/>
    <col min="13073" max="13312" width="9.140625" style="242"/>
    <col min="13313" max="13313" width="67" style="242" bestFit="1" customWidth="1"/>
    <col min="13314" max="13315" width="14.5703125" style="242" customWidth="1"/>
    <col min="13316" max="13316" width="11.42578125" style="242" customWidth="1"/>
    <col min="13317" max="13317" width="15.42578125" style="242" customWidth="1"/>
    <col min="13318" max="13318" width="14.5703125" style="242" customWidth="1"/>
    <col min="13319" max="13319" width="11.28515625" style="242" customWidth="1"/>
    <col min="13320" max="13320" width="15.28515625" style="242" customWidth="1"/>
    <col min="13321" max="13321" width="14.5703125" style="242" customWidth="1"/>
    <col min="13322" max="13322" width="11.28515625" style="242" customWidth="1"/>
    <col min="13323" max="13323" width="18.28515625" style="242" customWidth="1"/>
    <col min="13324" max="13324" width="14.5703125" style="242" customWidth="1"/>
    <col min="13325" max="13325" width="11.28515625" style="242" customWidth="1"/>
    <col min="13326" max="13326" width="18.28515625" style="242" customWidth="1"/>
    <col min="13327" max="13327" width="14.5703125" style="242" customWidth="1"/>
    <col min="13328" max="13328" width="11.42578125" style="242" customWidth="1"/>
    <col min="13329" max="13568" width="9.140625" style="242"/>
    <col min="13569" max="13569" width="67" style="242" bestFit="1" customWidth="1"/>
    <col min="13570" max="13571" width="14.5703125" style="242" customWidth="1"/>
    <col min="13572" max="13572" width="11.42578125" style="242" customWidth="1"/>
    <col min="13573" max="13573" width="15.42578125" style="242" customWidth="1"/>
    <col min="13574" max="13574" width="14.5703125" style="242" customWidth="1"/>
    <col min="13575" max="13575" width="11.28515625" style="242" customWidth="1"/>
    <col min="13576" max="13576" width="15.28515625" style="242" customWidth="1"/>
    <col min="13577" max="13577" width="14.5703125" style="242" customWidth="1"/>
    <col min="13578" max="13578" width="11.28515625" style="242" customWidth="1"/>
    <col min="13579" max="13579" width="18.28515625" style="242" customWidth="1"/>
    <col min="13580" max="13580" width="14.5703125" style="242" customWidth="1"/>
    <col min="13581" max="13581" width="11.28515625" style="242" customWidth="1"/>
    <col min="13582" max="13582" width="18.28515625" style="242" customWidth="1"/>
    <col min="13583" max="13583" width="14.5703125" style="242" customWidth="1"/>
    <col min="13584" max="13584" width="11.42578125" style="242" customWidth="1"/>
    <col min="13585" max="13824" width="9.140625" style="242"/>
    <col min="13825" max="13825" width="67" style="242" bestFit="1" customWidth="1"/>
    <col min="13826" max="13827" width="14.5703125" style="242" customWidth="1"/>
    <col min="13828" max="13828" width="11.42578125" style="242" customWidth="1"/>
    <col min="13829" max="13829" width="15.42578125" style="242" customWidth="1"/>
    <col min="13830" max="13830" width="14.5703125" style="242" customWidth="1"/>
    <col min="13831" max="13831" width="11.28515625" style="242" customWidth="1"/>
    <col min="13832" max="13832" width="15.28515625" style="242" customWidth="1"/>
    <col min="13833" max="13833" width="14.5703125" style="242" customWidth="1"/>
    <col min="13834" max="13834" width="11.28515625" style="242" customWidth="1"/>
    <col min="13835" max="13835" width="18.28515625" style="242" customWidth="1"/>
    <col min="13836" max="13836" width="14.5703125" style="242" customWidth="1"/>
    <col min="13837" max="13837" width="11.28515625" style="242" customWidth="1"/>
    <col min="13838" max="13838" width="18.28515625" style="242" customWidth="1"/>
    <col min="13839" max="13839" width="14.5703125" style="242" customWidth="1"/>
    <col min="13840" max="13840" width="11.42578125" style="242" customWidth="1"/>
    <col min="13841" max="14080" width="9.140625" style="242"/>
    <col min="14081" max="14081" width="67" style="242" bestFit="1" customWidth="1"/>
    <col min="14082" max="14083" width="14.5703125" style="242" customWidth="1"/>
    <col min="14084" max="14084" width="11.42578125" style="242" customWidth="1"/>
    <col min="14085" max="14085" width="15.42578125" style="242" customWidth="1"/>
    <col min="14086" max="14086" width="14.5703125" style="242" customWidth="1"/>
    <col min="14087" max="14087" width="11.28515625" style="242" customWidth="1"/>
    <col min="14088" max="14088" width="15.28515625" style="242" customWidth="1"/>
    <col min="14089" max="14089" width="14.5703125" style="242" customWidth="1"/>
    <col min="14090" max="14090" width="11.28515625" style="242" customWidth="1"/>
    <col min="14091" max="14091" width="18.28515625" style="242" customWidth="1"/>
    <col min="14092" max="14092" width="14.5703125" style="242" customWidth="1"/>
    <col min="14093" max="14093" width="11.28515625" style="242" customWidth="1"/>
    <col min="14094" max="14094" width="18.28515625" style="242" customWidth="1"/>
    <col min="14095" max="14095" width="14.5703125" style="242" customWidth="1"/>
    <col min="14096" max="14096" width="11.42578125" style="242" customWidth="1"/>
    <col min="14097" max="14336" width="9.140625" style="242"/>
    <col min="14337" max="14337" width="67" style="242" bestFit="1" customWidth="1"/>
    <col min="14338" max="14339" width="14.5703125" style="242" customWidth="1"/>
    <col min="14340" max="14340" width="11.42578125" style="242" customWidth="1"/>
    <col min="14341" max="14341" width="15.42578125" style="242" customWidth="1"/>
    <col min="14342" max="14342" width="14.5703125" style="242" customWidth="1"/>
    <col min="14343" max="14343" width="11.28515625" style="242" customWidth="1"/>
    <col min="14344" max="14344" width="15.28515625" style="242" customWidth="1"/>
    <col min="14345" max="14345" width="14.5703125" style="242" customWidth="1"/>
    <col min="14346" max="14346" width="11.28515625" style="242" customWidth="1"/>
    <col min="14347" max="14347" width="18.28515625" style="242" customWidth="1"/>
    <col min="14348" max="14348" width="14.5703125" style="242" customWidth="1"/>
    <col min="14349" max="14349" width="11.28515625" style="242" customWidth="1"/>
    <col min="14350" max="14350" width="18.28515625" style="242" customWidth="1"/>
    <col min="14351" max="14351" width="14.5703125" style="242" customWidth="1"/>
    <col min="14352" max="14352" width="11.42578125" style="242" customWidth="1"/>
    <col min="14353" max="14592" width="9.140625" style="242"/>
    <col min="14593" max="14593" width="67" style="242" bestFit="1" customWidth="1"/>
    <col min="14594" max="14595" width="14.5703125" style="242" customWidth="1"/>
    <col min="14596" max="14596" width="11.42578125" style="242" customWidth="1"/>
    <col min="14597" max="14597" width="15.42578125" style="242" customWidth="1"/>
    <col min="14598" max="14598" width="14.5703125" style="242" customWidth="1"/>
    <col min="14599" max="14599" width="11.28515625" style="242" customWidth="1"/>
    <col min="14600" max="14600" width="15.28515625" style="242" customWidth="1"/>
    <col min="14601" max="14601" width="14.5703125" style="242" customWidth="1"/>
    <col min="14602" max="14602" width="11.28515625" style="242" customWidth="1"/>
    <col min="14603" max="14603" width="18.28515625" style="242" customWidth="1"/>
    <col min="14604" max="14604" width="14.5703125" style="242" customWidth="1"/>
    <col min="14605" max="14605" width="11.28515625" style="242" customWidth="1"/>
    <col min="14606" max="14606" width="18.28515625" style="242" customWidth="1"/>
    <col min="14607" max="14607" width="14.5703125" style="242" customWidth="1"/>
    <col min="14608" max="14608" width="11.42578125" style="242" customWidth="1"/>
    <col min="14609" max="14848" width="9.140625" style="242"/>
    <col min="14849" max="14849" width="67" style="242" bestFit="1" customWidth="1"/>
    <col min="14850" max="14851" width="14.5703125" style="242" customWidth="1"/>
    <col min="14852" max="14852" width="11.42578125" style="242" customWidth="1"/>
    <col min="14853" max="14853" width="15.42578125" style="242" customWidth="1"/>
    <col min="14854" max="14854" width="14.5703125" style="242" customWidth="1"/>
    <col min="14855" max="14855" width="11.28515625" style="242" customWidth="1"/>
    <col min="14856" max="14856" width="15.28515625" style="242" customWidth="1"/>
    <col min="14857" max="14857" width="14.5703125" style="242" customWidth="1"/>
    <col min="14858" max="14858" width="11.28515625" style="242" customWidth="1"/>
    <col min="14859" max="14859" width="18.28515625" style="242" customWidth="1"/>
    <col min="14860" max="14860" width="14.5703125" style="242" customWidth="1"/>
    <col min="14861" max="14861" width="11.28515625" style="242" customWidth="1"/>
    <col min="14862" max="14862" width="18.28515625" style="242" customWidth="1"/>
    <col min="14863" max="14863" width="14.5703125" style="242" customWidth="1"/>
    <col min="14864" max="14864" width="11.42578125" style="242" customWidth="1"/>
    <col min="14865" max="15104" width="9.140625" style="242"/>
    <col min="15105" max="15105" width="67" style="242" bestFit="1" customWidth="1"/>
    <col min="15106" max="15107" width="14.5703125" style="242" customWidth="1"/>
    <col min="15108" max="15108" width="11.42578125" style="242" customWidth="1"/>
    <col min="15109" max="15109" width="15.42578125" style="242" customWidth="1"/>
    <col min="15110" max="15110" width="14.5703125" style="242" customWidth="1"/>
    <col min="15111" max="15111" width="11.28515625" style="242" customWidth="1"/>
    <col min="15112" max="15112" width="15.28515625" style="242" customWidth="1"/>
    <col min="15113" max="15113" width="14.5703125" style="242" customWidth="1"/>
    <col min="15114" max="15114" width="11.28515625" style="242" customWidth="1"/>
    <col min="15115" max="15115" width="18.28515625" style="242" customWidth="1"/>
    <col min="15116" max="15116" width="14.5703125" style="242" customWidth="1"/>
    <col min="15117" max="15117" width="11.28515625" style="242" customWidth="1"/>
    <col min="15118" max="15118" width="18.28515625" style="242" customWidth="1"/>
    <col min="15119" max="15119" width="14.5703125" style="242" customWidth="1"/>
    <col min="15120" max="15120" width="11.42578125" style="242" customWidth="1"/>
    <col min="15121" max="15360" width="9.140625" style="242"/>
    <col min="15361" max="15361" width="67" style="242" bestFit="1" customWidth="1"/>
    <col min="15362" max="15363" width="14.5703125" style="242" customWidth="1"/>
    <col min="15364" max="15364" width="11.42578125" style="242" customWidth="1"/>
    <col min="15365" max="15365" width="15.42578125" style="242" customWidth="1"/>
    <col min="15366" max="15366" width="14.5703125" style="242" customWidth="1"/>
    <col min="15367" max="15367" width="11.28515625" style="242" customWidth="1"/>
    <col min="15368" max="15368" width="15.28515625" style="242" customWidth="1"/>
    <col min="15369" max="15369" width="14.5703125" style="242" customWidth="1"/>
    <col min="15370" max="15370" width="11.28515625" style="242" customWidth="1"/>
    <col min="15371" max="15371" width="18.28515625" style="242" customWidth="1"/>
    <col min="15372" max="15372" width="14.5703125" style="242" customWidth="1"/>
    <col min="15373" max="15373" width="11.28515625" style="242" customWidth="1"/>
    <col min="15374" max="15374" width="18.28515625" style="242" customWidth="1"/>
    <col min="15375" max="15375" width="14.5703125" style="242" customWidth="1"/>
    <col min="15376" max="15376" width="11.42578125" style="242" customWidth="1"/>
    <col min="15377" max="15616" width="9.140625" style="242"/>
    <col min="15617" max="15617" width="67" style="242" bestFit="1" customWidth="1"/>
    <col min="15618" max="15619" width="14.5703125" style="242" customWidth="1"/>
    <col min="15620" max="15620" width="11.42578125" style="242" customWidth="1"/>
    <col min="15621" max="15621" width="15.42578125" style="242" customWidth="1"/>
    <col min="15622" max="15622" width="14.5703125" style="242" customWidth="1"/>
    <col min="15623" max="15623" width="11.28515625" style="242" customWidth="1"/>
    <col min="15624" max="15624" width="15.28515625" style="242" customWidth="1"/>
    <col min="15625" max="15625" width="14.5703125" style="242" customWidth="1"/>
    <col min="15626" max="15626" width="11.28515625" style="242" customWidth="1"/>
    <col min="15627" max="15627" width="18.28515625" style="242" customWidth="1"/>
    <col min="15628" max="15628" width="14.5703125" style="242" customWidth="1"/>
    <col min="15629" max="15629" width="11.28515625" style="242" customWidth="1"/>
    <col min="15630" max="15630" width="18.28515625" style="242" customWidth="1"/>
    <col min="15631" max="15631" width="14.5703125" style="242" customWidth="1"/>
    <col min="15632" max="15632" width="11.42578125" style="242" customWidth="1"/>
    <col min="15633" max="15872" width="9.140625" style="242"/>
    <col min="15873" max="15873" width="67" style="242" bestFit="1" customWidth="1"/>
    <col min="15874" max="15875" width="14.5703125" style="242" customWidth="1"/>
    <col min="15876" max="15876" width="11.42578125" style="242" customWidth="1"/>
    <col min="15877" max="15877" width="15.42578125" style="242" customWidth="1"/>
    <col min="15878" max="15878" width="14.5703125" style="242" customWidth="1"/>
    <col min="15879" max="15879" width="11.28515625" style="242" customWidth="1"/>
    <col min="15880" max="15880" width="15.28515625" style="242" customWidth="1"/>
    <col min="15881" max="15881" width="14.5703125" style="242" customWidth="1"/>
    <col min="15882" max="15882" width="11.28515625" style="242" customWidth="1"/>
    <col min="15883" max="15883" width="18.28515625" style="242" customWidth="1"/>
    <col min="15884" max="15884" width="14.5703125" style="242" customWidth="1"/>
    <col min="15885" max="15885" width="11.28515625" style="242" customWidth="1"/>
    <col min="15886" max="15886" width="18.28515625" style="242" customWidth="1"/>
    <col min="15887" max="15887" width="14.5703125" style="242" customWidth="1"/>
    <col min="15888" max="15888" width="11.42578125" style="242" customWidth="1"/>
    <col min="15889" max="16128" width="9.140625" style="242"/>
    <col min="16129" max="16129" width="67" style="242" bestFit="1" customWidth="1"/>
    <col min="16130" max="16131" width="14.5703125" style="242" customWidth="1"/>
    <col min="16132" max="16132" width="11.42578125" style="242" customWidth="1"/>
    <col min="16133" max="16133" width="15.42578125" style="242" customWidth="1"/>
    <col min="16134" max="16134" width="14.5703125" style="242" customWidth="1"/>
    <col min="16135" max="16135" width="11.28515625" style="242" customWidth="1"/>
    <col min="16136" max="16136" width="15.28515625" style="242" customWidth="1"/>
    <col min="16137" max="16137" width="14.5703125" style="242" customWidth="1"/>
    <col min="16138" max="16138" width="11.28515625" style="242" customWidth="1"/>
    <col min="16139" max="16139" width="18.28515625" style="242" customWidth="1"/>
    <col min="16140" max="16140" width="14.5703125" style="242" customWidth="1"/>
    <col min="16141" max="16141" width="11.28515625" style="242" customWidth="1"/>
    <col min="16142" max="16142" width="18.28515625" style="242" customWidth="1"/>
    <col min="16143" max="16143" width="14.5703125" style="242" customWidth="1"/>
    <col min="16144" max="16144" width="11.42578125" style="242" customWidth="1"/>
    <col min="16145" max="16384" width="9.140625" style="242"/>
  </cols>
  <sheetData>
    <row r="1" spans="1:16" x14ac:dyDescent="0.2">
      <c r="A1" s="4521"/>
      <c r="B1" s="4521"/>
      <c r="C1" s="4521"/>
      <c r="D1" s="4521"/>
      <c r="E1" s="4521"/>
      <c r="F1" s="4521"/>
      <c r="G1" s="4521"/>
      <c r="H1" s="4521"/>
      <c r="I1" s="4521"/>
      <c r="J1" s="4521"/>
      <c r="K1" s="4521"/>
      <c r="L1" s="4521"/>
      <c r="M1" s="4521"/>
      <c r="N1" s="4521"/>
      <c r="O1" s="4521"/>
      <c r="P1" s="4521"/>
    </row>
    <row r="2" spans="1:16" ht="18.75" customHeight="1" x14ac:dyDescent="0.2">
      <c r="A2" s="4523" t="s">
        <v>289</v>
      </c>
      <c r="B2" s="4523"/>
      <c r="C2" s="4523"/>
      <c r="D2" s="4523"/>
      <c r="E2" s="4523"/>
      <c r="F2" s="4523"/>
      <c r="G2" s="4523"/>
      <c r="H2" s="4523"/>
      <c r="I2" s="4523"/>
      <c r="J2" s="4523"/>
      <c r="K2" s="4523"/>
      <c r="L2" s="4523"/>
      <c r="M2" s="4523"/>
      <c r="N2" s="4523"/>
      <c r="O2" s="4523"/>
      <c r="P2" s="4523"/>
    </row>
    <row r="3" spans="1:16" ht="18.75" customHeight="1" x14ac:dyDescent="0.2">
      <c r="A3" s="4523" t="s">
        <v>381</v>
      </c>
      <c r="B3" s="4523"/>
      <c r="C3" s="4523"/>
      <c r="D3" s="4523"/>
      <c r="E3" s="4523"/>
      <c r="F3" s="4523"/>
      <c r="G3" s="4523"/>
      <c r="H3" s="4523"/>
      <c r="I3" s="4523"/>
      <c r="J3" s="4523"/>
      <c r="K3" s="4523"/>
      <c r="L3" s="4523"/>
      <c r="M3" s="4523"/>
      <c r="N3" s="4523"/>
      <c r="O3" s="4523"/>
      <c r="P3" s="4523"/>
    </row>
    <row r="4" spans="1:16" ht="19.5" thickBot="1" x14ac:dyDescent="0.25">
      <c r="A4" s="4522"/>
      <c r="B4" s="4522"/>
      <c r="C4" s="4522"/>
      <c r="D4" s="4522"/>
      <c r="E4" s="4522"/>
      <c r="F4" s="4522"/>
      <c r="G4" s="4522"/>
      <c r="H4" s="4522"/>
      <c r="I4" s="4522"/>
      <c r="J4" s="4522"/>
      <c r="K4" s="4522"/>
      <c r="L4" s="4522"/>
      <c r="M4" s="4522"/>
      <c r="N4" s="4522"/>
      <c r="O4" s="4522"/>
      <c r="P4" s="4522"/>
    </row>
    <row r="5" spans="1:16" ht="32.25" customHeight="1" x14ac:dyDescent="0.2">
      <c r="A5" s="1168" t="s">
        <v>290</v>
      </c>
      <c r="B5" s="4524" t="s">
        <v>19</v>
      </c>
      <c r="C5" s="4525"/>
      <c r="D5" s="4526"/>
      <c r="E5" s="4524" t="s">
        <v>20</v>
      </c>
      <c r="F5" s="4525"/>
      <c r="G5" s="4526"/>
      <c r="H5" s="4524" t="s">
        <v>29</v>
      </c>
      <c r="I5" s="4525"/>
      <c r="J5" s="4526"/>
      <c r="K5" s="4524" t="s">
        <v>291</v>
      </c>
      <c r="L5" s="4525"/>
      <c r="M5" s="4526"/>
      <c r="N5" s="4527" t="s">
        <v>6</v>
      </c>
      <c r="O5" s="4528"/>
      <c r="P5" s="4529"/>
    </row>
    <row r="6" spans="1:16" ht="72" customHeight="1" thickBot="1" x14ac:dyDescent="0.25">
      <c r="A6" s="485"/>
      <c r="B6" s="667" t="s">
        <v>26</v>
      </c>
      <c r="C6" s="668" t="s">
        <v>27</v>
      </c>
      <c r="D6" s="669" t="s">
        <v>4</v>
      </c>
      <c r="E6" s="667" t="s">
        <v>26</v>
      </c>
      <c r="F6" s="668" t="s">
        <v>27</v>
      </c>
      <c r="G6" s="669" t="s">
        <v>4</v>
      </c>
      <c r="H6" s="1169" t="s">
        <v>26</v>
      </c>
      <c r="I6" s="1170" t="s">
        <v>27</v>
      </c>
      <c r="J6" s="1171" t="s">
        <v>4</v>
      </c>
      <c r="K6" s="1169" t="s">
        <v>26</v>
      </c>
      <c r="L6" s="1170" t="s">
        <v>27</v>
      </c>
      <c r="M6" s="1171" t="s">
        <v>4</v>
      </c>
      <c r="N6" s="1172" t="s">
        <v>26</v>
      </c>
      <c r="O6" s="1170" t="s">
        <v>27</v>
      </c>
      <c r="P6" s="1171" t="s">
        <v>4</v>
      </c>
    </row>
    <row r="7" spans="1:16" ht="20.25" x14ac:dyDescent="0.2">
      <c r="A7" s="1252" t="s">
        <v>22</v>
      </c>
      <c r="B7" s="1174"/>
      <c r="C7" s="1175"/>
      <c r="D7" s="1176"/>
      <c r="E7" s="1174"/>
      <c r="F7" s="1175"/>
      <c r="G7" s="1176"/>
      <c r="H7" s="1174"/>
      <c r="I7" s="1175"/>
      <c r="J7" s="1176"/>
      <c r="K7" s="1174"/>
      <c r="L7" s="1175"/>
      <c r="M7" s="1177"/>
      <c r="N7" s="1178"/>
      <c r="O7" s="1179"/>
      <c r="P7" s="1180"/>
    </row>
    <row r="8" spans="1:16" ht="25.5" customHeight="1" x14ac:dyDescent="0.2">
      <c r="A8" s="1235" t="s">
        <v>87</v>
      </c>
      <c r="B8" s="1254">
        <v>14</v>
      </c>
      <c r="C8" s="1255">
        <v>0</v>
      </c>
      <c r="D8" s="1264">
        <f>SUM(B8:C8)</f>
        <v>14</v>
      </c>
      <c r="E8" s="1254">
        <v>27</v>
      </c>
      <c r="F8" s="1255">
        <v>0</v>
      </c>
      <c r="G8" s="1264">
        <f>SUM(E8:F8)</f>
        <v>27</v>
      </c>
      <c r="H8" s="1254">
        <v>21</v>
      </c>
      <c r="I8" s="1255">
        <v>2</v>
      </c>
      <c r="J8" s="1264">
        <f>SUM(H8:I8)</f>
        <v>23</v>
      </c>
      <c r="K8" s="1254">
        <v>24</v>
      </c>
      <c r="L8" s="1255">
        <v>2</v>
      </c>
      <c r="M8" s="1285">
        <f>SUM(K8:L8)</f>
        <v>26</v>
      </c>
      <c r="N8" s="1265">
        <f t="shared" ref="N8:O11" si="0">B8+E8+H8+K8</f>
        <v>86</v>
      </c>
      <c r="O8" s="1266">
        <f t="shared" si="0"/>
        <v>4</v>
      </c>
      <c r="P8" s="1267">
        <f>N8+O8</f>
        <v>90</v>
      </c>
    </row>
    <row r="9" spans="1:16" ht="29.25" customHeight="1" x14ac:dyDescent="0.2">
      <c r="A9" s="1236" t="s">
        <v>90</v>
      </c>
      <c r="B9" s="1254">
        <v>20</v>
      </c>
      <c r="C9" s="1255">
        <v>0</v>
      </c>
      <c r="D9" s="1264">
        <f>SUM(B9:C9)</f>
        <v>20</v>
      </c>
      <c r="E9" s="1254">
        <v>14</v>
      </c>
      <c r="F9" s="1255">
        <v>0</v>
      </c>
      <c r="G9" s="1264">
        <f>SUM(E9:F9)</f>
        <v>14</v>
      </c>
      <c r="H9" s="1254">
        <v>7</v>
      </c>
      <c r="I9" s="1255">
        <v>2</v>
      </c>
      <c r="J9" s="1264">
        <f>SUM(H9:I9)</f>
        <v>9</v>
      </c>
      <c r="K9" s="1254">
        <v>2</v>
      </c>
      <c r="L9" s="1255">
        <v>0</v>
      </c>
      <c r="M9" s="1285">
        <f>SUM(K9:L9)</f>
        <v>2</v>
      </c>
      <c r="N9" s="1265">
        <f t="shared" si="0"/>
        <v>43</v>
      </c>
      <c r="O9" s="1266">
        <f t="shared" si="0"/>
        <v>2</v>
      </c>
      <c r="P9" s="1267">
        <f>N9+O9</f>
        <v>45</v>
      </c>
    </row>
    <row r="10" spans="1:16" ht="24" customHeight="1" x14ac:dyDescent="0.2">
      <c r="A10" s="1235" t="s">
        <v>91</v>
      </c>
      <c r="B10" s="1254">
        <v>13</v>
      </c>
      <c r="C10" s="1255">
        <v>0</v>
      </c>
      <c r="D10" s="1264">
        <f>SUM(B10:C10)</f>
        <v>13</v>
      </c>
      <c r="E10" s="1254">
        <v>29</v>
      </c>
      <c r="F10" s="1255">
        <v>1</v>
      </c>
      <c r="G10" s="1264">
        <f>SUM(E10:F10)</f>
        <v>30</v>
      </c>
      <c r="H10" s="1254">
        <v>19</v>
      </c>
      <c r="I10" s="1255">
        <v>0</v>
      </c>
      <c r="J10" s="1264">
        <f>SUM(H10:I10)</f>
        <v>19</v>
      </c>
      <c r="K10" s="1254">
        <v>14</v>
      </c>
      <c r="L10" s="1255">
        <v>6</v>
      </c>
      <c r="M10" s="1285">
        <f>SUM(K10:L10)</f>
        <v>20</v>
      </c>
      <c r="N10" s="1265">
        <f t="shared" si="0"/>
        <v>75</v>
      </c>
      <c r="O10" s="1266">
        <f t="shared" si="0"/>
        <v>7</v>
      </c>
      <c r="P10" s="1267">
        <f>N10+O10</f>
        <v>82</v>
      </c>
    </row>
    <row r="11" spans="1:16" ht="27.75" customHeight="1" x14ac:dyDescent="0.2">
      <c r="A11" s="1236" t="s">
        <v>320</v>
      </c>
      <c r="B11" s="1256">
        <v>17</v>
      </c>
      <c r="C11" s="1257">
        <v>0</v>
      </c>
      <c r="D11" s="1264">
        <f>SUM(B11:C11)</f>
        <v>17</v>
      </c>
      <c r="E11" s="1256">
        <v>8</v>
      </c>
      <c r="F11" s="1257">
        <v>0</v>
      </c>
      <c r="G11" s="1264">
        <f>SUM(E11:F11)</f>
        <v>8</v>
      </c>
      <c r="H11" s="1256">
        <v>10</v>
      </c>
      <c r="I11" s="1257">
        <v>1</v>
      </c>
      <c r="J11" s="1264">
        <f>SUM(H11:I11)</f>
        <v>11</v>
      </c>
      <c r="K11" s="1256">
        <v>9</v>
      </c>
      <c r="L11" s="1257">
        <v>1</v>
      </c>
      <c r="M11" s="1285">
        <f>SUM(K11:L11)</f>
        <v>10</v>
      </c>
      <c r="N11" s="1265">
        <f t="shared" si="0"/>
        <v>44</v>
      </c>
      <c r="O11" s="1266">
        <f t="shared" si="0"/>
        <v>2</v>
      </c>
      <c r="P11" s="1267">
        <f>N11+O11</f>
        <v>46</v>
      </c>
    </row>
    <row r="12" spans="1:16" ht="30" customHeight="1" thickBot="1" x14ac:dyDescent="0.25">
      <c r="A12" s="1237" t="s">
        <v>12</v>
      </c>
      <c r="B12" s="1270">
        <f t="shared" ref="B12:O12" si="1">SUM(B8:B11)</f>
        <v>64</v>
      </c>
      <c r="C12" s="1271">
        <f t="shared" si="1"/>
        <v>0</v>
      </c>
      <c r="D12" s="1272">
        <f t="shared" si="1"/>
        <v>64</v>
      </c>
      <c r="E12" s="1270">
        <f t="shared" si="1"/>
        <v>78</v>
      </c>
      <c r="F12" s="1271">
        <f t="shared" si="1"/>
        <v>1</v>
      </c>
      <c r="G12" s="1272">
        <f t="shared" si="1"/>
        <v>79</v>
      </c>
      <c r="H12" s="1270">
        <f t="shared" si="1"/>
        <v>57</v>
      </c>
      <c r="I12" s="1271">
        <f t="shared" si="1"/>
        <v>5</v>
      </c>
      <c r="J12" s="1272">
        <f t="shared" si="1"/>
        <v>62</v>
      </c>
      <c r="K12" s="1270">
        <f t="shared" si="1"/>
        <v>49</v>
      </c>
      <c r="L12" s="1271">
        <f t="shared" si="1"/>
        <v>9</v>
      </c>
      <c r="M12" s="1301">
        <f t="shared" si="1"/>
        <v>58</v>
      </c>
      <c r="N12" s="1302">
        <f t="shared" si="1"/>
        <v>248</v>
      </c>
      <c r="O12" s="1303">
        <f t="shared" si="1"/>
        <v>15</v>
      </c>
      <c r="P12" s="1304">
        <f>SUM(N12:O12)</f>
        <v>263</v>
      </c>
    </row>
    <row r="13" spans="1:16" ht="20.25" x14ac:dyDescent="0.2">
      <c r="A13" s="1238" t="s">
        <v>23</v>
      </c>
      <c r="B13" s="1258"/>
      <c r="C13" s="1259"/>
      <c r="D13" s="1274"/>
      <c r="E13" s="1258"/>
      <c r="F13" s="1259"/>
      <c r="G13" s="1274"/>
      <c r="H13" s="1258"/>
      <c r="I13" s="1259"/>
      <c r="J13" s="1274"/>
      <c r="K13" s="1258"/>
      <c r="L13" s="1259"/>
      <c r="M13" s="1305"/>
      <c r="N13" s="1306"/>
      <c r="O13" s="1307"/>
      <c r="P13" s="1308"/>
    </row>
    <row r="14" spans="1:16" ht="29.25" customHeight="1" thickBot="1" x14ac:dyDescent="0.25">
      <c r="A14" s="1245" t="s">
        <v>11</v>
      </c>
      <c r="B14" s="1309"/>
      <c r="C14" s="1310"/>
      <c r="D14" s="1311"/>
      <c r="E14" s="1309"/>
      <c r="F14" s="1310"/>
      <c r="G14" s="1311"/>
      <c r="H14" s="1312"/>
      <c r="I14" s="1313"/>
      <c r="J14" s="1311"/>
      <c r="K14" s="1312"/>
      <c r="L14" s="1313"/>
      <c r="M14" s="1314"/>
      <c r="N14" s="1288"/>
      <c r="O14" s="1315"/>
      <c r="P14" s="1316"/>
    </row>
    <row r="15" spans="1:16" ht="26.25" customHeight="1" x14ac:dyDescent="0.2">
      <c r="A15" s="1246" t="s">
        <v>87</v>
      </c>
      <c r="B15" s="1261">
        <v>14</v>
      </c>
      <c r="C15" s="1262">
        <v>0</v>
      </c>
      <c r="D15" s="1317">
        <f>SUM(B15:C15)</f>
        <v>14</v>
      </c>
      <c r="E15" s="1261">
        <v>27</v>
      </c>
      <c r="F15" s="1262">
        <v>0</v>
      </c>
      <c r="G15" s="1317">
        <f>SUM(E15:F15)</f>
        <v>27</v>
      </c>
      <c r="H15" s="1261">
        <v>21</v>
      </c>
      <c r="I15" s="1262">
        <v>2</v>
      </c>
      <c r="J15" s="1317">
        <f>SUM(H15:I15)</f>
        <v>23</v>
      </c>
      <c r="K15" s="1261">
        <v>23</v>
      </c>
      <c r="L15" s="1262">
        <v>1</v>
      </c>
      <c r="M15" s="1281">
        <f>SUM(K15:L15)</f>
        <v>24</v>
      </c>
      <c r="N15" s="1318">
        <f t="shared" ref="N15:O18" si="2">B15+E15+H15+K15</f>
        <v>85</v>
      </c>
      <c r="O15" s="1283">
        <f t="shared" si="2"/>
        <v>3</v>
      </c>
      <c r="P15" s="1284">
        <f>SUM(N15:O15)</f>
        <v>88</v>
      </c>
    </row>
    <row r="16" spans="1:16" ht="30.75" customHeight="1" x14ac:dyDescent="0.2">
      <c r="A16" s="1236" t="s">
        <v>90</v>
      </c>
      <c r="B16" s="1254">
        <v>19</v>
      </c>
      <c r="C16" s="1255">
        <v>0</v>
      </c>
      <c r="D16" s="1264">
        <f>SUM(B16:C16)</f>
        <v>19</v>
      </c>
      <c r="E16" s="1254">
        <v>14</v>
      </c>
      <c r="F16" s="1255">
        <v>0</v>
      </c>
      <c r="G16" s="1264">
        <f>SUM(E16:F16)</f>
        <v>14</v>
      </c>
      <c r="H16" s="1254">
        <v>7</v>
      </c>
      <c r="I16" s="1255">
        <v>2</v>
      </c>
      <c r="J16" s="1264">
        <f>SUM(H16:I16)</f>
        <v>9</v>
      </c>
      <c r="K16" s="1254">
        <v>2</v>
      </c>
      <c r="L16" s="1255">
        <v>0</v>
      </c>
      <c r="M16" s="1285">
        <f>SUM(K16:L16)</f>
        <v>2</v>
      </c>
      <c r="N16" s="1265">
        <f t="shared" si="2"/>
        <v>42</v>
      </c>
      <c r="O16" s="1266">
        <f t="shared" si="2"/>
        <v>2</v>
      </c>
      <c r="P16" s="1267">
        <f>SUM(N16:O16)</f>
        <v>44</v>
      </c>
    </row>
    <row r="17" spans="1:16" ht="27.75" customHeight="1" x14ac:dyDescent="0.2">
      <c r="A17" s="1235" t="s">
        <v>91</v>
      </c>
      <c r="B17" s="1254">
        <v>13</v>
      </c>
      <c r="C17" s="1255">
        <v>0</v>
      </c>
      <c r="D17" s="1264">
        <f>SUM(B17:C17)</f>
        <v>13</v>
      </c>
      <c r="E17" s="1254">
        <v>28</v>
      </c>
      <c r="F17" s="1255">
        <v>1</v>
      </c>
      <c r="G17" s="1264">
        <f>SUM(E17:F17)</f>
        <v>29</v>
      </c>
      <c r="H17" s="1254">
        <v>19</v>
      </c>
      <c r="I17" s="1255">
        <v>0</v>
      </c>
      <c r="J17" s="1264">
        <f>SUM(H17:I17)</f>
        <v>19</v>
      </c>
      <c r="K17" s="1254">
        <v>14</v>
      </c>
      <c r="L17" s="1255">
        <v>6</v>
      </c>
      <c r="M17" s="1285">
        <f>SUM(K17:L17)</f>
        <v>20</v>
      </c>
      <c r="N17" s="1265">
        <f t="shared" si="2"/>
        <v>74</v>
      </c>
      <c r="O17" s="1266">
        <f t="shared" si="2"/>
        <v>7</v>
      </c>
      <c r="P17" s="1267">
        <f>SUM(N17:O17)</f>
        <v>81</v>
      </c>
    </row>
    <row r="18" spans="1:16" ht="27.75" customHeight="1" thickBot="1" x14ac:dyDescent="0.25">
      <c r="A18" s="1247" t="s">
        <v>320</v>
      </c>
      <c r="B18" s="1319">
        <v>17</v>
      </c>
      <c r="C18" s="1320">
        <v>0</v>
      </c>
      <c r="D18" s="1321">
        <f>SUM(B18:C18)</f>
        <v>17</v>
      </c>
      <c r="E18" s="1319">
        <v>8</v>
      </c>
      <c r="F18" s="1320">
        <v>0</v>
      </c>
      <c r="G18" s="1321">
        <f>SUM(E18:F18)</f>
        <v>8</v>
      </c>
      <c r="H18" s="1319">
        <v>10</v>
      </c>
      <c r="I18" s="1320">
        <v>1</v>
      </c>
      <c r="J18" s="1321">
        <f>SUM(H18:I18)</f>
        <v>11</v>
      </c>
      <c r="K18" s="1319">
        <v>9</v>
      </c>
      <c r="L18" s="1320">
        <v>0</v>
      </c>
      <c r="M18" s="1322">
        <f>SUM(K18:L18)</f>
        <v>9</v>
      </c>
      <c r="N18" s="1323">
        <f t="shared" si="2"/>
        <v>44</v>
      </c>
      <c r="O18" s="1324">
        <f t="shared" si="2"/>
        <v>1</v>
      </c>
      <c r="P18" s="1325">
        <f>SUM(N18:O18)</f>
        <v>45</v>
      </c>
    </row>
    <row r="19" spans="1:16" ht="30.75" customHeight="1" thickBot="1" x14ac:dyDescent="0.25">
      <c r="A19" s="1248" t="s">
        <v>8</v>
      </c>
      <c r="B19" s="1326">
        <f t="shared" ref="B19:M19" si="3">SUM(B15:B18)</f>
        <v>63</v>
      </c>
      <c r="C19" s="1327">
        <f t="shared" si="3"/>
        <v>0</v>
      </c>
      <c r="D19" s="1328">
        <f t="shared" si="3"/>
        <v>63</v>
      </c>
      <c r="E19" s="1326">
        <f t="shared" si="3"/>
        <v>77</v>
      </c>
      <c r="F19" s="1327">
        <f t="shared" si="3"/>
        <v>1</v>
      </c>
      <c r="G19" s="1328">
        <f t="shared" si="3"/>
        <v>78</v>
      </c>
      <c r="H19" s="1326">
        <f t="shared" si="3"/>
        <v>57</v>
      </c>
      <c r="I19" s="1327">
        <f t="shared" si="3"/>
        <v>5</v>
      </c>
      <c r="J19" s="1328">
        <f t="shared" si="3"/>
        <v>62</v>
      </c>
      <c r="K19" s="1326">
        <f t="shared" si="3"/>
        <v>48</v>
      </c>
      <c r="L19" s="1327">
        <f t="shared" si="3"/>
        <v>7</v>
      </c>
      <c r="M19" s="1329">
        <f t="shared" si="3"/>
        <v>55</v>
      </c>
      <c r="N19" s="1330">
        <f>SUM(N15:N18)</f>
        <v>245</v>
      </c>
      <c r="O19" s="1331">
        <f>SUM(O15:O18)</f>
        <v>13</v>
      </c>
      <c r="P19" s="1332">
        <f>SUM(P15:P18)</f>
        <v>258</v>
      </c>
    </row>
    <row r="20" spans="1:16" ht="45" customHeight="1" thickBot="1" x14ac:dyDescent="0.25">
      <c r="A20" s="1249" t="s">
        <v>25</v>
      </c>
      <c r="B20" s="1333"/>
      <c r="C20" s="1334"/>
      <c r="D20" s="1335"/>
      <c r="E20" s="1333"/>
      <c r="F20" s="1334"/>
      <c r="G20" s="1335"/>
      <c r="H20" s="1333"/>
      <c r="I20" s="1334"/>
      <c r="J20" s="1336"/>
      <c r="K20" s="1333"/>
      <c r="L20" s="1334"/>
      <c r="M20" s="1336"/>
      <c r="N20" s="1337"/>
      <c r="O20" s="1338"/>
      <c r="P20" s="1339"/>
    </row>
    <row r="21" spans="1:16" ht="29.25" customHeight="1" x14ac:dyDescent="0.2">
      <c r="A21" s="1250" t="s">
        <v>87</v>
      </c>
      <c r="B21" s="1261">
        <v>0</v>
      </c>
      <c r="C21" s="1262">
        <v>0</v>
      </c>
      <c r="D21" s="1281">
        <f>SUM(B21:C21)</f>
        <v>0</v>
      </c>
      <c r="E21" s="1261">
        <v>0</v>
      </c>
      <c r="F21" s="1262">
        <v>0</v>
      </c>
      <c r="G21" s="1281">
        <v>0</v>
      </c>
      <c r="H21" s="1261">
        <v>0</v>
      </c>
      <c r="I21" s="1262">
        <v>0</v>
      </c>
      <c r="J21" s="1317">
        <f>SUM(H21:I21)</f>
        <v>0</v>
      </c>
      <c r="K21" s="1261">
        <v>1</v>
      </c>
      <c r="L21" s="1262">
        <v>1</v>
      </c>
      <c r="M21" s="1317">
        <f>SUM(K21:L21)</f>
        <v>2</v>
      </c>
      <c r="N21" s="1282">
        <f t="shared" ref="N21:O24" si="4">B21+E21+H21+K21</f>
        <v>1</v>
      </c>
      <c r="O21" s="1283">
        <f t="shared" si="4"/>
        <v>1</v>
      </c>
      <c r="P21" s="1284">
        <f t="shared" ref="P21:P28" si="5">SUM(N21:O21)</f>
        <v>2</v>
      </c>
    </row>
    <row r="22" spans="1:16" ht="40.5" x14ac:dyDescent="0.2">
      <c r="A22" s="1243" t="s">
        <v>90</v>
      </c>
      <c r="B22" s="1254">
        <v>1</v>
      </c>
      <c r="C22" s="1255">
        <v>0</v>
      </c>
      <c r="D22" s="1285">
        <f>SUM(B22:C22)</f>
        <v>1</v>
      </c>
      <c r="E22" s="1254">
        <v>0</v>
      </c>
      <c r="F22" s="1255">
        <v>0</v>
      </c>
      <c r="G22" s="1285">
        <f>SUM(E22:F22)</f>
        <v>0</v>
      </c>
      <c r="H22" s="1254">
        <v>0</v>
      </c>
      <c r="I22" s="1255">
        <v>0</v>
      </c>
      <c r="J22" s="1264">
        <f>SUM(H22:I22)</f>
        <v>0</v>
      </c>
      <c r="K22" s="1254">
        <v>0</v>
      </c>
      <c r="L22" s="1255">
        <v>0</v>
      </c>
      <c r="M22" s="1264">
        <f>SUM(K22:L22)</f>
        <v>0</v>
      </c>
      <c r="N22" s="1286">
        <f t="shared" si="4"/>
        <v>1</v>
      </c>
      <c r="O22" s="1266">
        <f t="shared" si="4"/>
        <v>0</v>
      </c>
      <c r="P22" s="1267">
        <f t="shared" si="5"/>
        <v>1</v>
      </c>
    </row>
    <row r="23" spans="1:16" ht="29.25" customHeight="1" x14ac:dyDescent="0.2">
      <c r="A23" s="1242" t="s">
        <v>91</v>
      </c>
      <c r="B23" s="1254">
        <v>0</v>
      </c>
      <c r="C23" s="1255">
        <v>0</v>
      </c>
      <c r="D23" s="1285">
        <f>SUM(B23:C23)</f>
        <v>0</v>
      </c>
      <c r="E23" s="1254">
        <v>1</v>
      </c>
      <c r="F23" s="1255">
        <v>0</v>
      </c>
      <c r="G23" s="1285">
        <f>SUM(E23:F23)</f>
        <v>1</v>
      </c>
      <c r="H23" s="1254">
        <v>0</v>
      </c>
      <c r="I23" s="1255">
        <v>0</v>
      </c>
      <c r="J23" s="1264">
        <f>SUM(H23:I23)</f>
        <v>0</v>
      </c>
      <c r="K23" s="1254">
        <v>0</v>
      </c>
      <c r="L23" s="1255">
        <v>0</v>
      </c>
      <c r="M23" s="1264">
        <f>SUM(K23:L23)</f>
        <v>0</v>
      </c>
      <c r="N23" s="1286">
        <f t="shared" si="4"/>
        <v>1</v>
      </c>
      <c r="O23" s="1266">
        <f t="shared" si="4"/>
        <v>0</v>
      </c>
      <c r="P23" s="1267">
        <f t="shared" si="5"/>
        <v>1</v>
      </c>
    </row>
    <row r="24" spans="1:16" ht="30" customHeight="1" thickBot="1" x14ac:dyDescent="0.25">
      <c r="A24" s="1251" t="s">
        <v>320</v>
      </c>
      <c r="B24" s="1340">
        <v>0</v>
      </c>
      <c r="C24" s="1341">
        <v>0</v>
      </c>
      <c r="D24" s="1322">
        <f>SUM(B24:C24)</f>
        <v>0</v>
      </c>
      <c r="E24" s="1340">
        <v>0</v>
      </c>
      <c r="F24" s="1341">
        <v>0</v>
      </c>
      <c r="G24" s="1322">
        <f>SUM(E24:F24)</f>
        <v>0</v>
      </c>
      <c r="H24" s="1340">
        <v>0</v>
      </c>
      <c r="I24" s="1341">
        <v>0</v>
      </c>
      <c r="J24" s="1321">
        <f>SUM(H24:I24)</f>
        <v>0</v>
      </c>
      <c r="K24" s="1340">
        <v>0</v>
      </c>
      <c r="L24" s="1341">
        <v>1</v>
      </c>
      <c r="M24" s="1321">
        <f>SUM(K24:L24)</f>
        <v>1</v>
      </c>
      <c r="N24" s="1342">
        <f t="shared" si="4"/>
        <v>0</v>
      </c>
      <c r="O24" s="1324">
        <f t="shared" si="4"/>
        <v>1</v>
      </c>
      <c r="P24" s="1325">
        <f t="shared" si="5"/>
        <v>1</v>
      </c>
    </row>
    <row r="25" spans="1:16" ht="26.25" customHeight="1" thickBot="1" x14ac:dyDescent="0.25">
      <c r="A25" s="1213" t="s">
        <v>13</v>
      </c>
      <c r="B25" s="1343">
        <f t="shared" ref="B25:O25" si="6">SUM(B21:B24)</f>
        <v>1</v>
      </c>
      <c r="C25" s="1344">
        <v>0</v>
      </c>
      <c r="D25" s="1345">
        <f t="shared" si="6"/>
        <v>1</v>
      </c>
      <c r="E25" s="1343">
        <f t="shared" si="6"/>
        <v>1</v>
      </c>
      <c r="F25" s="1344">
        <f t="shared" si="6"/>
        <v>0</v>
      </c>
      <c r="G25" s="1345">
        <f t="shared" si="6"/>
        <v>1</v>
      </c>
      <c r="H25" s="1343">
        <f t="shared" si="6"/>
        <v>0</v>
      </c>
      <c r="I25" s="1344">
        <f t="shared" si="6"/>
        <v>0</v>
      </c>
      <c r="J25" s="1346">
        <f t="shared" si="6"/>
        <v>0</v>
      </c>
      <c r="K25" s="1343">
        <f t="shared" si="6"/>
        <v>1</v>
      </c>
      <c r="L25" s="1344">
        <f t="shared" si="6"/>
        <v>2</v>
      </c>
      <c r="M25" s="1346">
        <f t="shared" si="6"/>
        <v>3</v>
      </c>
      <c r="N25" s="1347">
        <f t="shared" si="6"/>
        <v>3</v>
      </c>
      <c r="O25" s="1348">
        <f t="shared" si="6"/>
        <v>2</v>
      </c>
      <c r="P25" s="1349">
        <f t="shared" si="5"/>
        <v>5</v>
      </c>
    </row>
    <row r="26" spans="1:16" ht="27.75" customHeight="1" thickBot="1" x14ac:dyDescent="0.25">
      <c r="A26" s="992" t="s">
        <v>10</v>
      </c>
      <c r="B26" s="1293">
        <f t="shared" ref="B26:M26" si="7">B19</f>
        <v>63</v>
      </c>
      <c r="C26" s="1294">
        <f t="shared" si="7"/>
        <v>0</v>
      </c>
      <c r="D26" s="1295">
        <f t="shared" si="7"/>
        <v>63</v>
      </c>
      <c r="E26" s="1293">
        <f t="shared" si="7"/>
        <v>77</v>
      </c>
      <c r="F26" s="1294">
        <f t="shared" si="7"/>
        <v>1</v>
      </c>
      <c r="G26" s="1295">
        <f t="shared" si="7"/>
        <v>78</v>
      </c>
      <c r="H26" s="1293">
        <f t="shared" si="7"/>
        <v>57</v>
      </c>
      <c r="I26" s="1294">
        <f t="shared" si="7"/>
        <v>5</v>
      </c>
      <c r="J26" s="1295">
        <f t="shared" si="7"/>
        <v>62</v>
      </c>
      <c r="K26" s="1293">
        <f t="shared" si="7"/>
        <v>48</v>
      </c>
      <c r="L26" s="1294">
        <f t="shared" si="7"/>
        <v>7</v>
      </c>
      <c r="M26" s="1295">
        <f t="shared" si="7"/>
        <v>55</v>
      </c>
      <c r="N26" s="1296">
        <f>B26+E26+H26+K26</f>
        <v>245</v>
      </c>
      <c r="O26" s="1294">
        <f>C26+F26+I26+L26</f>
        <v>13</v>
      </c>
      <c r="P26" s="1295">
        <f t="shared" si="5"/>
        <v>258</v>
      </c>
    </row>
    <row r="27" spans="1:16" ht="29.25" customHeight="1" thickBot="1" x14ac:dyDescent="0.25">
      <c r="A27" s="992" t="s">
        <v>14</v>
      </c>
      <c r="B27" s="1297">
        <f t="shared" ref="B27:M27" si="8">B25</f>
        <v>1</v>
      </c>
      <c r="C27" s="1298">
        <f t="shared" si="8"/>
        <v>0</v>
      </c>
      <c r="D27" s="1299">
        <f t="shared" si="8"/>
        <v>1</v>
      </c>
      <c r="E27" s="1297">
        <f t="shared" si="8"/>
        <v>1</v>
      </c>
      <c r="F27" s="1298">
        <f t="shared" si="8"/>
        <v>0</v>
      </c>
      <c r="G27" s="1299">
        <f t="shared" si="8"/>
        <v>1</v>
      </c>
      <c r="H27" s="1297">
        <f t="shared" si="8"/>
        <v>0</v>
      </c>
      <c r="I27" s="1298">
        <f t="shared" si="8"/>
        <v>0</v>
      </c>
      <c r="J27" s="1299">
        <f t="shared" si="8"/>
        <v>0</v>
      </c>
      <c r="K27" s="1297">
        <f t="shared" si="8"/>
        <v>1</v>
      </c>
      <c r="L27" s="1298">
        <f t="shared" si="8"/>
        <v>2</v>
      </c>
      <c r="M27" s="1299">
        <f t="shared" si="8"/>
        <v>3</v>
      </c>
      <c r="N27" s="1296">
        <f>B27+E27+H27+K27</f>
        <v>3</v>
      </c>
      <c r="O27" s="1294">
        <f>C27+F27+I27+L27</f>
        <v>2</v>
      </c>
      <c r="P27" s="1295">
        <f t="shared" si="5"/>
        <v>5</v>
      </c>
    </row>
    <row r="28" spans="1:16" ht="29.25" customHeight="1" thickBot="1" x14ac:dyDescent="0.25">
      <c r="A28" s="1210" t="s">
        <v>15</v>
      </c>
      <c r="B28" s="1232">
        <f t="shared" ref="B28:G28" si="9">SUM(B26:B27)</f>
        <v>64</v>
      </c>
      <c r="C28" s="1233">
        <f t="shared" si="9"/>
        <v>0</v>
      </c>
      <c r="D28" s="1234">
        <f t="shared" si="9"/>
        <v>64</v>
      </c>
      <c r="E28" s="1232">
        <f t="shared" si="9"/>
        <v>78</v>
      </c>
      <c r="F28" s="1233">
        <f t="shared" si="9"/>
        <v>1</v>
      </c>
      <c r="G28" s="1234">
        <f t="shared" si="9"/>
        <v>79</v>
      </c>
      <c r="H28" s="1232">
        <f>SUM(H26:H27)</f>
        <v>57</v>
      </c>
      <c r="I28" s="1233">
        <f>SUM(I26:I27)</f>
        <v>5</v>
      </c>
      <c r="J28" s="1234">
        <f>SUM(J26:J27)</f>
        <v>62</v>
      </c>
      <c r="K28" s="1232">
        <f>SUM(K26:K27)</f>
        <v>49</v>
      </c>
      <c r="L28" s="1233">
        <f>SUM(L26:L27)</f>
        <v>9</v>
      </c>
      <c r="M28" s="1234">
        <f>M26+M27</f>
        <v>58</v>
      </c>
      <c r="N28" s="999">
        <f>SUM(B28+E28+H28+K28)</f>
        <v>248</v>
      </c>
      <c r="O28" s="1233">
        <f>SUM(C28+F28+I28+L28)</f>
        <v>15</v>
      </c>
      <c r="P28" s="1234">
        <f t="shared" si="5"/>
        <v>263</v>
      </c>
    </row>
    <row r="31" spans="1:16" x14ac:dyDescent="0.2">
      <c r="A31" s="4521"/>
      <c r="B31" s="4521"/>
      <c r="C31" s="4521"/>
      <c r="D31" s="4521"/>
      <c r="E31" s="4521"/>
      <c r="F31" s="4521"/>
      <c r="G31" s="4521"/>
      <c r="K31" s="243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3"/>
  <sheetViews>
    <sheetView topLeftCell="B1" zoomScale="60" zoomScaleNormal="60" workbookViewId="0">
      <selection activeCell="J6" sqref="J6"/>
    </sheetView>
  </sheetViews>
  <sheetFormatPr defaultRowHeight="18.75" x14ac:dyDescent="0.3"/>
  <cols>
    <col min="1" max="1" width="67" style="174" bestFit="1" customWidth="1"/>
    <col min="2" max="2" width="16.5703125" style="174" customWidth="1"/>
    <col min="3" max="3" width="12.140625" style="174" customWidth="1"/>
    <col min="4" max="4" width="11.42578125" style="174" customWidth="1"/>
    <col min="5" max="5" width="15.140625" style="174" customWidth="1"/>
    <col min="6" max="6" width="12.42578125" style="174" customWidth="1"/>
    <col min="7" max="7" width="11.28515625" style="174" customWidth="1"/>
    <col min="8" max="8" width="15.85546875" style="174" customWidth="1"/>
    <col min="9" max="9" width="12.85546875" style="174" customWidth="1"/>
    <col min="10" max="10" width="11.28515625" style="174" customWidth="1"/>
    <col min="11" max="11" width="15.42578125" style="174" customWidth="1"/>
    <col min="12" max="12" width="13.140625" style="174" customWidth="1"/>
    <col min="13" max="13" width="11.5703125" style="174" customWidth="1"/>
    <col min="14" max="14" width="13.7109375" style="174" customWidth="1"/>
    <col min="15" max="15" width="14.5703125" style="174" customWidth="1"/>
    <col min="16" max="16" width="11.28515625" style="174" customWidth="1"/>
    <col min="17" max="17" width="18.28515625" style="174" customWidth="1"/>
    <col min="18" max="18" width="14.5703125" style="174" customWidth="1"/>
    <col min="19" max="19" width="11.42578125" style="174" customWidth="1"/>
    <col min="20" max="256" width="9.140625" style="174"/>
    <col min="257" max="257" width="67" style="174" bestFit="1" customWidth="1"/>
    <col min="258" max="258" width="18.28515625" style="174" customWidth="1"/>
    <col min="259" max="259" width="14.5703125" style="174" customWidth="1"/>
    <col min="260" max="260" width="11.42578125" style="174" customWidth="1"/>
    <col min="261" max="261" width="18.28515625" style="174" customWidth="1"/>
    <col min="262" max="262" width="14.5703125" style="174" customWidth="1"/>
    <col min="263" max="263" width="11.28515625" style="174" customWidth="1"/>
    <col min="264" max="264" width="18.28515625" style="174" customWidth="1"/>
    <col min="265" max="265" width="14.5703125" style="174" customWidth="1"/>
    <col min="266" max="266" width="11.28515625" style="174" customWidth="1"/>
    <col min="267" max="267" width="18.28515625" style="174" customWidth="1"/>
    <col min="268" max="268" width="14.5703125" style="174" customWidth="1"/>
    <col min="269" max="269" width="11.28515625" style="174" customWidth="1"/>
    <col min="270" max="270" width="18.28515625" style="174" customWidth="1"/>
    <col min="271" max="271" width="14.5703125" style="174" customWidth="1"/>
    <col min="272" max="272" width="11.28515625" style="174" customWidth="1"/>
    <col min="273" max="273" width="18.28515625" style="174" customWidth="1"/>
    <col min="274" max="274" width="14.5703125" style="174" customWidth="1"/>
    <col min="275" max="275" width="11.42578125" style="174" customWidth="1"/>
    <col min="276" max="512" width="9.140625" style="174"/>
    <col min="513" max="513" width="67" style="174" bestFit="1" customWidth="1"/>
    <col min="514" max="514" width="18.28515625" style="174" customWidth="1"/>
    <col min="515" max="515" width="14.5703125" style="174" customWidth="1"/>
    <col min="516" max="516" width="11.42578125" style="174" customWidth="1"/>
    <col min="517" max="517" width="18.28515625" style="174" customWidth="1"/>
    <col min="518" max="518" width="14.5703125" style="174" customWidth="1"/>
    <col min="519" max="519" width="11.28515625" style="174" customWidth="1"/>
    <col min="520" max="520" width="18.28515625" style="174" customWidth="1"/>
    <col min="521" max="521" width="14.5703125" style="174" customWidth="1"/>
    <col min="522" max="522" width="11.28515625" style="174" customWidth="1"/>
    <col min="523" max="523" width="18.28515625" style="174" customWidth="1"/>
    <col min="524" max="524" width="14.5703125" style="174" customWidth="1"/>
    <col min="525" max="525" width="11.28515625" style="174" customWidth="1"/>
    <col min="526" max="526" width="18.28515625" style="174" customWidth="1"/>
    <col min="527" max="527" width="14.5703125" style="174" customWidth="1"/>
    <col min="528" max="528" width="11.28515625" style="174" customWidth="1"/>
    <col min="529" max="529" width="18.28515625" style="174" customWidth="1"/>
    <col min="530" max="530" width="14.5703125" style="174" customWidth="1"/>
    <col min="531" max="531" width="11.42578125" style="174" customWidth="1"/>
    <col min="532" max="768" width="9.140625" style="174"/>
    <col min="769" max="769" width="67" style="174" bestFit="1" customWidth="1"/>
    <col min="770" max="770" width="18.28515625" style="174" customWidth="1"/>
    <col min="771" max="771" width="14.5703125" style="174" customWidth="1"/>
    <col min="772" max="772" width="11.42578125" style="174" customWidth="1"/>
    <col min="773" max="773" width="18.28515625" style="174" customWidth="1"/>
    <col min="774" max="774" width="14.5703125" style="174" customWidth="1"/>
    <col min="775" max="775" width="11.28515625" style="174" customWidth="1"/>
    <col min="776" max="776" width="18.28515625" style="174" customWidth="1"/>
    <col min="777" max="777" width="14.5703125" style="174" customWidth="1"/>
    <col min="778" max="778" width="11.28515625" style="174" customWidth="1"/>
    <col min="779" max="779" width="18.28515625" style="174" customWidth="1"/>
    <col min="780" max="780" width="14.5703125" style="174" customWidth="1"/>
    <col min="781" max="781" width="11.28515625" style="174" customWidth="1"/>
    <col min="782" max="782" width="18.28515625" style="174" customWidth="1"/>
    <col min="783" max="783" width="14.5703125" style="174" customWidth="1"/>
    <col min="784" max="784" width="11.28515625" style="174" customWidth="1"/>
    <col min="785" max="785" width="18.28515625" style="174" customWidth="1"/>
    <col min="786" max="786" width="14.5703125" style="174" customWidth="1"/>
    <col min="787" max="787" width="11.42578125" style="174" customWidth="1"/>
    <col min="788" max="1024" width="9.140625" style="174"/>
    <col min="1025" max="1025" width="67" style="174" bestFit="1" customWidth="1"/>
    <col min="1026" max="1026" width="18.28515625" style="174" customWidth="1"/>
    <col min="1027" max="1027" width="14.5703125" style="174" customWidth="1"/>
    <col min="1028" max="1028" width="11.42578125" style="174" customWidth="1"/>
    <col min="1029" max="1029" width="18.28515625" style="174" customWidth="1"/>
    <col min="1030" max="1030" width="14.5703125" style="174" customWidth="1"/>
    <col min="1031" max="1031" width="11.28515625" style="174" customWidth="1"/>
    <col min="1032" max="1032" width="18.28515625" style="174" customWidth="1"/>
    <col min="1033" max="1033" width="14.5703125" style="174" customWidth="1"/>
    <col min="1034" max="1034" width="11.28515625" style="174" customWidth="1"/>
    <col min="1035" max="1035" width="18.28515625" style="174" customWidth="1"/>
    <col min="1036" max="1036" width="14.5703125" style="174" customWidth="1"/>
    <col min="1037" max="1037" width="11.28515625" style="174" customWidth="1"/>
    <col min="1038" max="1038" width="18.28515625" style="174" customWidth="1"/>
    <col min="1039" max="1039" width="14.5703125" style="174" customWidth="1"/>
    <col min="1040" max="1040" width="11.28515625" style="174" customWidth="1"/>
    <col min="1041" max="1041" width="18.28515625" style="174" customWidth="1"/>
    <col min="1042" max="1042" width="14.5703125" style="174" customWidth="1"/>
    <col min="1043" max="1043" width="11.42578125" style="174" customWidth="1"/>
    <col min="1044" max="1280" width="9.140625" style="174"/>
    <col min="1281" max="1281" width="67" style="174" bestFit="1" customWidth="1"/>
    <col min="1282" max="1282" width="18.28515625" style="174" customWidth="1"/>
    <col min="1283" max="1283" width="14.5703125" style="174" customWidth="1"/>
    <col min="1284" max="1284" width="11.42578125" style="174" customWidth="1"/>
    <col min="1285" max="1285" width="18.28515625" style="174" customWidth="1"/>
    <col min="1286" max="1286" width="14.5703125" style="174" customWidth="1"/>
    <col min="1287" max="1287" width="11.28515625" style="174" customWidth="1"/>
    <col min="1288" max="1288" width="18.28515625" style="174" customWidth="1"/>
    <col min="1289" max="1289" width="14.5703125" style="174" customWidth="1"/>
    <col min="1290" max="1290" width="11.28515625" style="174" customWidth="1"/>
    <col min="1291" max="1291" width="18.28515625" style="174" customWidth="1"/>
    <col min="1292" max="1292" width="14.5703125" style="174" customWidth="1"/>
    <col min="1293" max="1293" width="11.28515625" style="174" customWidth="1"/>
    <col min="1294" max="1294" width="18.28515625" style="174" customWidth="1"/>
    <col min="1295" max="1295" width="14.5703125" style="174" customWidth="1"/>
    <col min="1296" max="1296" width="11.28515625" style="174" customWidth="1"/>
    <col min="1297" max="1297" width="18.28515625" style="174" customWidth="1"/>
    <col min="1298" max="1298" width="14.5703125" style="174" customWidth="1"/>
    <col min="1299" max="1299" width="11.42578125" style="174" customWidth="1"/>
    <col min="1300" max="1536" width="9.140625" style="174"/>
    <col min="1537" max="1537" width="67" style="174" bestFit="1" customWidth="1"/>
    <col min="1538" max="1538" width="18.28515625" style="174" customWidth="1"/>
    <col min="1539" max="1539" width="14.5703125" style="174" customWidth="1"/>
    <col min="1540" max="1540" width="11.42578125" style="174" customWidth="1"/>
    <col min="1541" max="1541" width="18.28515625" style="174" customWidth="1"/>
    <col min="1542" max="1542" width="14.5703125" style="174" customWidth="1"/>
    <col min="1543" max="1543" width="11.28515625" style="174" customWidth="1"/>
    <col min="1544" max="1544" width="18.28515625" style="174" customWidth="1"/>
    <col min="1545" max="1545" width="14.5703125" style="174" customWidth="1"/>
    <col min="1546" max="1546" width="11.28515625" style="174" customWidth="1"/>
    <col min="1547" max="1547" width="18.28515625" style="174" customWidth="1"/>
    <col min="1548" max="1548" width="14.5703125" style="174" customWidth="1"/>
    <col min="1549" max="1549" width="11.28515625" style="174" customWidth="1"/>
    <col min="1550" max="1550" width="18.28515625" style="174" customWidth="1"/>
    <col min="1551" max="1551" width="14.5703125" style="174" customWidth="1"/>
    <col min="1552" max="1552" width="11.28515625" style="174" customWidth="1"/>
    <col min="1553" max="1553" width="18.28515625" style="174" customWidth="1"/>
    <col min="1554" max="1554" width="14.5703125" style="174" customWidth="1"/>
    <col min="1555" max="1555" width="11.42578125" style="174" customWidth="1"/>
    <col min="1556" max="1792" width="9.140625" style="174"/>
    <col min="1793" max="1793" width="67" style="174" bestFit="1" customWidth="1"/>
    <col min="1794" max="1794" width="18.28515625" style="174" customWidth="1"/>
    <col min="1795" max="1795" width="14.5703125" style="174" customWidth="1"/>
    <col min="1796" max="1796" width="11.42578125" style="174" customWidth="1"/>
    <col min="1797" max="1797" width="18.28515625" style="174" customWidth="1"/>
    <col min="1798" max="1798" width="14.5703125" style="174" customWidth="1"/>
    <col min="1799" max="1799" width="11.28515625" style="174" customWidth="1"/>
    <col min="1800" max="1800" width="18.28515625" style="174" customWidth="1"/>
    <col min="1801" max="1801" width="14.5703125" style="174" customWidth="1"/>
    <col min="1802" max="1802" width="11.28515625" style="174" customWidth="1"/>
    <col min="1803" max="1803" width="18.28515625" style="174" customWidth="1"/>
    <col min="1804" max="1804" width="14.5703125" style="174" customWidth="1"/>
    <col min="1805" max="1805" width="11.28515625" style="174" customWidth="1"/>
    <col min="1806" max="1806" width="18.28515625" style="174" customWidth="1"/>
    <col min="1807" max="1807" width="14.5703125" style="174" customWidth="1"/>
    <col min="1808" max="1808" width="11.28515625" style="174" customWidth="1"/>
    <col min="1809" max="1809" width="18.28515625" style="174" customWidth="1"/>
    <col min="1810" max="1810" width="14.5703125" style="174" customWidth="1"/>
    <col min="1811" max="1811" width="11.42578125" style="174" customWidth="1"/>
    <col min="1812" max="2048" width="9.140625" style="174"/>
    <col min="2049" max="2049" width="67" style="174" bestFit="1" customWidth="1"/>
    <col min="2050" max="2050" width="18.28515625" style="174" customWidth="1"/>
    <col min="2051" max="2051" width="14.5703125" style="174" customWidth="1"/>
    <col min="2052" max="2052" width="11.42578125" style="174" customWidth="1"/>
    <col min="2053" max="2053" width="18.28515625" style="174" customWidth="1"/>
    <col min="2054" max="2054" width="14.5703125" style="174" customWidth="1"/>
    <col min="2055" max="2055" width="11.28515625" style="174" customWidth="1"/>
    <col min="2056" max="2056" width="18.28515625" style="174" customWidth="1"/>
    <col min="2057" max="2057" width="14.5703125" style="174" customWidth="1"/>
    <col min="2058" max="2058" width="11.28515625" style="174" customWidth="1"/>
    <col min="2059" max="2059" width="18.28515625" style="174" customWidth="1"/>
    <col min="2060" max="2060" width="14.5703125" style="174" customWidth="1"/>
    <col min="2061" max="2061" width="11.28515625" style="174" customWidth="1"/>
    <col min="2062" max="2062" width="18.28515625" style="174" customWidth="1"/>
    <col min="2063" max="2063" width="14.5703125" style="174" customWidth="1"/>
    <col min="2064" max="2064" width="11.28515625" style="174" customWidth="1"/>
    <col min="2065" max="2065" width="18.28515625" style="174" customWidth="1"/>
    <col min="2066" max="2066" width="14.5703125" style="174" customWidth="1"/>
    <col min="2067" max="2067" width="11.42578125" style="174" customWidth="1"/>
    <col min="2068" max="2304" width="9.140625" style="174"/>
    <col min="2305" max="2305" width="67" style="174" bestFit="1" customWidth="1"/>
    <col min="2306" max="2306" width="18.28515625" style="174" customWidth="1"/>
    <col min="2307" max="2307" width="14.5703125" style="174" customWidth="1"/>
    <col min="2308" max="2308" width="11.42578125" style="174" customWidth="1"/>
    <col min="2309" max="2309" width="18.28515625" style="174" customWidth="1"/>
    <col min="2310" max="2310" width="14.5703125" style="174" customWidth="1"/>
    <col min="2311" max="2311" width="11.28515625" style="174" customWidth="1"/>
    <col min="2312" max="2312" width="18.28515625" style="174" customWidth="1"/>
    <col min="2313" max="2313" width="14.5703125" style="174" customWidth="1"/>
    <col min="2314" max="2314" width="11.28515625" style="174" customWidth="1"/>
    <col min="2315" max="2315" width="18.28515625" style="174" customWidth="1"/>
    <col min="2316" max="2316" width="14.5703125" style="174" customWidth="1"/>
    <col min="2317" max="2317" width="11.28515625" style="174" customWidth="1"/>
    <col min="2318" max="2318" width="18.28515625" style="174" customWidth="1"/>
    <col min="2319" max="2319" width="14.5703125" style="174" customWidth="1"/>
    <col min="2320" max="2320" width="11.28515625" style="174" customWidth="1"/>
    <col min="2321" max="2321" width="18.28515625" style="174" customWidth="1"/>
    <col min="2322" max="2322" width="14.5703125" style="174" customWidth="1"/>
    <col min="2323" max="2323" width="11.42578125" style="174" customWidth="1"/>
    <col min="2324" max="2560" width="9.140625" style="174"/>
    <col min="2561" max="2561" width="67" style="174" bestFit="1" customWidth="1"/>
    <col min="2562" max="2562" width="18.28515625" style="174" customWidth="1"/>
    <col min="2563" max="2563" width="14.5703125" style="174" customWidth="1"/>
    <col min="2564" max="2564" width="11.42578125" style="174" customWidth="1"/>
    <col min="2565" max="2565" width="18.28515625" style="174" customWidth="1"/>
    <col min="2566" max="2566" width="14.5703125" style="174" customWidth="1"/>
    <col min="2567" max="2567" width="11.28515625" style="174" customWidth="1"/>
    <col min="2568" max="2568" width="18.28515625" style="174" customWidth="1"/>
    <col min="2569" max="2569" width="14.5703125" style="174" customWidth="1"/>
    <col min="2570" max="2570" width="11.28515625" style="174" customWidth="1"/>
    <col min="2571" max="2571" width="18.28515625" style="174" customWidth="1"/>
    <col min="2572" max="2572" width="14.5703125" style="174" customWidth="1"/>
    <col min="2573" max="2573" width="11.28515625" style="174" customWidth="1"/>
    <col min="2574" max="2574" width="18.28515625" style="174" customWidth="1"/>
    <col min="2575" max="2575" width="14.5703125" style="174" customWidth="1"/>
    <col min="2576" max="2576" width="11.28515625" style="174" customWidth="1"/>
    <col min="2577" max="2577" width="18.28515625" style="174" customWidth="1"/>
    <col min="2578" max="2578" width="14.5703125" style="174" customWidth="1"/>
    <col min="2579" max="2579" width="11.42578125" style="174" customWidth="1"/>
    <col min="2580" max="2816" width="9.140625" style="174"/>
    <col min="2817" max="2817" width="67" style="174" bestFit="1" customWidth="1"/>
    <col min="2818" max="2818" width="18.28515625" style="174" customWidth="1"/>
    <col min="2819" max="2819" width="14.5703125" style="174" customWidth="1"/>
    <col min="2820" max="2820" width="11.42578125" style="174" customWidth="1"/>
    <col min="2821" max="2821" width="18.28515625" style="174" customWidth="1"/>
    <col min="2822" max="2822" width="14.5703125" style="174" customWidth="1"/>
    <col min="2823" max="2823" width="11.28515625" style="174" customWidth="1"/>
    <col min="2824" max="2824" width="18.28515625" style="174" customWidth="1"/>
    <col min="2825" max="2825" width="14.5703125" style="174" customWidth="1"/>
    <col min="2826" max="2826" width="11.28515625" style="174" customWidth="1"/>
    <col min="2827" max="2827" width="18.28515625" style="174" customWidth="1"/>
    <col min="2828" max="2828" width="14.5703125" style="174" customWidth="1"/>
    <col min="2829" max="2829" width="11.28515625" style="174" customWidth="1"/>
    <col min="2830" max="2830" width="18.28515625" style="174" customWidth="1"/>
    <col min="2831" max="2831" width="14.5703125" style="174" customWidth="1"/>
    <col min="2832" max="2832" width="11.28515625" style="174" customWidth="1"/>
    <col min="2833" max="2833" width="18.28515625" style="174" customWidth="1"/>
    <col min="2834" max="2834" width="14.5703125" style="174" customWidth="1"/>
    <col min="2835" max="2835" width="11.42578125" style="174" customWidth="1"/>
    <col min="2836" max="3072" width="9.140625" style="174"/>
    <col min="3073" max="3073" width="67" style="174" bestFit="1" customWidth="1"/>
    <col min="3074" max="3074" width="18.28515625" style="174" customWidth="1"/>
    <col min="3075" max="3075" width="14.5703125" style="174" customWidth="1"/>
    <col min="3076" max="3076" width="11.42578125" style="174" customWidth="1"/>
    <col min="3077" max="3077" width="18.28515625" style="174" customWidth="1"/>
    <col min="3078" max="3078" width="14.5703125" style="174" customWidth="1"/>
    <col min="3079" max="3079" width="11.28515625" style="174" customWidth="1"/>
    <col min="3080" max="3080" width="18.28515625" style="174" customWidth="1"/>
    <col min="3081" max="3081" width="14.5703125" style="174" customWidth="1"/>
    <col min="3082" max="3082" width="11.28515625" style="174" customWidth="1"/>
    <col min="3083" max="3083" width="18.28515625" style="174" customWidth="1"/>
    <col min="3084" max="3084" width="14.5703125" style="174" customWidth="1"/>
    <col min="3085" max="3085" width="11.28515625" style="174" customWidth="1"/>
    <col min="3086" max="3086" width="18.28515625" style="174" customWidth="1"/>
    <col min="3087" max="3087" width="14.5703125" style="174" customWidth="1"/>
    <col min="3088" max="3088" width="11.28515625" style="174" customWidth="1"/>
    <col min="3089" max="3089" width="18.28515625" style="174" customWidth="1"/>
    <col min="3090" max="3090" width="14.5703125" style="174" customWidth="1"/>
    <col min="3091" max="3091" width="11.42578125" style="174" customWidth="1"/>
    <col min="3092" max="3328" width="9.140625" style="174"/>
    <col min="3329" max="3329" width="67" style="174" bestFit="1" customWidth="1"/>
    <col min="3330" max="3330" width="18.28515625" style="174" customWidth="1"/>
    <col min="3331" max="3331" width="14.5703125" style="174" customWidth="1"/>
    <col min="3332" max="3332" width="11.42578125" style="174" customWidth="1"/>
    <col min="3333" max="3333" width="18.28515625" style="174" customWidth="1"/>
    <col min="3334" max="3334" width="14.5703125" style="174" customWidth="1"/>
    <col min="3335" max="3335" width="11.28515625" style="174" customWidth="1"/>
    <col min="3336" max="3336" width="18.28515625" style="174" customWidth="1"/>
    <col min="3337" max="3337" width="14.5703125" style="174" customWidth="1"/>
    <col min="3338" max="3338" width="11.28515625" style="174" customWidth="1"/>
    <col min="3339" max="3339" width="18.28515625" style="174" customWidth="1"/>
    <col min="3340" max="3340" width="14.5703125" style="174" customWidth="1"/>
    <col min="3341" max="3341" width="11.28515625" style="174" customWidth="1"/>
    <col min="3342" max="3342" width="18.28515625" style="174" customWidth="1"/>
    <col min="3343" max="3343" width="14.5703125" style="174" customWidth="1"/>
    <col min="3344" max="3344" width="11.28515625" style="174" customWidth="1"/>
    <col min="3345" max="3345" width="18.28515625" style="174" customWidth="1"/>
    <col min="3346" max="3346" width="14.5703125" style="174" customWidth="1"/>
    <col min="3347" max="3347" width="11.42578125" style="174" customWidth="1"/>
    <col min="3348" max="3584" width="9.140625" style="174"/>
    <col min="3585" max="3585" width="67" style="174" bestFit="1" customWidth="1"/>
    <col min="3586" max="3586" width="18.28515625" style="174" customWidth="1"/>
    <col min="3587" max="3587" width="14.5703125" style="174" customWidth="1"/>
    <col min="3588" max="3588" width="11.42578125" style="174" customWidth="1"/>
    <col min="3589" max="3589" width="18.28515625" style="174" customWidth="1"/>
    <col min="3590" max="3590" width="14.5703125" style="174" customWidth="1"/>
    <col min="3591" max="3591" width="11.28515625" style="174" customWidth="1"/>
    <col min="3592" max="3592" width="18.28515625" style="174" customWidth="1"/>
    <col min="3593" max="3593" width="14.5703125" style="174" customWidth="1"/>
    <col min="3594" max="3594" width="11.28515625" style="174" customWidth="1"/>
    <col min="3595" max="3595" width="18.28515625" style="174" customWidth="1"/>
    <col min="3596" max="3596" width="14.5703125" style="174" customWidth="1"/>
    <col min="3597" max="3597" width="11.28515625" style="174" customWidth="1"/>
    <col min="3598" max="3598" width="18.28515625" style="174" customWidth="1"/>
    <col min="3599" max="3599" width="14.5703125" style="174" customWidth="1"/>
    <col min="3600" max="3600" width="11.28515625" style="174" customWidth="1"/>
    <col min="3601" max="3601" width="18.28515625" style="174" customWidth="1"/>
    <col min="3602" max="3602" width="14.5703125" style="174" customWidth="1"/>
    <col min="3603" max="3603" width="11.42578125" style="174" customWidth="1"/>
    <col min="3604" max="3840" width="9.140625" style="174"/>
    <col min="3841" max="3841" width="67" style="174" bestFit="1" customWidth="1"/>
    <col min="3842" max="3842" width="18.28515625" style="174" customWidth="1"/>
    <col min="3843" max="3843" width="14.5703125" style="174" customWidth="1"/>
    <col min="3844" max="3844" width="11.42578125" style="174" customWidth="1"/>
    <col min="3845" max="3845" width="18.28515625" style="174" customWidth="1"/>
    <col min="3846" max="3846" width="14.5703125" style="174" customWidth="1"/>
    <col min="3847" max="3847" width="11.28515625" style="174" customWidth="1"/>
    <col min="3848" max="3848" width="18.28515625" style="174" customWidth="1"/>
    <col min="3849" max="3849" width="14.5703125" style="174" customWidth="1"/>
    <col min="3850" max="3850" width="11.28515625" style="174" customWidth="1"/>
    <col min="3851" max="3851" width="18.28515625" style="174" customWidth="1"/>
    <col min="3852" max="3852" width="14.5703125" style="174" customWidth="1"/>
    <col min="3853" max="3853" width="11.28515625" style="174" customWidth="1"/>
    <col min="3854" max="3854" width="18.28515625" style="174" customWidth="1"/>
    <col min="3855" max="3855" width="14.5703125" style="174" customWidth="1"/>
    <col min="3856" max="3856" width="11.28515625" style="174" customWidth="1"/>
    <col min="3857" max="3857" width="18.28515625" style="174" customWidth="1"/>
    <col min="3858" max="3858" width="14.5703125" style="174" customWidth="1"/>
    <col min="3859" max="3859" width="11.42578125" style="174" customWidth="1"/>
    <col min="3860" max="4096" width="9.140625" style="174"/>
    <col min="4097" max="4097" width="67" style="174" bestFit="1" customWidth="1"/>
    <col min="4098" max="4098" width="18.28515625" style="174" customWidth="1"/>
    <col min="4099" max="4099" width="14.5703125" style="174" customWidth="1"/>
    <col min="4100" max="4100" width="11.42578125" style="174" customWidth="1"/>
    <col min="4101" max="4101" width="18.28515625" style="174" customWidth="1"/>
    <col min="4102" max="4102" width="14.5703125" style="174" customWidth="1"/>
    <col min="4103" max="4103" width="11.28515625" style="174" customWidth="1"/>
    <col min="4104" max="4104" width="18.28515625" style="174" customWidth="1"/>
    <col min="4105" max="4105" width="14.5703125" style="174" customWidth="1"/>
    <col min="4106" max="4106" width="11.28515625" style="174" customWidth="1"/>
    <col min="4107" max="4107" width="18.28515625" style="174" customWidth="1"/>
    <col min="4108" max="4108" width="14.5703125" style="174" customWidth="1"/>
    <col min="4109" max="4109" width="11.28515625" style="174" customWidth="1"/>
    <col min="4110" max="4110" width="18.28515625" style="174" customWidth="1"/>
    <col min="4111" max="4111" width="14.5703125" style="174" customWidth="1"/>
    <col min="4112" max="4112" width="11.28515625" style="174" customWidth="1"/>
    <col min="4113" max="4113" width="18.28515625" style="174" customWidth="1"/>
    <col min="4114" max="4114" width="14.5703125" style="174" customWidth="1"/>
    <col min="4115" max="4115" width="11.42578125" style="174" customWidth="1"/>
    <col min="4116" max="4352" width="9.140625" style="174"/>
    <col min="4353" max="4353" width="67" style="174" bestFit="1" customWidth="1"/>
    <col min="4354" max="4354" width="18.28515625" style="174" customWidth="1"/>
    <col min="4355" max="4355" width="14.5703125" style="174" customWidth="1"/>
    <col min="4356" max="4356" width="11.42578125" style="174" customWidth="1"/>
    <col min="4357" max="4357" width="18.28515625" style="174" customWidth="1"/>
    <col min="4358" max="4358" width="14.5703125" style="174" customWidth="1"/>
    <col min="4359" max="4359" width="11.28515625" style="174" customWidth="1"/>
    <col min="4360" max="4360" width="18.28515625" style="174" customWidth="1"/>
    <col min="4361" max="4361" width="14.5703125" style="174" customWidth="1"/>
    <col min="4362" max="4362" width="11.28515625" style="174" customWidth="1"/>
    <col min="4363" max="4363" width="18.28515625" style="174" customWidth="1"/>
    <col min="4364" max="4364" width="14.5703125" style="174" customWidth="1"/>
    <col min="4365" max="4365" width="11.28515625" style="174" customWidth="1"/>
    <col min="4366" max="4366" width="18.28515625" style="174" customWidth="1"/>
    <col min="4367" max="4367" width="14.5703125" style="174" customWidth="1"/>
    <col min="4368" max="4368" width="11.28515625" style="174" customWidth="1"/>
    <col min="4369" max="4369" width="18.28515625" style="174" customWidth="1"/>
    <col min="4370" max="4370" width="14.5703125" style="174" customWidth="1"/>
    <col min="4371" max="4371" width="11.42578125" style="174" customWidth="1"/>
    <col min="4372" max="4608" width="9.140625" style="174"/>
    <col min="4609" max="4609" width="67" style="174" bestFit="1" customWidth="1"/>
    <col min="4610" max="4610" width="18.28515625" style="174" customWidth="1"/>
    <col min="4611" max="4611" width="14.5703125" style="174" customWidth="1"/>
    <col min="4612" max="4612" width="11.42578125" style="174" customWidth="1"/>
    <col min="4613" max="4613" width="18.28515625" style="174" customWidth="1"/>
    <col min="4614" max="4614" width="14.5703125" style="174" customWidth="1"/>
    <col min="4615" max="4615" width="11.28515625" style="174" customWidth="1"/>
    <col min="4616" max="4616" width="18.28515625" style="174" customWidth="1"/>
    <col min="4617" max="4617" width="14.5703125" style="174" customWidth="1"/>
    <col min="4618" max="4618" width="11.28515625" style="174" customWidth="1"/>
    <col min="4619" max="4619" width="18.28515625" style="174" customWidth="1"/>
    <col min="4620" max="4620" width="14.5703125" style="174" customWidth="1"/>
    <col min="4621" max="4621" width="11.28515625" style="174" customWidth="1"/>
    <col min="4622" max="4622" width="18.28515625" style="174" customWidth="1"/>
    <col min="4623" max="4623" width="14.5703125" style="174" customWidth="1"/>
    <col min="4624" max="4624" width="11.28515625" style="174" customWidth="1"/>
    <col min="4625" max="4625" width="18.28515625" style="174" customWidth="1"/>
    <col min="4626" max="4626" width="14.5703125" style="174" customWidth="1"/>
    <col min="4627" max="4627" width="11.42578125" style="174" customWidth="1"/>
    <col min="4628" max="4864" width="9.140625" style="174"/>
    <col min="4865" max="4865" width="67" style="174" bestFit="1" customWidth="1"/>
    <col min="4866" max="4866" width="18.28515625" style="174" customWidth="1"/>
    <col min="4867" max="4867" width="14.5703125" style="174" customWidth="1"/>
    <col min="4868" max="4868" width="11.42578125" style="174" customWidth="1"/>
    <col min="4869" max="4869" width="18.28515625" style="174" customWidth="1"/>
    <col min="4870" max="4870" width="14.5703125" style="174" customWidth="1"/>
    <col min="4871" max="4871" width="11.28515625" style="174" customWidth="1"/>
    <col min="4872" max="4872" width="18.28515625" style="174" customWidth="1"/>
    <col min="4873" max="4873" width="14.5703125" style="174" customWidth="1"/>
    <col min="4874" max="4874" width="11.28515625" style="174" customWidth="1"/>
    <col min="4875" max="4875" width="18.28515625" style="174" customWidth="1"/>
    <col min="4876" max="4876" width="14.5703125" style="174" customWidth="1"/>
    <col min="4877" max="4877" width="11.28515625" style="174" customWidth="1"/>
    <col min="4878" max="4878" width="18.28515625" style="174" customWidth="1"/>
    <col min="4879" max="4879" width="14.5703125" style="174" customWidth="1"/>
    <col min="4880" max="4880" width="11.28515625" style="174" customWidth="1"/>
    <col min="4881" max="4881" width="18.28515625" style="174" customWidth="1"/>
    <col min="4882" max="4882" width="14.5703125" style="174" customWidth="1"/>
    <col min="4883" max="4883" width="11.42578125" style="174" customWidth="1"/>
    <col min="4884" max="5120" width="9.140625" style="174"/>
    <col min="5121" max="5121" width="67" style="174" bestFit="1" customWidth="1"/>
    <col min="5122" max="5122" width="18.28515625" style="174" customWidth="1"/>
    <col min="5123" max="5123" width="14.5703125" style="174" customWidth="1"/>
    <col min="5124" max="5124" width="11.42578125" style="174" customWidth="1"/>
    <col min="5125" max="5125" width="18.28515625" style="174" customWidth="1"/>
    <col min="5126" max="5126" width="14.5703125" style="174" customWidth="1"/>
    <col min="5127" max="5127" width="11.28515625" style="174" customWidth="1"/>
    <col min="5128" max="5128" width="18.28515625" style="174" customWidth="1"/>
    <col min="5129" max="5129" width="14.5703125" style="174" customWidth="1"/>
    <col min="5130" max="5130" width="11.28515625" style="174" customWidth="1"/>
    <col min="5131" max="5131" width="18.28515625" style="174" customWidth="1"/>
    <col min="5132" max="5132" width="14.5703125" style="174" customWidth="1"/>
    <col min="5133" max="5133" width="11.28515625" style="174" customWidth="1"/>
    <col min="5134" max="5134" width="18.28515625" style="174" customWidth="1"/>
    <col min="5135" max="5135" width="14.5703125" style="174" customWidth="1"/>
    <col min="5136" max="5136" width="11.28515625" style="174" customWidth="1"/>
    <col min="5137" max="5137" width="18.28515625" style="174" customWidth="1"/>
    <col min="5138" max="5138" width="14.5703125" style="174" customWidth="1"/>
    <col min="5139" max="5139" width="11.42578125" style="174" customWidth="1"/>
    <col min="5140" max="5376" width="9.140625" style="174"/>
    <col min="5377" max="5377" width="67" style="174" bestFit="1" customWidth="1"/>
    <col min="5378" max="5378" width="18.28515625" style="174" customWidth="1"/>
    <col min="5379" max="5379" width="14.5703125" style="174" customWidth="1"/>
    <col min="5380" max="5380" width="11.42578125" style="174" customWidth="1"/>
    <col min="5381" max="5381" width="18.28515625" style="174" customWidth="1"/>
    <col min="5382" max="5382" width="14.5703125" style="174" customWidth="1"/>
    <col min="5383" max="5383" width="11.28515625" style="174" customWidth="1"/>
    <col min="5384" max="5384" width="18.28515625" style="174" customWidth="1"/>
    <col min="5385" max="5385" width="14.5703125" style="174" customWidth="1"/>
    <col min="5386" max="5386" width="11.28515625" style="174" customWidth="1"/>
    <col min="5387" max="5387" width="18.28515625" style="174" customWidth="1"/>
    <col min="5388" max="5388" width="14.5703125" style="174" customWidth="1"/>
    <col min="5389" max="5389" width="11.28515625" style="174" customWidth="1"/>
    <col min="5390" max="5390" width="18.28515625" style="174" customWidth="1"/>
    <col min="5391" max="5391" width="14.5703125" style="174" customWidth="1"/>
    <col min="5392" max="5392" width="11.28515625" style="174" customWidth="1"/>
    <col min="5393" max="5393" width="18.28515625" style="174" customWidth="1"/>
    <col min="5394" max="5394" width="14.5703125" style="174" customWidth="1"/>
    <col min="5395" max="5395" width="11.42578125" style="174" customWidth="1"/>
    <col min="5396" max="5632" width="9.140625" style="174"/>
    <col min="5633" max="5633" width="67" style="174" bestFit="1" customWidth="1"/>
    <col min="5634" max="5634" width="18.28515625" style="174" customWidth="1"/>
    <col min="5635" max="5635" width="14.5703125" style="174" customWidth="1"/>
    <col min="5636" max="5636" width="11.42578125" style="174" customWidth="1"/>
    <col min="5637" max="5637" width="18.28515625" style="174" customWidth="1"/>
    <col min="5638" max="5638" width="14.5703125" style="174" customWidth="1"/>
    <col min="5639" max="5639" width="11.28515625" style="174" customWidth="1"/>
    <col min="5640" max="5640" width="18.28515625" style="174" customWidth="1"/>
    <col min="5641" max="5641" width="14.5703125" style="174" customWidth="1"/>
    <col min="5642" max="5642" width="11.28515625" style="174" customWidth="1"/>
    <col min="5643" max="5643" width="18.28515625" style="174" customWidth="1"/>
    <col min="5644" max="5644" width="14.5703125" style="174" customWidth="1"/>
    <col min="5645" max="5645" width="11.28515625" style="174" customWidth="1"/>
    <col min="5646" max="5646" width="18.28515625" style="174" customWidth="1"/>
    <col min="5647" max="5647" width="14.5703125" style="174" customWidth="1"/>
    <col min="5648" max="5648" width="11.28515625" style="174" customWidth="1"/>
    <col min="5649" max="5649" width="18.28515625" style="174" customWidth="1"/>
    <col min="5650" max="5650" width="14.5703125" style="174" customWidth="1"/>
    <col min="5651" max="5651" width="11.42578125" style="174" customWidth="1"/>
    <col min="5652" max="5888" width="9.140625" style="174"/>
    <col min="5889" max="5889" width="67" style="174" bestFit="1" customWidth="1"/>
    <col min="5890" max="5890" width="18.28515625" style="174" customWidth="1"/>
    <col min="5891" max="5891" width="14.5703125" style="174" customWidth="1"/>
    <col min="5892" max="5892" width="11.42578125" style="174" customWidth="1"/>
    <col min="5893" max="5893" width="18.28515625" style="174" customWidth="1"/>
    <col min="5894" max="5894" width="14.5703125" style="174" customWidth="1"/>
    <col min="5895" max="5895" width="11.28515625" style="174" customWidth="1"/>
    <col min="5896" max="5896" width="18.28515625" style="174" customWidth="1"/>
    <col min="5897" max="5897" width="14.5703125" style="174" customWidth="1"/>
    <col min="5898" max="5898" width="11.28515625" style="174" customWidth="1"/>
    <col min="5899" max="5899" width="18.28515625" style="174" customWidth="1"/>
    <col min="5900" max="5900" width="14.5703125" style="174" customWidth="1"/>
    <col min="5901" max="5901" width="11.28515625" style="174" customWidth="1"/>
    <col min="5902" max="5902" width="18.28515625" style="174" customWidth="1"/>
    <col min="5903" max="5903" width="14.5703125" style="174" customWidth="1"/>
    <col min="5904" max="5904" width="11.28515625" style="174" customWidth="1"/>
    <col min="5905" max="5905" width="18.28515625" style="174" customWidth="1"/>
    <col min="5906" max="5906" width="14.5703125" style="174" customWidth="1"/>
    <col min="5907" max="5907" width="11.42578125" style="174" customWidth="1"/>
    <col min="5908" max="6144" width="9.140625" style="174"/>
    <col min="6145" max="6145" width="67" style="174" bestFit="1" customWidth="1"/>
    <col min="6146" max="6146" width="18.28515625" style="174" customWidth="1"/>
    <col min="6147" max="6147" width="14.5703125" style="174" customWidth="1"/>
    <col min="6148" max="6148" width="11.42578125" style="174" customWidth="1"/>
    <col min="6149" max="6149" width="18.28515625" style="174" customWidth="1"/>
    <col min="6150" max="6150" width="14.5703125" style="174" customWidth="1"/>
    <col min="6151" max="6151" width="11.28515625" style="174" customWidth="1"/>
    <col min="6152" max="6152" width="18.28515625" style="174" customWidth="1"/>
    <col min="6153" max="6153" width="14.5703125" style="174" customWidth="1"/>
    <col min="6154" max="6154" width="11.28515625" style="174" customWidth="1"/>
    <col min="6155" max="6155" width="18.28515625" style="174" customWidth="1"/>
    <col min="6156" max="6156" width="14.5703125" style="174" customWidth="1"/>
    <col min="6157" max="6157" width="11.28515625" style="174" customWidth="1"/>
    <col min="6158" max="6158" width="18.28515625" style="174" customWidth="1"/>
    <col min="6159" max="6159" width="14.5703125" style="174" customWidth="1"/>
    <col min="6160" max="6160" width="11.28515625" style="174" customWidth="1"/>
    <col min="6161" max="6161" width="18.28515625" style="174" customWidth="1"/>
    <col min="6162" max="6162" width="14.5703125" style="174" customWidth="1"/>
    <col min="6163" max="6163" width="11.42578125" style="174" customWidth="1"/>
    <col min="6164" max="6400" width="9.140625" style="174"/>
    <col min="6401" max="6401" width="67" style="174" bestFit="1" customWidth="1"/>
    <col min="6402" max="6402" width="18.28515625" style="174" customWidth="1"/>
    <col min="6403" max="6403" width="14.5703125" style="174" customWidth="1"/>
    <col min="6404" max="6404" width="11.42578125" style="174" customWidth="1"/>
    <col min="6405" max="6405" width="18.28515625" style="174" customWidth="1"/>
    <col min="6406" max="6406" width="14.5703125" style="174" customWidth="1"/>
    <col min="6407" max="6407" width="11.28515625" style="174" customWidth="1"/>
    <col min="6408" max="6408" width="18.28515625" style="174" customWidth="1"/>
    <col min="6409" max="6409" width="14.5703125" style="174" customWidth="1"/>
    <col min="6410" max="6410" width="11.28515625" style="174" customWidth="1"/>
    <col min="6411" max="6411" width="18.28515625" style="174" customWidth="1"/>
    <col min="6412" max="6412" width="14.5703125" style="174" customWidth="1"/>
    <col min="6413" max="6413" width="11.28515625" style="174" customWidth="1"/>
    <col min="6414" max="6414" width="18.28515625" style="174" customWidth="1"/>
    <col min="6415" max="6415" width="14.5703125" style="174" customWidth="1"/>
    <col min="6416" max="6416" width="11.28515625" style="174" customWidth="1"/>
    <col min="6417" max="6417" width="18.28515625" style="174" customWidth="1"/>
    <col min="6418" max="6418" width="14.5703125" style="174" customWidth="1"/>
    <col min="6419" max="6419" width="11.42578125" style="174" customWidth="1"/>
    <col min="6420" max="6656" width="9.140625" style="174"/>
    <col min="6657" max="6657" width="67" style="174" bestFit="1" customWidth="1"/>
    <col min="6658" max="6658" width="18.28515625" style="174" customWidth="1"/>
    <col min="6659" max="6659" width="14.5703125" style="174" customWidth="1"/>
    <col min="6660" max="6660" width="11.42578125" style="174" customWidth="1"/>
    <col min="6661" max="6661" width="18.28515625" style="174" customWidth="1"/>
    <col min="6662" max="6662" width="14.5703125" style="174" customWidth="1"/>
    <col min="6663" max="6663" width="11.28515625" style="174" customWidth="1"/>
    <col min="6664" max="6664" width="18.28515625" style="174" customWidth="1"/>
    <col min="6665" max="6665" width="14.5703125" style="174" customWidth="1"/>
    <col min="6666" max="6666" width="11.28515625" style="174" customWidth="1"/>
    <col min="6667" max="6667" width="18.28515625" style="174" customWidth="1"/>
    <col min="6668" max="6668" width="14.5703125" style="174" customWidth="1"/>
    <col min="6669" max="6669" width="11.28515625" style="174" customWidth="1"/>
    <col min="6670" max="6670" width="18.28515625" style="174" customWidth="1"/>
    <col min="6671" max="6671" width="14.5703125" style="174" customWidth="1"/>
    <col min="6672" max="6672" width="11.28515625" style="174" customWidth="1"/>
    <col min="6673" max="6673" width="18.28515625" style="174" customWidth="1"/>
    <col min="6674" max="6674" width="14.5703125" style="174" customWidth="1"/>
    <col min="6675" max="6675" width="11.42578125" style="174" customWidth="1"/>
    <col min="6676" max="6912" width="9.140625" style="174"/>
    <col min="6913" max="6913" width="67" style="174" bestFit="1" customWidth="1"/>
    <col min="6914" max="6914" width="18.28515625" style="174" customWidth="1"/>
    <col min="6915" max="6915" width="14.5703125" style="174" customWidth="1"/>
    <col min="6916" max="6916" width="11.42578125" style="174" customWidth="1"/>
    <col min="6917" max="6917" width="18.28515625" style="174" customWidth="1"/>
    <col min="6918" max="6918" width="14.5703125" style="174" customWidth="1"/>
    <col min="6919" max="6919" width="11.28515625" style="174" customWidth="1"/>
    <col min="6920" max="6920" width="18.28515625" style="174" customWidth="1"/>
    <col min="6921" max="6921" width="14.5703125" style="174" customWidth="1"/>
    <col min="6922" max="6922" width="11.28515625" style="174" customWidth="1"/>
    <col min="6923" max="6923" width="18.28515625" style="174" customWidth="1"/>
    <col min="6924" max="6924" width="14.5703125" style="174" customWidth="1"/>
    <col min="6925" max="6925" width="11.28515625" style="174" customWidth="1"/>
    <col min="6926" max="6926" width="18.28515625" style="174" customWidth="1"/>
    <col min="6927" max="6927" width="14.5703125" style="174" customWidth="1"/>
    <col min="6928" max="6928" width="11.28515625" style="174" customWidth="1"/>
    <col min="6929" max="6929" width="18.28515625" style="174" customWidth="1"/>
    <col min="6930" max="6930" width="14.5703125" style="174" customWidth="1"/>
    <col min="6931" max="6931" width="11.42578125" style="174" customWidth="1"/>
    <col min="6932" max="7168" width="9.140625" style="174"/>
    <col min="7169" max="7169" width="67" style="174" bestFit="1" customWidth="1"/>
    <col min="7170" max="7170" width="18.28515625" style="174" customWidth="1"/>
    <col min="7171" max="7171" width="14.5703125" style="174" customWidth="1"/>
    <col min="7172" max="7172" width="11.42578125" style="174" customWidth="1"/>
    <col min="7173" max="7173" width="18.28515625" style="174" customWidth="1"/>
    <col min="7174" max="7174" width="14.5703125" style="174" customWidth="1"/>
    <col min="7175" max="7175" width="11.28515625" style="174" customWidth="1"/>
    <col min="7176" max="7176" width="18.28515625" style="174" customWidth="1"/>
    <col min="7177" max="7177" width="14.5703125" style="174" customWidth="1"/>
    <col min="7178" max="7178" width="11.28515625" style="174" customWidth="1"/>
    <col min="7179" max="7179" width="18.28515625" style="174" customWidth="1"/>
    <col min="7180" max="7180" width="14.5703125" style="174" customWidth="1"/>
    <col min="7181" max="7181" width="11.28515625" style="174" customWidth="1"/>
    <col min="7182" max="7182" width="18.28515625" style="174" customWidth="1"/>
    <col min="7183" max="7183" width="14.5703125" style="174" customWidth="1"/>
    <col min="7184" max="7184" width="11.28515625" style="174" customWidth="1"/>
    <col min="7185" max="7185" width="18.28515625" style="174" customWidth="1"/>
    <col min="7186" max="7186" width="14.5703125" style="174" customWidth="1"/>
    <col min="7187" max="7187" width="11.42578125" style="174" customWidth="1"/>
    <col min="7188" max="7424" width="9.140625" style="174"/>
    <col min="7425" max="7425" width="67" style="174" bestFit="1" customWidth="1"/>
    <col min="7426" max="7426" width="18.28515625" style="174" customWidth="1"/>
    <col min="7427" max="7427" width="14.5703125" style="174" customWidth="1"/>
    <col min="7428" max="7428" width="11.42578125" style="174" customWidth="1"/>
    <col min="7429" max="7429" width="18.28515625" style="174" customWidth="1"/>
    <col min="7430" max="7430" width="14.5703125" style="174" customWidth="1"/>
    <col min="7431" max="7431" width="11.28515625" style="174" customWidth="1"/>
    <col min="7432" max="7432" width="18.28515625" style="174" customWidth="1"/>
    <col min="7433" max="7433" width="14.5703125" style="174" customWidth="1"/>
    <col min="7434" max="7434" width="11.28515625" style="174" customWidth="1"/>
    <col min="7435" max="7435" width="18.28515625" style="174" customWidth="1"/>
    <col min="7436" max="7436" width="14.5703125" style="174" customWidth="1"/>
    <col min="7437" max="7437" width="11.28515625" style="174" customWidth="1"/>
    <col min="7438" max="7438" width="18.28515625" style="174" customWidth="1"/>
    <col min="7439" max="7439" width="14.5703125" style="174" customWidth="1"/>
    <col min="7440" max="7440" width="11.28515625" style="174" customWidth="1"/>
    <col min="7441" max="7441" width="18.28515625" style="174" customWidth="1"/>
    <col min="7442" max="7442" width="14.5703125" style="174" customWidth="1"/>
    <col min="7443" max="7443" width="11.42578125" style="174" customWidth="1"/>
    <col min="7444" max="7680" width="9.140625" style="174"/>
    <col min="7681" max="7681" width="67" style="174" bestFit="1" customWidth="1"/>
    <col min="7682" max="7682" width="18.28515625" style="174" customWidth="1"/>
    <col min="7683" max="7683" width="14.5703125" style="174" customWidth="1"/>
    <col min="7684" max="7684" width="11.42578125" style="174" customWidth="1"/>
    <col min="7685" max="7685" width="18.28515625" style="174" customWidth="1"/>
    <col min="7686" max="7686" width="14.5703125" style="174" customWidth="1"/>
    <col min="7687" max="7687" width="11.28515625" style="174" customWidth="1"/>
    <col min="7688" max="7688" width="18.28515625" style="174" customWidth="1"/>
    <col min="7689" max="7689" width="14.5703125" style="174" customWidth="1"/>
    <col min="7690" max="7690" width="11.28515625" style="174" customWidth="1"/>
    <col min="7691" max="7691" width="18.28515625" style="174" customWidth="1"/>
    <col min="7692" max="7692" width="14.5703125" style="174" customWidth="1"/>
    <col min="7693" max="7693" width="11.28515625" style="174" customWidth="1"/>
    <col min="7694" max="7694" width="18.28515625" style="174" customWidth="1"/>
    <col min="7695" max="7695" width="14.5703125" style="174" customWidth="1"/>
    <col min="7696" max="7696" width="11.28515625" style="174" customWidth="1"/>
    <col min="7697" max="7697" width="18.28515625" style="174" customWidth="1"/>
    <col min="7698" max="7698" width="14.5703125" style="174" customWidth="1"/>
    <col min="7699" max="7699" width="11.42578125" style="174" customWidth="1"/>
    <col min="7700" max="7936" width="9.140625" style="174"/>
    <col min="7937" max="7937" width="67" style="174" bestFit="1" customWidth="1"/>
    <col min="7938" max="7938" width="18.28515625" style="174" customWidth="1"/>
    <col min="7939" max="7939" width="14.5703125" style="174" customWidth="1"/>
    <col min="7940" max="7940" width="11.42578125" style="174" customWidth="1"/>
    <col min="7941" max="7941" width="18.28515625" style="174" customWidth="1"/>
    <col min="7942" max="7942" width="14.5703125" style="174" customWidth="1"/>
    <col min="7943" max="7943" width="11.28515625" style="174" customWidth="1"/>
    <col min="7944" max="7944" width="18.28515625" style="174" customWidth="1"/>
    <col min="7945" max="7945" width="14.5703125" style="174" customWidth="1"/>
    <col min="7946" max="7946" width="11.28515625" style="174" customWidth="1"/>
    <col min="7947" max="7947" width="18.28515625" style="174" customWidth="1"/>
    <col min="7948" max="7948" width="14.5703125" style="174" customWidth="1"/>
    <col min="7949" max="7949" width="11.28515625" style="174" customWidth="1"/>
    <col min="7950" max="7950" width="18.28515625" style="174" customWidth="1"/>
    <col min="7951" max="7951" width="14.5703125" style="174" customWidth="1"/>
    <col min="7952" max="7952" width="11.28515625" style="174" customWidth="1"/>
    <col min="7953" max="7953" width="18.28515625" style="174" customWidth="1"/>
    <col min="7954" max="7954" width="14.5703125" style="174" customWidth="1"/>
    <col min="7955" max="7955" width="11.42578125" style="174" customWidth="1"/>
    <col min="7956" max="8192" width="9.140625" style="174"/>
    <col min="8193" max="8193" width="67" style="174" bestFit="1" customWidth="1"/>
    <col min="8194" max="8194" width="18.28515625" style="174" customWidth="1"/>
    <col min="8195" max="8195" width="14.5703125" style="174" customWidth="1"/>
    <col min="8196" max="8196" width="11.42578125" style="174" customWidth="1"/>
    <col min="8197" max="8197" width="18.28515625" style="174" customWidth="1"/>
    <col min="8198" max="8198" width="14.5703125" style="174" customWidth="1"/>
    <col min="8199" max="8199" width="11.28515625" style="174" customWidth="1"/>
    <col min="8200" max="8200" width="18.28515625" style="174" customWidth="1"/>
    <col min="8201" max="8201" width="14.5703125" style="174" customWidth="1"/>
    <col min="8202" max="8202" width="11.28515625" style="174" customWidth="1"/>
    <col min="8203" max="8203" width="18.28515625" style="174" customWidth="1"/>
    <col min="8204" max="8204" width="14.5703125" style="174" customWidth="1"/>
    <col min="8205" max="8205" width="11.28515625" style="174" customWidth="1"/>
    <col min="8206" max="8206" width="18.28515625" style="174" customWidth="1"/>
    <col min="8207" max="8207" width="14.5703125" style="174" customWidth="1"/>
    <col min="8208" max="8208" width="11.28515625" style="174" customWidth="1"/>
    <col min="8209" max="8209" width="18.28515625" style="174" customWidth="1"/>
    <col min="8210" max="8210" width="14.5703125" style="174" customWidth="1"/>
    <col min="8211" max="8211" width="11.42578125" style="174" customWidth="1"/>
    <col min="8212" max="8448" width="9.140625" style="174"/>
    <col min="8449" max="8449" width="67" style="174" bestFit="1" customWidth="1"/>
    <col min="8450" max="8450" width="18.28515625" style="174" customWidth="1"/>
    <col min="8451" max="8451" width="14.5703125" style="174" customWidth="1"/>
    <col min="8452" max="8452" width="11.42578125" style="174" customWidth="1"/>
    <col min="8453" max="8453" width="18.28515625" style="174" customWidth="1"/>
    <col min="8454" max="8454" width="14.5703125" style="174" customWidth="1"/>
    <col min="8455" max="8455" width="11.28515625" style="174" customWidth="1"/>
    <col min="8456" max="8456" width="18.28515625" style="174" customWidth="1"/>
    <col min="8457" max="8457" width="14.5703125" style="174" customWidth="1"/>
    <col min="8458" max="8458" width="11.28515625" style="174" customWidth="1"/>
    <col min="8459" max="8459" width="18.28515625" style="174" customWidth="1"/>
    <col min="8460" max="8460" width="14.5703125" style="174" customWidth="1"/>
    <col min="8461" max="8461" width="11.28515625" style="174" customWidth="1"/>
    <col min="8462" max="8462" width="18.28515625" style="174" customWidth="1"/>
    <col min="8463" max="8463" width="14.5703125" style="174" customWidth="1"/>
    <col min="8464" max="8464" width="11.28515625" style="174" customWidth="1"/>
    <col min="8465" max="8465" width="18.28515625" style="174" customWidth="1"/>
    <col min="8466" max="8466" width="14.5703125" style="174" customWidth="1"/>
    <col min="8467" max="8467" width="11.42578125" style="174" customWidth="1"/>
    <col min="8468" max="8704" width="9.140625" style="174"/>
    <col min="8705" max="8705" width="67" style="174" bestFit="1" customWidth="1"/>
    <col min="8706" max="8706" width="18.28515625" style="174" customWidth="1"/>
    <col min="8707" max="8707" width="14.5703125" style="174" customWidth="1"/>
    <col min="8708" max="8708" width="11.42578125" style="174" customWidth="1"/>
    <col min="8709" max="8709" width="18.28515625" style="174" customWidth="1"/>
    <col min="8710" max="8710" width="14.5703125" style="174" customWidth="1"/>
    <col min="8711" max="8711" width="11.28515625" style="174" customWidth="1"/>
    <col min="8712" max="8712" width="18.28515625" style="174" customWidth="1"/>
    <col min="8713" max="8713" width="14.5703125" style="174" customWidth="1"/>
    <col min="8714" max="8714" width="11.28515625" style="174" customWidth="1"/>
    <col min="8715" max="8715" width="18.28515625" style="174" customWidth="1"/>
    <col min="8716" max="8716" width="14.5703125" style="174" customWidth="1"/>
    <col min="8717" max="8717" width="11.28515625" style="174" customWidth="1"/>
    <col min="8718" max="8718" width="18.28515625" style="174" customWidth="1"/>
    <col min="8719" max="8719" width="14.5703125" style="174" customWidth="1"/>
    <col min="8720" max="8720" width="11.28515625" style="174" customWidth="1"/>
    <col min="8721" max="8721" width="18.28515625" style="174" customWidth="1"/>
    <col min="8722" max="8722" width="14.5703125" style="174" customWidth="1"/>
    <col min="8723" max="8723" width="11.42578125" style="174" customWidth="1"/>
    <col min="8724" max="8960" width="9.140625" style="174"/>
    <col min="8961" max="8961" width="67" style="174" bestFit="1" customWidth="1"/>
    <col min="8962" max="8962" width="18.28515625" style="174" customWidth="1"/>
    <col min="8963" max="8963" width="14.5703125" style="174" customWidth="1"/>
    <col min="8964" max="8964" width="11.42578125" style="174" customWidth="1"/>
    <col min="8965" max="8965" width="18.28515625" style="174" customWidth="1"/>
    <col min="8966" max="8966" width="14.5703125" style="174" customWidth="1"/>
    <col min="8967" max="8967" width="11.28515625" style="174" customWidth="1"/>
    <col min="8968" max="8968" width="18.28515625" style="174" customWidth="1"/>
    <col min="8969" max="8969" width="14.5703125" style="174" customWidth="1"/>
    <col min="8970" max="8970" width="11.28515625" style="174" customWidth="1"/>
    <col min="8971" max="8971" width="18.28515625" style="174" customWidth="1"/>
    <col min="8972" max="8972" width="14.5703125" style="174" customWidth="1"/>
    <col min="8973" max="8973" width="11.28515625" style="174" customWidth="1"/>
    <col min="8974" max="8974" width="18.28515625" style="174" customWidth="1"/>
    <col min="8975" max="8975" width="14.5703125" style="174" customWidth="1"/>
    <col min="8976" max="8976" width="11.28515625" style="174" customWidth="1"/>
    <col min="8977" max="8977" width="18.28515625" style="174" customWidth="1"/>
    <col min="8978" max="8978" width="14.5703125" style="174" customWidth="1"/>
    <col min="8979" max="8979" width="11.42578125" style="174" customWidth="1"/>
    <col min="8980" max="9216" width="9.140625" style="174"/>
    <col min="9217" max="9217" width="67" style="174" bestFit="1" customWidth="1"/>
    <col min="9218" max="9218" width="18.28515625" style="174" customWidth="1"/>
    <col min="9219" max="9219" width="14.5703125" style="174" customWidth="1"/>
    <col min="9220" max="9220" width="11.42578125" style="174" customWidth="1"/>
    <col min="9221" max="9221" width="18.28515625" style="174" customWidth="1"/>
    <col min="9222" max="9222" width="14.5703125" style="174" customWidth="1"/>
    <col min="9223" max="9223" width="11.28515625" style="174" customWidth="1"/>
    <col min="9224" max="9224" width="18.28515625" style="174" customWidth="1"/>
    <col min="9225" max="9225" width="14.5703125" style="174" customWidth="1"/>
    <col min="9226" max="9226" width="11.28515625" style="174" customWidth="1"/>
    <col min="9227" max="9227" width="18.28515625" style="174" customWidth="1"/>
    <col min="9228" max="9228" width="14.5703125" style="174" customWidth="1"/>
    <col min="9229" max="9229" width="11.28515625" style="174" customWidth="1"/>
    <col min="9230" max="9230" width="18.28515625" style="174" customWidth="1"/>
    <col min="9231" max="9231" width="14.5703125" style="174" customWidth="1"/>
    <col min="9232" max="9232" width="11.28515625" style="174" customWidth="1"/>
    <col min="9233" max="9233" width="18.28515625" style="174" customWidth="1"/>
    <col min="9234" max="9234" width="14.5703125" style="174" customWidth="1"/>
    <col min="9235" max="9235" width="11.42578125" style="174" customWidth="1"/>
    <col min="9236" max="9472" width="9.140625" style="174"/>
    <col min="9473" max="9473" width="67" style="174" bestFit="1" customWidth="1"/>
    <col min="9474" max="9474" width="18.28515625" style="174" customWidth="1"/>
    <col min="9475" max="9475" width="14.5703125" style="174" customWidth="1"/>
    <col min="9476" max="9476" width="11.42578125" style="174" customWidth="1"/>
    <col min="9477" max="9477" width="18.28515625" style="174" customWidth="1"/>
    <col min="9478" max="9478" width="14.5703125" style="174" customWidth="1"/>
    <col min="9479" max="9479" width="11.28515625" style="174" customWidth="1"/>
    <col min="9480" max="9480" width="18.28515625" style="174" customWidth="1"/>
    <col min="9481" max="9481" width="14.5703125" style="174" customWidth="1"/>
    <col min="9482" max="9482" width="11.28515625" style="174" customWidth="1"/>
    <col min="9483" max="9483" width="18.28515625" style="174" customWidth="1"/>
    <col min="9484" max="9484" width="14.5703125" style="174" customWidth="1"/>
    <col min="9485" max="9485" width="11.28515625" style="174" customWidth="1"/>
    <col min="9486" max="9486" width="18.28515625" style="174" customWidth="1"/>
    <col min="9487" max="9487" width="14.5703125" style="174" customWidth="1"/>
    <col min="9488" max="9488" width="11.28515625" style="174" customWidth="1"/>
    <col min="9489" max="9489" width="18.28515625" style="174" customWidth="1"/>
    <col min="9490" max="9490" width="14.5703125" style="174" customWidth="1"/>
    <col min="9491" max="9491" width="11.42578125" style="174" customWidth="1"/>
    <col min="9492" max="9728" width="9.140625" style="174"/>
    <col min="9729" max="9729" width="67" style="174" bestFit="1" customWidth="1"/>
    <col min="9730" max="9730" width="18.28515625" style="174" customWidth="1"/>
    <col min="9731" max="9731" width="14.5703125" style="174" customWidth="1"/>
    <col min="9732" max="9732" width="11.42578125" style="174" customWidth="1"/>
    <col min="9733" max="9733" width="18.28515625" style="174" customWidth="1"/>
    <col min="9734" max="9734" width="14.5703125" style="174" customWidth="1"/>
    <col min="9735" max="9735" width="11.28515625" style="174" customWidth="1"/>
    <col min="9736" max="9736" width="18.28515625" style="174" customWidth="1"/>
    <col min="9737" max="9737" width="14.5703125" style="174" customWidth="1"/>
    <col min="9738" max="9738" width="11.28515625" style="174" customWidth="1"/>
    <col min="9739" max="9739" width="18.28515625" style="174" customWidth="1"/>
    <col min="9740" max="9740" width="14.5703125" style="174" customWidth="1"/>
    <col min="9741" max="9741" width="11.28515625" style="174" customWidth="1"/>
    <col min="9742" max="9742" width="18.28515625" style="174" customWidth="1"/>
    <col min="9743" max="9743" width="14.5703125" style="174" customWidth="1"/>
    <col min="9744" max="9744" width="11.28515625" style="174" customWidth="1"/>
    <col min="9745" max="9745" width="18.28515625" style="174" customWidth="1"/>
    <col min="9746" max="9746" width="14.5703125" style="174" customWidth="1"/>
    <col min="9747" max="9747" width="11.42578125" style="174" customWidth="1"/>
    <col min="9748" max="9984" width="9.140625" style="174"/>
    <col min="9985" max="9985" width="67" style="174" bestFit="1" customWidth="1"/>
    <col min="9986" max="9986" width="18.28515625" style="174" customWidth="1"/>
    <col min="9987" max="9987" width="14.5703125" style="174" customWidth="1"/>
    <col min="9988" max="9988" width="11.42578125" style="174" customWidth="1"/>
    <col min="9989" max="9989" width="18.28515625" style="174" customWidth="1"/>
    <col min="9990" max="9990" width="14.5703125" style="174" customWidth="1"/>
    <col min="9991" max="9991" width="11.28515625" style="174" customWidth="1"/>
    <col min="9992" max="9992" width="18.28515625" style="174" customWidth="1"/>
    <col min="9993" max="9993" width="14.5703125" style="174" customWidth="1"/>
    <col min="9994" max="9994" width="11.28515625" style="174" customWidth="1"/>
    <col min="9995" max="9995" width="18.28515625" style="174" customWidth="1"/>
    <col min="9996" max="9996" width="14.5703125" style="174" customWidth="1"/>
    <col min="9997" max="9997" width="11.28515625" style="174" customWidth="1"/>
    <col min="9998" max="9998" width="18.28515625" style="174" customWidth="1"/>
    <col min="9999" max="9999" width="14.5703125" style="174" customWidth="1"/>
    <col min="10000" max="10000" width="11.28515625" style="174" customWidth="1"/>
    <col min="10001" max="10001" width="18.28515625" style="174" customWidth="1"/>
    <col min="10002" max="10002" width="14.5703125" style="174" customWidth="1"/>
    <col min="10003" max="10003" width="11.42578125" style="174" customWidth="1"/>
    <col min="10004" max="10240" width="9.140625" style="174"/>
    <col min="10241" max="10241" width="67" style="174" bestFit="1" customWidth="1"/>
    <col min="10242" max="10242" width="18.28515625" style="174" customWidth="1"/>
    <col min="10243" max="10243" width="14.5703125" style="174" customWidth="1"/>
    <col min="10244" max="10244" width="11.42578125" style="174" customWidth="1"/>
    <col min="10245" max="10245" width="18.28515625" style="174" customWidth="1"/>
    <col min="10246" max="10246" width="14.5703125" style="174" customWidth="1"/>
    <col min="10247" max="10247" width="11.28515625" style="174" customWidth="1"/>
    <col min="10248" max="10248" width="18.28515625" style="174" customWidth="1"/>
    <col min="10249" max="10249" width="14.5703125" style="174" customWidth="1"/>
    <col min="10250" max="10250" width="11.28515625" style="174" customWidth="1"/>
    <col min="10251" max="10251" width="18.28515625" style="174" customWidth="1"/>
    <col min="10252" max="10252" width="14.5703125" style="174" customWidth="1"/>
    <col min="10253" max="10253" width="11.28515625" style="174" customWidth="1"/>
    <col min="10254" max="10254" width="18.28515625" style="174" customWidth="1"/>
    <col min="10255" max="10255" width="14.5703125" style="174" customWidth="1"/>
    <col min="10256" max="10256" width="11.28515625" style="174" customWidth="1"/>
    <col min="10257" max="10257" width="18.28515625" style="174" customWidth="1"/>
    <col min="10258" max="10258" width="14.5703125" style="174" customWidth="1"/>
    <col min="10259" max="10259" width="11.42578125" style="174" customWidth="1"/>
    <col min="10260" max="10496" width="9.140625" style="174"/>
    <col min="10497" max="10497" width="67" style="174" bestFit="1" customWidth="1"/>
    <col min="10498" max="10498" width="18.28515625" style="174" customWidth="1"/>
    <col min="10499" max="10499" width="14.5703125" style="174" customWidth="1"/>
    <col min="10500" max="10500" width="11.42578125" style="174" customWidth="1"/>
    <col min="10501" max="10501" width="18.28515625" style="174" customWidth="1"/>
    <col min="10502" max="10502" width="14.5703125" style="174" customWidth="1"/>
    <col min="10503" max="10503" width="11.28515625" style="174" customWidth="1"/>
    <col min="10504" max="10504" width="18.28515625" style="174" customWidth="1"/>
    <col min="10505" max="10505" width="14.5703125" style="174" customWidth="1"/>
    <col min="10506" max="10506" width="11.28515625" style="174" customWidth="1"/>
    <col min="10507" max="10507" width="18.28515625" style="174" customWidth="1"/>
    <col min="10508" max="10508" width="14.5703125" style="174" customWidth="1"/>
    <col min="10509" max="10509" width="11.28515625" style="174" customWidth="1"/>
    <col min="10510" max="10510" width="18.28515625" style="174" customWidth="1"/>
    <col min="10511" max="10511" width="14.5703125" style="174" customWidth="1"/>
    <col min="10512" max="10512" width="11.28515625" style="174" customWidth="1"/>
    <col min="10513" max="10513" width="18.28515625" style="174" customWidth="1"/>
    <col min="10514" max="10514" width="14.5703125" style="174" customWidth="1"/>
    <col min="10515" max="10515" width="11.42578125" style="174" customWidth="1"/>
    <col min="10516" max="10752" width="9.140625" style="174"/>
    <col min="10753" max="10753" width="67" style="174" bestFit="1" customWidth="1"/>
    <col min="10754" max="10754" width="18.28515625" style="174" customWidth="1"/>
    <col min="10755" max="10755" width="14.5703125" style="174" customWidth="1"/>
    <col min="10756" max="10756" width="11.42578125" style="174" customWidth="1"/>
    <col min="10757" max="10757" width="18.28515625" style="174" customWidth="1"/>
    <col min="10758" max="10758" width="14.5703125" style="174" customWidth="1"/>
    <col min="10759" max="10759" width="11.28515625" style="174" customWidth="1"/>
    <col min="10760" max="10760" width="18.28515625" style="174" customWidth="1"/>
    <col min="10761" max="10761" width="14.5703125" style="174" customWidth="1"/>
    <col min="10762" max="10762" width="11.28515625" style="174" customWidth="1"/>
    <col min="10763" max="10763" width="18.28515625" style="174" customWidth="1"/>
    <col min="10764" max="10764" width="14.5703125" style="174" customWidth="1"/>
    <col min="10765" max="10765" width="11.28515625" style="174" customWidth="1"/>
    <col min="10766" max="10766" width="18.28515625" style="174" customWidth="1"/>
    <col min="10767" max="10767" width="14.5703125" style="174" customWidth="1"/>
    <col min="10768" max="10768" width="11.28515625" style="174" customWidth="1"/>
    <col min="10769" max="10769" width="18.28515625" style="174" customWidth="1"/>
    <col min="10770" max="10770" width="14.5703125" style="174" customWidth="1"/>
    <col min="10771" max="10771" width="11.42578125" style="174" customWidth="1"/>
    <col min="10772" max="11008" width="9.140625" style="174"/>
    <col min="11009" max="11009" width="67" style="174" bestFit="1" customWidth="1"/>
    <col min="11010" max="11010" width="18.28515625" style="174" customWidth="1"/>
    <col min="11011" max="11011" width="14.5703125" style="174" customWidth="1"/>
    <col min="11012" max="11012" width="11.42578125" style="174" customWidth="1"/>
    <col min="11013" max="11013" width="18.28515625" style="174" customWidth="1"/>
    <col min="11014" max="11014" width="14.5703125" style="174" customWidth="1"/>
    <col min="11015" max="11015" width="11.28515625" style="174" customWidth="1"/>
    <col min="11016" max="11016" width="18.28515625" style="174" customWidth="1"/>
    <col min="11017" max="11017" width="14.5703125" style="174" customWidth="1"/>
    <col min="11018" max="11018" width="11.28515625" style="174" customWidth="1"/>
    <col min="11019" max="11019" width="18.28515625" style="174" customWidth="1"/>
    <col min="11020" max="11020" width="14.5703125" style="174" customWidth="1"/>
    <col min="11021" max="11021" width="11.28515625" style="174" customWidth="1"/>
    <col min="11022" max="11022" width="18.28515625" style="174" customWidth="1"/>
    <col min="11023" max="11023" width="14.5703125" style="174" customWidth="1"/>
    <col min="11024" max="11024" width="11.28515625" style="174" customWidth="1"/>
    <col min="11025" max="11025" width="18.28515625" style="174" customWidth="1"/>
    <col min="11026" max="11026" width="14.5703125" style="174" customWidth="1"/>
    <col min="11027" max="11027" width="11.42578125" style="174" customWidth="1"/>
    <col min="11028" max="11264" width="9.140625" style="174"/>
    <col min="11265" max="11265" width="67" style="174" bestFit="1" customWidth="1"/>
    <col min="11266" max="11266" width="18.28515625" style="174" customWidth="1"/>
    <col min="11267" max="11267" width="14.5703125" style="174" customWidth="1"/>
    <col min="11268" max="11268" width="11.42578125" style="174" customWidth="1"/>
    <col min="11269" max="11269" width="18.28515625" style="174" customWidth="1"/>
    <col min="11270" max="11270" width="14.5703125" style="174" customWidth="1"/>
    <col min="11271" max="11271" width="11.28515625" style="174" customWidth="1"/>
    <col min="11272" max="11272" width="18.28515625" style="174" customWidth="1"/>
    <col min="11273" max="11273" width="14.5703125" style="174" customWidth="1"/>
    <col min="11274" max="11274" width="11.28515625" style="174" customWidth="1"/>
    <col min="11275" max="11275" width="18.28515625" style="174" customWidth="1"/>
    <col min="11276" max="11276" width="14.5703125" style="174" customWidth="1"/>
    <col min="11277" max="11277" width="11.28515625" style="174" customWidth="1"/>
    <col min="11278" max="11278" width="18.28515625" style="174" customWidth="1"/>
    <col min="11279" max="11279" width="14.5703125" style="174" customWidth="1"/>
    <col min="11280" max="11280" width="11.28515625" style="174" customWidth="1"/>
    <col min="11281" max="11281" width="18.28515625" style="174" customWidth="1"/>
    <col min="11282" max="11282" width="14.5703125" style="174" customWidth="1"/>
    <col min="11283" max="11283" width="11.42578125" style="174" customWidth="1"/>
    <col min="11284" max="11520" width="9.140625" style="174"/>
    <col min="11521" max="11521" width="67" style="174" bestFit="1" customWidth="1"/>
    <col min="11522" max="11522" width="18.28515625" style="174" customWidth="1"/>
    <col min="11523" max="11523" width="14.5703125" style="174" customWidth="1"/>
    <col min="11524" max="11524" width="11.42578125" style="174" customWidth="1"/>
    <col min="11525" max="11525" width="18.28515625" style="174" customWidth="1"/>
    <col min="11526" max="11526" width="14.5703125" style="174" customWidth="1"/>
    <col min="11527" max="11527" width="11.28515625" style="174" customWidth="1"/>
    <col min="11528" max="11528" width="18.28515625" style="174" customWidth="1"/>
    <col min="11529" max="11529" width="14.5703125" style="174" customWidth="1"/>
    <col min="11530" max="11530" width="11.28515625" style="174" customWidth="1"/>
    <col min="11531" max="11531" width="18.28515625" style="174" customWidth="1"/>
    <col min="11532" max="11532" width="14.5703125" style="174" customWidth="1"/>
    <col min="11533" max="11533" width="11.28515625" style="174" customWidth="1"/>
    <col min="11534" max="11534" width="18.28515625" style="174" customWidth="1"/>
    <col min="11535" max="11535" width="14.5703125" style="174" customWidth="1"/>
    <col min="11536" max="11536" width="11.28515625" style="174" customWidth="1"/>
    <col min="11537" max="11537" width="18.28515625" style="174" customWidth="1"/>
    <col min="11538" max="11538" width="14.5703125" style="174" customWidth="1"/>
    <col min="11539" max="11539" width="11.42578125" style="174" customWidth="1"/>
    <col min="11540" max="11776" width="9.140625" style="174"/>
    <col min="11777" max="11777" width="67" style="174" bestFit="1" customWidth="1"/>
    <col min="11778" max="11778" width="18.28515625" style="174" customWidth="1"/>
    <col min="11779" max="11779" width="14.5703125" style="174" customWidth="1"/>
    <col min="11780" max="11780" width="11.42578125" style="174" customWidth="1"/>
    <col min="11781" max="11781" width="18.28515625" style="174" customWidth="1"/>
    <col min="11782" max="11782" width="14.5703125" style="174" customWidth="1"/>
    <col min="11783" max="11783" width="11.28515625" style="174" customWidth="1"/>
    <col min="11784" max="11784" width="18.28515625" style="174" customWidth="1"/>
    <col min="11785" max="11785" width="14.5703125" style="174" customWidth="1"/>
    <col min="11786" max="11786" width="11.28515625" style="174" customWidth="1"/>
    <col min="11787" max="11787" width="18.28515625" style="174" customWidth="1"/>
    <col min="11788" max="11788" width="14.5703125" style="174" customWidth="1"/>
    <col min="11789" max="11789" width="11.28515625" style="174" customWidth="1"/>
    <col min="11790" max="11790" width="18.28515625" style="174" customWidth="1"/>
    <col min="11791" max="11791" width="14.5703125" style="174" customWidth="1"/>
    <col min="11792" max="11792" width="11.28515625" style="174" customWidth="1"/>
    <col min="11793" max="11793" width="18.28515625" style="174" customWidth="1"/>
    <col min="11794" max="11794" width="14.5703125" style="174" customWidth="1"/>
    <col min="11795" max="11795" width="11.42578125" style="174" customWidth="1"/>
    <col min="11796" max="12032" width="9.140625" style="174"/>
    <col min="12033" max="12033" width="67" style="174" bestFit="1" customWidth="1"/>
    <col min="12034" max="12034" width="18.28515625" style="174" customWidth="1"/>
    <col min="12035" max="12035" width="14.5703125" style="174" customWidth="1"/>
    <col min="12036" max="12036" width="11.42578125" style="174" customWidth="1"/>
    <col min="12037" max="12037" width="18.28515625" style="174" customWidth="1"/>
    <col min="12038" max="12038" width="14.5703125" style="174" customWidth="1"/>
    <col min="12039" max="12039" width="11.28515625" style="174" customWidth="1"/>
    <col min="12040" max="12040" width="18.28515625" style="174" customWidth="1"/>
    <col min="12041" max="12041" width="14.5703125" style="174" customWidth="1"/>
    <col min="12042" max="12042" width="11.28515625" style="174" customWidth="1"/>
    <col min="12043" max="12043" width="18.28515625" style="174" customWidth="1"/>
    <col min="12044" max="12044" width="14.5703125" style="174" customWidth="1"/>
    <col min="12045" max="12045" width="11.28515625" style="174" customWidth="1"/>
    <col min="12046" max="12046" width="18.28515625" style="174" customWidth="1"/>
    <col min="12047" max="12047" width="14.5703125" style="174" customWidth="1"/>
    <col min="12048" max="12048" width="11.28515625" style="174" customWidth="1"/>
    <col min="12049" max="12049" width="18.28515625" style="174" customWidth="1"/>
    <col min="12050" max="12050" width="14.5703125" style="174" customWidth="1"/>
    <col min="12051" max="12051" width="11.42578125" style="174" customWidth="1"/>
    <col min="12052" max="12288" width="9.140625" style="174"/>
    <col min="12289" max="12289" width="67" style="174" bestFit="1" customWidth="1"/>
    <col min="12290" max="12290" width="18.28515625" style="174" customWidth="1"/>
    <col min="12291" max="12291" width="14.5703125" style="174" customWidth="1"/>
    <col min="12292" max="12292" width="11.42578125" style="174" customWidth="1"/>
    <col min="12293" max="12293" width="18.28515625" style="174" customWidth="1"/>
    <col min="12294" max="12294" width="14.5703125" style="174" customWidth="1"/>
    <col min="12295" max="12295" width="11.28515625" style="174" customWidth="1"/>
    <col min="12296" max="12296" width="18.28515625" style="174" customWidth="1"/>
    <col min="12297" max="12297" width="14.5703125" style="174" customWidth="1"/>
    <col min="12298" max="12298" width="11.28515625" style="174" customWidth="1"/>
    <col min="12299" max="12299" width="18.28515625" style="174" customWidth="1"/>
    <col min="12300" max="12300" width="14.5703125" style="174" customWidth="1"/>
    <col min="12301" max="12301" width="11.28515625" style="174" customWidth="1"/>
    <col min="12302" max="12302" width="18.28515625" style="174" customWidth="1"/>
    <col min="12303" max="12303" width="14.5703125" style="174" customWidth="1"/>
    <col min="12304" max="12304" width="11.28515625" style="174" customWidth="1"/>
    <col min="12305" max="12305" width="18.28515625" style="174" customWidth="1"/>
    <col min="12306" max="12306" width="14.5703125" style="174" customWidth="1"/>
    <col min="12307" max="12307" width="11.42578125" style="174" customWidth="1"/>
    <col min="12308" max="12544" width="9.140625" style="174"/>
    <col min="12545" max="12545" width="67" style="174" bestFit="1" customWidth="1"/>
    <col min="12546" max="12546" width="18.28515625" style="174" customWidth="1"/>
    <col min="12547" max="12547" width="14.5703125" style="174" customWidth="1"/>
    <col min="12548" max="12548" width="11.42578125" style="174" customWidth="1"/>
    <col min="12549" max="12549" width="18.28515625" style="174" customWidth="1"/>
    <col min="12550" max="12550" width="14.5703125" style="174" customWidth="1"/>
    <col min="12551" max="12551" width="11.28515625" style="174" customWidth="1"/>
    <col min="12552" max="12552" width="18.28515625" style="174" customWidth="1"/>
    <col min="12553" max="12553" width="14.5703125" style="174" customWidth="1"/>
    <col min="12554" max="12554" width="11.28515625" style="174" customWidth="1"/>
    <col min="12555" max="12555" width="18.28515625" style="174" customWidth="1"/>
    <col min="12556" max="12556" width="14.5703125" style="174" customWidth="1"/>
    <col min="12557" max="12557" width="11.28515625" style="174" customWidth="1"/>
    <col min="12558" max="12558" width="18.28515625" style="174" customWidth="1"/>
    <col min="12559" max="12559" width="14.5703125" style="174" customWidth="1"/>
    <col min="12560" max="12560" width="11.28515625" style="174" customWidth="1"/>
    <col min="12561" max="12561" width="18.28515625" style="174" customWidth="1"/>
    <col min="12562" max="12562" width="14.5703125" style="174" customWidth="1"/>
    <col min="12563" max="12563" width="11.42578125" style="174" customWidth="1"/>
    <col min="12564" max="12800" width="9.140625" style="174"/>
    <col min="12801" max="12801" width="67" style="174" bestFit="1" customWidth="1"/>
    <col min="12802" max="12802" width="18.28515625" style="174" customWidth="1"/>
    <col min="12803" max="12803" width="14.5703125" style="174" customWidth="1"/>
    <col min="12804" max="12804" width="11.42578125" style="174" customWidth="1"/>
    <col min="12805" max="12805" width="18.28515625" style="174" customWidth="1"/>
    <col min="12806" max="12806" width="14.5703125" style="174" customWidth="1"/>
    <col min="12807" max="12807" width="11.28515625" style="174" customWidth="1"/>
    <col min="12808" max="12808" width="18.28515625" style="174" customWidth="1"/>
    <col min="12809" max="12809" width="14.5703125" style="174" customWidth="1"/>
    <col min="12810" max="12810" width="11.28515625" style="174" customWidth="1"/>
    <col min="12811" max="12811" width="18.28515625" style="174" customWidth="1"/>
    <col min="12812" max="12812" width="14.5703125" style="174" customWidth="1"/>
    <col min="12813" max="12813" width="11.28515625" style="174" customWidth="1"/>
    <col min="12814" max="12814" width="18.28515625" style="174" customWidth="1"/>
    <col min="12815" max="12815" width="14.5703125" style="174" customWidth="1"/>
    <col min="12816" max="12816" width="11.28515625" style="174" customWidth="1"/>
    <col min="12817" max="12817" width="18.28515625" style="174" customWidth="1"/>
    <col min="12818" max="12818" width="14.5703125" style="174" customWidth="1"/>
    <col min="12819" max="12819" width="11.42578125" style="174" customWidth="1"/>
    <col min="12820" max="13056" width="9.140625" style="174"/>
    <col min="13057" max="13057" width="67" style="174" bestFit="1" customWidth="1"/>
    <col min="13058" max="13058" width="18.28515625" style="174" customWidth="1"/>
    <col min="13059" max="13059" width="14.5703125" style="174" customWidth="1"/>
    <col min="13060" max="13060" width="11.42578125" style="174" customWidth="1"/>
    <col min="13061" max="13061" width="18.28515625" style="174" customWidth="1"/>
    <col min="13062" max="13062" width="14.5703125" style="174" customWidth="1"/>
    <col min="13063" max="13063" width="11.28515625" style="174" customWidth="1"/>
    <col min="13064" max="13064" width="18.28515625" style="174" customWidth="1"/>
    <col min="13065" max="13065" width="14.5703125" style="174" customWidth="1"/>
    <col min="13066" max="13066" width="11.28515625" style="174" customWidth="1"/>
    <col min="13067" max="13067" width="18.28515625" style="174" customWidth="1"/>
    <col min="13068" max="13068" width="14.5703125" style="174" customWidth="1"/>
    <col min="13069" max="13069" width="11.28515625" style="174" customWidth="1"/>
    <col min="13070" max="13070" width="18.28515625" style="174" customWidth="1"/>
    <col min="13071" max="13071" width="14.5703125" style="174" customWidth="1"/>
    <col min="13072" max="13072" width="11.28515625" style="174" customWidth="1"/>
    <col min="13073" max="13073" width="18.28515625" style="174" customWidth="1"/>
    <col min="13074" max="13074" width="14.5703125" style="174" customWidth="1"/>
    <col min="13075" max="13075" width="11.42578125" style="174" customWidth="1"/>
    <col min="13076" max="13312" width="9.140625" style="174"/>
    <col min="13313" max="13313" width="67" style="174" bestFit="1" customWidth="1"/>
    <col min="13314" max="13314" width="18.28515625" style="174" customWidth="1"/>
    <col min="13315" max="13315" width="14.5703125" style="174" customWidth="1"/>
    <col min="13316" max="13316" width="11.42578125" style="174" customWidth="1"/>
    <col min="13317" max="13317" width="18.28515625" style="174" customWidth="1"/>
    <col min="13318" max="13318" width="14.5703125" style="174" customWidth="1"/>
    <col min="13319" max="13319" width="11.28515625" style="174" customWidth="1"/>
    <col min="13320" max="13320" width="18.28515625" style="174" customWidth="1"/>
    <col min="13321" max="13321" width="14.5703125" style="174" customWidth="1"/>
    <col min="13322" max="13322" width="11.28515625" style="174" customWidth="1"/>
    <col min="13323" max="13323" width="18.28515625" style="174" customWidth="1"/>
    <col min="13324" max="13324" width="14.5703125" style="174" customWidth="1"/>
    <col min="13325" max="13325" width="11.28515625" style="174" customWidth="1"/>
    <col min="13326" max="13326" width="18.28515625" style="174" customWidth="1"/>
    <col min="13327" max="13327" width="14.5703125" style="174" customWidth="1"/>
    <col min="13328" max="13328" width="11.28515625" style="174" customWidth="1"/>
    <col min="13329" max="13329" width="18.28515625" style="174" customWidth="1"/>
    <col min="13330" max="13330" width="14.5703125" style="174" customWidth="1"/>
    <col min="13331" max="13331" width="11.42578125" style="174" customWidth="1"/>
    <col min="13332" max="13568" width="9.140625" style="174"/>
    <col min="13569" max="13569" width="67" style="174" bestFit="1" customWidth="1"/>
    <col min="13570" max="13570" width="18.28515625" style="174" customWidth="1"/>
    <col min="13571" max="13571" width="14.5703125" style="174" customWidth="1"/>
    <col min="13572" max="13572" width="11.42578125" style="174" customWidth="1"/>
    <col min="13573" max="13573" width="18.28515625" style="174" customWidth="1"/>
    <col min="13574" max="13574" width="14.5703125" style="174" customWidth="1"/>
    <col min="13575" max="13575" width="11.28515625" style="174" customWidth="1"/>
    <col min="13576" max="13576" width="18.28515625" style="174" customWidth="1"/>
    <col min="13577" max="13577" width="14.5703125" style="174" customWidth="1"/>
    <col min="13578" max="13578" width="11.28515625" style="174" customWidth="1"/>
    <col min="13579" max="13579" width="18.28515625" style="174" customWidth="1"/>
    <col min="13580" max="13580" width="14.5703125" style="174" customWidth="1"/>
    <col min="13581" max="13581" width="11.28515625" style="174" customWidth="1"/>
    <col min="13582" max="13582" width="18.28515625" style="174" customWidth="1"/>
    <col min="13583" max="13583" width="14.5703125" style="174" customWidth="1"/>
    <col min="13584" max="13584" width="11.28515625" style="174" customWidth="1"/>
    <col min="13585" max="13585" width="18.28515625" style="174" customWidth="1"/>
    <col min="13586" max="13586" width="14.5703125" style="174" customWidth="1"/>
    <col min="13587" max="13587" width="11.42578125" style="174" customWidth="1"/>
    <col min="13588" max="13824" width="9.140625" style="174"/>
    <col min="13825" max="13825" width="67" style="174" bestFit="1" customWidth="1"/>
    <col min="13826" max="13826" width="18.28515625" style="174" customWidth="1"/>
    <col min="13827" max="13827" width="14.5703125" style="174" customWidth="1"/>
    <col min="13828" max="13828" width="11.42578125" style="174" customWidth="1"/>
    <col min="13829" max="13829" width="18.28515625" style="174" customWidth="1"/>
    <col min="13830" max="13830" width="14.5703125" style="174" customWidth="1"/>
    <col min="13831" max="13831" width="11.28515625" style="174" customWidth="1"/>
    <col min="13832" max="13832" width="18.28515625" style="174" customWidth="1"/>
    <col min="13833" max="13833" width="14.5703125" style="174" customWidth="1"/>
    <col min="13834" max="13834" width="11.28515625" style="174" customWidth="1"/>
    <col min="13835" max="13835" width="18.28515625" style="174" customWidth="1"/>
    <col min="13836" max="13836" width="14.5703125" style="174" customWidth="1"/>
    <col min="13837" max="13837" width="11.28515625" style="174" customWidth="1"/>
    <col min="13838" max="13838" width="18.28515625" style="174" customWidth="1"/>
    <col min="13839" max="13839" width="14.5703125" style="174" customWidth="1"/>
    <col min="13840" max="13840" width="11.28515625" style="174" customWidth="1"/>
    <col min="13841" max="13841" width="18.28515625" style="174" customWidth="1"/>
    <col min="13842" max="13842" width="14.5703125" style="174" customWidth="1"/>
    <col min="13843" max="13843" width="11.42578125" style="174" customWidth="1"/>
    <col min="13844" max="14080" width="9.140625" style="174"/>
    <col min="14081" max="14081" width="67" style="174" bestFit="1" customWidth="1"/>
    <col min="14082" max="14082" width="18.28515625" style="174" customWidth="1"/>
    <col min="14083" max="14083" width="14.5703125" style="174" customWidth="1"/>
    <col min="14084" max="14084" width="11.42578125" style="174" customWidth="1"/>
    <col min="14085" max="14085" width="18.28515625" style="174" customWidth="1"/>
    <col min="14086" max="14086" width="14.5703125" style="174" customWidth="1"/>
    <col min="14087" max="14087" width="11.28515625" style="174" customWidth="1"/>
    <col min="14088" max="14088" width="18.28515625" style="174" customWidth="1"/>
    <col min="14089" max="14089" width="14.5703125" style="174" customWidth="1"/>
    <col min="14090" max="14090" width="11.28515625" style="174" customWidth="1"/>
    <col min="14091" max="14091" width="18.28515625" style="174" customWidth="1"/>
    <col min="14092" max="14092" width="14.5703125" style="174" customWidth="1"/>
    <col min="14093" max="14093" width="11.28515625" style="174" customWidth="1"/>
    <col min="14094" max="14094" width="18.28515625" style="174" customWidth="1"/>
    <col min="14095" max="14095" width="14.5703125" style="174" customWidth="1"/>
    <col min="14096" max="14096" width="11.28515625" style="174" customWidth="1"/>
    <col min="14097" max="14097" width="18.28515625" style="174" customWidth="1"/>
    <col min="14098" max="14098" width="14.5703125" style="174" customWidth="1"/>
    <col min="14099" max="14099" width="11.42578125" style="174" customWidth="1"/>
    <col min="14100" max="14336" width="9.140625" style="174"/>
    <col min="14337" max="14337" width="67" style="174" bestFit="1" customWidth="1"/>
    <col min="14338" max="14338" width="18.28515625" style="174" customWidth="1"/>
    <col min="14339" max="14339" width="14.5703125" style="174" customWidth="1"/>
    <col min="14340" max="14340" width="11.42578125" style="174" customWidth="1"/>
    <col min="14341" max="14341" width="18.28515625" style="174" customWidth="1"/>
    <col min="14342" max="14342" width="14.5703125" style="174" customWidth="1"/>
    <col min="14343" max="14343" width="11.28515625" style="174" customWidth="1"/>
    <col min="14344" max="14344" width="18.28515625" style="174" customWidth="1"/>
    <col min="14345" max="14345" width="14.5703125" style="174" customWidth="1"/>
    <col min="14346" max="14346" width="11.28515625" style="174" customWidth="1"/>
    <col min="14347" max="14347" width="18.28515625" style="174" customWidth="1"/>
    <col min="14348" max="14348" width="14.5703125" style="174" customWidth="1"/>
    <col min="14349" max="14349" width="11.28515625" style="174" customWidth="1"/>
    <col min="14350" max="14350" width="18.28515625" style="174" customWidth="1"/>
    <col min="14351" max="14351" width="14.5703125" style="174" customWidth="1"/>
    <col min="14352" max="14352" width="11.28515625" style="174" customWidth="1"/>
    <col min="14353" max="14353" width="18.28515625" style="174" customWidth="1"/>
    <col min="14354" max="14354" width="14.5703125" style="174" customWidth="1"/>
    <col min="14355" max="14355" width="11.42578125" style="174" customWidth="1"/>
    <col min="14356" max="14592" width="9.140625" style="174"/>
    <col min="14593" max="14593" width="67" style="174" bestFit="1" customWidth="1"/>
    <col min="14594" max="14594" width="18.28515625" style="174" customWidth="1"/>
    <col min="14595" max="14595" width="14.5703125" style="174" customWidth="1"/>
    <col min="14596" max="14596" width="11.42578125" style="174" customWidth="1"/>
    <col min="14597" max="14597" width="18.28515625" style="174" customWidth="1"/>
    <col min="14598" max="14598" width="14.5703125" style="174" customWidth="1"/>
    <col min="14599" max="14599" width="11.28515625" style="174" customWidth="1"/>
    <col min="14600" max="14600" width="18.28515625" style="174" customWidth="1"/>
    <col min="14601" max="14601" width="14.5703125" style="174" customWidth="1"/>
    <col min="14602" max="14602" width="11.28515625" style="174" customWidth="1"/>
    <col min="14603" max="14603" width="18.28515625" style="174" customWidth="1"/>
    <col min="14604" max="14604" width="14.5703125" style="174" customWidth="1"/>
    <col min="14605" max="14605" width="11.28515625" style="174" customWidth="1"/>
    <col min="14606" max="14606" width="18.28515625" style="174" customWidth="1"/>
    <col min="14607" max="14607" width="14.5703125" style="174" customWidth="1"/>
    <col min="14608" max="14608" width="11.28515625" style="174" customWidth="1"/>
    <col min="14609" max="14609" width="18.28515625" style="174" customWidth="1"/>
    <col min="14610" max="14610" width="14.5703125" style="174" customWidth="1"/>
    <col min="14611" max="14611" width="11.42578125" style="174" customWidth="1"/>
    <col min="14612" max="14848" width="9.140625" style="174"/>
    <col min="14849" max="14849" width="67" style="174" bestFit="1" customWidth="1"/>
    <col min="14850" max="14850" width="18.28515625" style="174" customWidth="1"/>
    <col min="14851" max="14851" width="14.5703125" style="174" customWidth="1"/>
    <col min="14852" max="14852" width="11.42578125" style="174" customWidth="1"/>
    <col min="14853" max="14853" width="18.28515625" style="174" customWidth="1"/>
    <col min="14854" max="14854" width="14.5703125" style="174" customWidth="1"/>
    <col min="14855" max="14855" width="11.28515625" style="174" customWidth="1"/>
    <col min="14856" max="14856" width="18.28515625" style="174" customWidth="1"/>
    <col min="14857" max="14857" width="14.5703125" style="174" customWidth="1"/>
    <col min="14858" max="14858" width="11.28515625" style="174" customWidth="1"/>
    <col min="14859" max="14859" width="18.28515625" style="174" customWidth="1"/>
    <col min="14860" max="14860" width="14.5703125" style="174" customWidth="1"/>
    <col min="14861" max="14861" width="11.28515625" style="174" customWidth="1"/>
    <col min="14862" max="14862" width="18.28515625" style="174" customWidth="1"/>
    <col min="14863" max="14863" width="14.5703125" style="174" customWidth="1"/>
    <col min="14864" max="14864" width="11.28515625" style="174" customWidth="1"/>
    <col min="14865" max="14865" width="18.28515625" style="174" customWidth="1"/>
    <col min="14866" max="14866" width="14.5703125" style="174" customWidth="1"/>
    <col min="14867" max="14867" width="11.42578125" style="174" customWidth="1"/>
    <col min="14868" max="15104" width="9.140625" style="174"/>
    <col min="15105" max="15105" width="67" style="174" bestFit="1" customWidth="1"/>
    <col min="15106" max="15106" width="18.28515625" style="174" customWidth="1"/>
    <col min="15107" max="15107" width="14.5703125" style="174" customWidth="1"/>
    <col min="15108" max="15108" width="11.42578125" style="174" customWidth="1"/>
    <col min="15109" max="15109" width="18.28515625" style="174" customWidth="1"/>
    <col min="15110" max="15110" width="14.5703125" style="174" customWidth="1"/>
    <col min="15111" max="15111" width="11.28515625" style="174" customWidth="1"/>
    <col min="15112" max="15112" width="18.28515625" style="174" customWidth="1"/>
    <col min="15113" max="15113" width="14.5703125" style="174" customWidth="1"/>
    <col min="15114" max="15114" width="11.28515625" style="174" customWidth="1"/>
    <col min="15115" max="15115" width="18.28515625" style="174" customWidth="1"/>
    <col min="15116" max="15116" width="14.5703125" style="174" customWidth="1"/>
    <col min="15117" max="15117" width="11.28515625" style="174" customWidth="1"/>
    <col min="15118" max="15118" width="18.28515625" style="174" customWidth="1"/>
    <col min="15119" max="15119" width="14.5703125" style="174" customWidth="1"/>
    <col min="15120" max="15120" width="11.28515625" style="174" customWidth="1"/>
    <col min="15121" max="15121" width="18.28515625" style="174" customWidth="1"/>
    <col min="15122" max="15122" width="14.5703125" style="174" customWidth="1"/>
    <col min="15123" max="15123" width="11.42578125" style="174" customWidth="1"/>
    <col min="15124" max="15360" width="9.140625" style="174"/>
    <col min="15361" max="15361" width="67" style="174" bestFit="1" customWidth="1"/>
    <col min="15362" max="15362" width="18.28515625" style="174" customWidth="1"/>
    <col min="15363" max="15363" width="14.5703125" style="174" customWidth="1"/>
    <col min="15364" max="15364" width="11.42578125" style="174" customWidth="1"/>
    <col min="15365" max="15365" width="18.28515625" style="174" customWidth="1"/>
    <col min="15366" max="15366" width="14.5703125" style="174" customWidth="1"/>
    <col min="15367" max="15367" width="11.28515625" style="174" customWidth="1"/>
    <col min="15368" max="15368" width="18.28515625" style="174" customWidth="1"/>
    <col min="15369" max="15369" width="14.5703125" style="174" customWidth="1"/>
    <col min="15370" max="15370" width="11.28515625" style="174" customWidth="1"/>
    <col min="15371" max="15371" width="18.28515625" style="174" customWidth="1"/>
    <col min="15372" max="15372" width="14.5703125" style="174" customWidth="1"/>
    <col min="15373" max="15373" width="11.28515625" style="174" customWidth="1"/>
    <col min="15374" max="15374" width="18.28515625" style="174" customWidth="1"/>
    <col min="15375" max="15375" width="14.5703125" style="174" customWidth="1"/>
    <col min="15376" max="15376" width="11.28515625" style="174" customWidth="1"/>
    <col min="15377" max="15377" width="18.28515625" style="174" customWidth="1"/>
    <col min="15378" max="15378" width="14.5703125" style="174" customWidth="1"/>
    <col min="15379" max="15379" width="11.42578125" style="174" customWidth="1"/>
    <col min="15380" max="15616" width="9.140625" style="174"/>
    <col min="15617" max="15617" width="67" style="174" bestFit="1" customWidth="1"/>
    <col min="15618" max="15618" width="18.28515625" style="174" customWidth="1"/>
    <col min="15619" max="15619" width="14.5703125" style="174" customWidth="1"/>
    <col min="15620" max="15620" width="11.42578125" style="174" customWidth="1"/>
    <col min="15621" max="15621" width="18.28515625" style="174" customWidth="1"/>
    <col min="15622" max="15622" width="14.5703125" style="174" customWidth="1"/>
    <col min="15623" max="15623" width="11.28515625" style="174" customWidth="1"/>
    <col min="15624" max="15624" width="18.28515625" style="174" customWidth="1"/>
    <col min="15625" max="15625" width="14.5703125" style="174" customWidth="1"/>
    <col min="15626" max="15626" width="11.28515625" style="174" customWidth="1"/>
    <col min="15627" max="15627" width="18.28515625" style="174" customWidth="1"/>
    <col min="15628" max="15628" width="14.5703125" style="174" customWidth="1"/>
    <col min="15629" max="15629" width="11.28515625" style="174" customWidth="1"/>
    <col min="15630" max="15630" width="18.28515625" style="174" customWidth="1"/>
    <col min="15631" max="15631" width="14.5703125" style="174" customWidth="1"/>
    <col min="15632" max="15632" width="11.28515625" style="174" customWidth="1"/>
    <col min="15633" max="15633" width="18.28515625" style="174" customWidth="1"/>
    <col min="15634" max="15634" width="14.5703125" style="174" customWidth="1"/>
    <col min="15635" max="15635" width="11.42578125" style="174" customWidth="1"/>
    <col min="15636" max="15872" width="9.140625" style="174"/>
    <col min="15873" max="15873" width="67" style="174" bestFit="1" customWidth="1"/>
    <col min="15874" max="15874" width="18.28515625" style="174" customWidth="1"/>
    <col min="15875" max="15875" width="14.5703125" style="174" customWidth="1"/>
    <col min="15876" max="15876" width="11.42578125" style="174" customWidth="1"/>
    <col min="15877" max="15877" width="18.28515625" style="174" customWidth="1"/>
    <col min="15878" max="15878" width="14.5703125" style="174" customWidth="1"/>
    <col min="15879" max="15879" width="11.28515625" style="174" customWidth="1"/>
    <col min="15880" max="15880" width="18.28515625" style="174" customWidth="1"/>
    <col min="15881" max="15881" width="14.5703125" style="174" customWidth="1"/>
    <col min="15882" max="15882" width="11.28515625" style="174" customWidth="1"/>
    <col min="15883" max="15883" width="18.28515625" style="174" customWidth="1"/>
    <col min="15884" max="15884" width="14.5703125" style="174" customWidth="1"/>
    <col min="15885" max="15885" width="11.28515625" style="174" customWidth="1"/>
    <col min="15886" max="15886" width="18.28515625" style="174" customWidth="1"/>
    <col min="15887" max="15887" width="14.5703125" style="174" customWidth="1"/>
    <col min="15888" max="15888" width="11.28515625" style="174" customWidth="1"/>
    <col min="15889" max="15889" width="18.28515625" style="174" customWidth="1"/>
    <col min="15890" max="15890" width="14.5703125" style="174" customWidth="1"/>
    <col min="15891" max="15891" width="11.42578125" style="174" customWidth="1"/>
    <col min="15892" max="16128" width="9.140625" style="174"/>
    <col min="16129" max="16129" width="67" style="174" bestFit="1" customWidth="1"/>
    <col min="16130" max="16130" width="18.28515625" style="174" customWidth="1"/>
    <col min="16131" max="16131" width="14.5703125" style="174" customWidth="1"/>
    <col min="16132" max="16132" width="11.42578125" style="174" customWidth="1"/>
    <col min="16133" max="16133" width="18.28515625" style="174" customWidth="1"/>
    <col min="16134" max="16134" width="14.5703125" style="174" customWidth="1"/>
    <col min="16135" max="16135" width="11.28515625" style="174" customWidth="1"/>
    <col min="16136" max="16136" width="18.28515625" style="174" customWidth="1"/>
    <col min="16137" max="16137" width="14.5703125" style="174" customWidth="1"/>
    <col min="16138" max="16138" width="11.28515625" style="174" customWidth="1"/>
    <col min="16139" max="16139" width="18.28515625" style="174" customWidth="1"/>
    <col min="16140" max="16140" width="14.5703125" style="174" customWidth="1"/>
    <col min="16141" max="16141" width="11.28515625" style="174" customWidth="1"/>
    <col min="16142" max="16142" width="18.28515625" style="174" customWidth="1"/>
    <col min="16143" max="16143" width="14.5703125" style="174" customWidth="1"/>
    <col min="16144" max="16144" width="11.28515625" style="174" customWidth="1"/>
    <col min="16145" max="16145" width="18.28515625" style="174" customWidth="1"/>
    <col min="16146" max="16146" width="14.5703125" style="174" customWidth="1"/>
    <col min="16147" max="16147" width="11.42578125" style="174" customWidth="1"/>
    <col min="16148" max="16384" width="9.140625" style="174"/>
  </cols>
  <sheetData>
    <row r="1" spans="1:19" x14ac:dyDescent="0.3">
      <c r="A1" s="4530"/>
      <c r="B1" s="4530"/>
      <c r="C1" s="4530"/>
      <c r="D1" s="4530"/>
      <c r="E1" s="4530"/>
      <c r="F1" s="4530"/>
      <c r="G1" s="4530"/>
      <c r="H1" s="4530"/>
      <c r="I1" s="4530"/>
      <c r="J1" s="4530"/>
      <c r="K1" s="4530"/>
      <c r="L1" s="4530"/>
      <c r="M1" s="4530"/>
      <c r="N1" s="4530"/>
      <c r="O1" s="4530"/>
      <c r="P1" s="4530"/>
      <c r="Q1" s="4530"/>
      <c r="R1" s="4530"/>
      <c r="S1" s="4530"/>
    </row>
    <row r="2" spans="1:19" ht="20.25" customHeight="1" x14ac:dyDescent="0.3">
      <c r="A2" s="4531" t="s">
        <v>289</v>
      </c>
      <c r="B2" s="4531"/>
      <c r="C2" s="4531"/>
      <c r="D2" s="4531"/>
      <c r="E2" s="4531"/>
      <c r="F2" s="4531"/>
      <c r="G2" s="4531"/>
      <c r="H2" s="4531"/>
      <c r="I2" s="4531"/>
      <c r="J2" s="4531"/>
      <c r="K2" s="4531"/>
      <c r="L2" s="4531"/>
      <c r="M2" s="4531"/>
      <c r="N2" s="4531"/>
      <c r="O2" s="4531"/>
      <c r="P2" s="4531"/>
      <c r="Q2" s="4531"/>
      <c r="R2" s="4531"/>
      <c r="S2" s="4531"/>
    </row>
    <row r="3" spans="1:19" ht="20.25" customHeight="1" x14ac:dyDescent="0.3">
      <c r="A3" s="4531" t="s">
        <v>383</v>
      </c>
      <c r="B3" s="4531"/>
      <c r="C3" s="4531"/>
      <c r="D3" s="4531"/>
      <c r="E3" s="4531"/>
      <c r="F3" s="4531"/>
      <c r="G3" s="4531"/>
      <c r="H3" s="4531"/>
      <c r="I3" s="4531"/>
      <c r="J3" s="4531"/>
      <c r="K3" s="4531"/>
      <c r="L3" s="4531"/>
      <c r="M3" s="4531"/>
      <c r="N3" s="4531"/>
      <c r="O3" s="4531"/>
      <c r="P3" s="4531"/>
      <c r="Q3" s="4531"/>
      <c r="R3" s="4531"/>
      <c r="S3" s="4531"/>
    </row>
    <row r="4" spans="1:19" ht="19.5" thickBot="1" x14ac:dyDescent="0.35">
      <c r="A4" s="4532"/>
      <c r="B4" s="4532"/>
      <c r="C4" s="4532"/>
      <c r="D4" s="4532"/>
      <c r="E4" s="4532"/>
      <c r="F4" s="4532"/>
      <c r="G4" s="4532"/>
      <c r="H4" s="4532"/>
      <c r="I4" s="4532"/>
      <c r="J4" s="4532"/>
      <c r="K4" s="4532"/>
      <c r="L4" s="4532"/>
      <c r="M4" s="4532"/>
      <c r="N4" s="4532"/>
      <c r="O4" s="4532"/>
      <c r="P4" s="4532"/>
      <c r="Q4" s="4532"/>
      <c r="R4" s="4532"/>
      <c r="S4" s="4532"/>
    </row>
    <row r="5" spans="1:19" ht="19.5" customHeight="1" x14ac:dyDescent="0.3">
      <c r="A5" s="904" t="s">
        <v>290</v>
      </c>
      <c r="B5" s="4533" t="s">
        <v>19</v>
      </c>
      <c r="C5" s="4534"/>
      <c r="D5" s="4535"/>
      <c r="E5" s="4533" t="s">
        <v>20</v>
      </c>
      <c r="F5" s="4534"/>
      <c r="G5" s="4535"/>
      <c r="H5" s="4533" t="s">
        <v>29</v>
      </c>
      <c r="I5" s="4534"/>
      <c r="J5" s="4535"/>
      <c r="K5" s="4533" t="s">
        <v>291</v>
      </c>
      <c r="L5" s="4534"/>
      <c r="M5" s="4535"/>
      <c r="N5" s="4533" t="s">
        <v>292</v>
      </c>
      <c r="O5" s="4534"/>
      <c r="P5" s="4535"/>
      <c r="Q5" s="4536" t="s">
        <v>324</v>
      </c>
      <c r="R5" s="4537"/>
      <c r="S5" s="4538"/>
    </row>
    <row r="6" spans="1:19" ht="71.25" customHeight="1" thickBot="1" x14ac:dyDescent="0.35">
      <c r="A6" s="485"/>
      <c r="B6" s="667" t="s">
        <v>26</v>
      </c>
      <c r="C6" s="668" t="s">
        <v>27</v>
      </c>
      <c r="D6" s="669" t="s">
        <v>4</v>
      </c>
      <c r="E6" s="667" t="s">
        <v>26</v>
      </c>
      <c r="F6" s="668" t="s">
        <v>27</v>
      </c>
      <c r="G6" s="669" t="s">
        <v>4</v>
      </c>
      <c r="H6" s="1014" t="s">
        <v>26</v>
      </c>
      <c r="I6" s="1015" t="s">
        <v>27</v>
      </c>
      <c r="J6" s="1016" t="s">
        <v>4</v>
      </c>
      <c r="K6" s="1014" t="s">
        <v>26</v>
      </c>
      <c r="L6" s="1015" t="s">
        <v>27</v>
      </c>
      <c r="M6" s="1016" t="s">
        <v>4</v>
      </c>
      <c r="N6" s="1014" t="s">
        <v>26</v>
      </c>
      <c r="O6" s="1015" t="s">
        <v>27</v>
      </c>
      <c r="P6" s="1016" t="s">
        <v>4</v>
      </c>
      <c r="Q6" s="1017" t="s">
        <v>26</v>
      </c>
      <c r="R6" s="668" t="s">
        <v>27</v>
      </c>
      <c r="S6" s="669" t="s">
        <v>4</v>
      </c>
    </row>
    <row r="7" spans="1:19" ht="19.5" x14ac:dyDescent="0.3">
      <c r="A7" s="899" t="s">
        <v>22</v>
      </c>
      <c r="B7" s="900"/>
      <c r="C7" s="901"/>
      <c r="D7" s="902"/>
      <c r="E7" s="900"/>
      <c r="F7" s="901"/>
      <c r="G7" s="902"/>
      <c r="H7" s="900"/>
      <c r="I7" s="901"/>
      <c r="J7" s="902"/>
      <c r="K7" s="900"/>
      <c r="L7" s="901"/>
      <c r="M7" s="902"/>
      <c r="N7" s="900"/>
      <c r="O7" s="901"/>
      <c r="P7" s="902"/>
      <c r="Q7" s="903"/>
      <c r="R7" s="971"/>
      <c r="S7" s="972"/>
    </row>
    <row r="8" spans="1:19" ht="25.5" customHeight="1" x14ac:dyDescent="0.3">
      <c r="A8" s="1235" t="s">
        <v>87</v>
      </c>
      <c r="B8" s="1181">
        <v>13</v>
      </c>
      <c r="C8" s="1182">
        <v>7</v>
      </c>
      <c r="D8" s="1183">
        <v>20</v>
      </c>
      <c r="E8" s="1181">
        <v>11</v>
      </c>
      <c r="F8" s="1182">
        <v>8</v>
      </c>
      <c r="G8" s="1220">
        <v>19</v>
      </c>
      <c r="H8" s="1216">
        <v>9</v>
      </c>
      <c r="I8" s="1217">
        <v>28</v>
      </c>
      <c r="J8" s="1220">
        <v>37</v>
      </c>
      <c r="K8" s="1216">
        <v>3</v>
      </c>
      <c r="L8" s="1217">
        <v>56</v>
      </c>
      <c r="M8" s="1220">
        <f>SUM(K8:L8)</f>
        <v>59</v>
      </c>
      <c r="N8" s="1218">
        <v>5</v>
      </c>
      <c r="O8" s="1219">
        <v>66</v>
      </c>
      <c r="P8" s="1220">
        <v>71</v>
      </c>
      <c r="Q8" s="1185">
        <f t="shared" ref="Q8:R11" si="0">B8+E8+H8+K8+N8</f>
        <v>41</v>
      </c>
      <c r="R8" s="1186">
        <f t="shared" si="0"/>
        <v>165</v>
      </c>
      <c r="S8" s="1187">
        <f>SUM(Q8:R8)</f>
        <v>206</v>
      </c>
    </row>
    <row r="9" spans="1:19" ht="27" customHeight="1" x14ac:dyDescent="0.3">
      <c r="A9" s="1236" t="s">
        <v>90</v>
      </c>
      <c r="B9" s="1181">
        <v>0</v>
      </c>
      <c r="C9" s="1182">
        <v>0</v>
      </c>
      <c r="D9" s="1183">
        <v>0</v>
      </c>
      <c r="E9" s="1181">
        <v>0</v>
      </c>
      <c r="F9" s="1182">
        <v>6</v>
      </c>
      <c r="G9" s="1220">
        <v>6</v>
      </c>
      <c r="H9" s="1216">
        <v>2</v>
      </c>
      <c r="I9" s="1217">
        <v>14</v>
      </c>
      <c r="J9" s="1220">
        <f>SUM(H9:I9)</f>
        <v>16</v>
      </c>
      <c r="K9" s="1216">
        <v>1</v>
      </c>
      <c r="L9" s="1217">
        <v>17</v>
      </c>
      <c r="M9" s="1220">
        <f>SUM(K9:L9)</f>
        <v>18</v>
      </c>
      <c r="N9" s="1218">
        <v>2</v>
      </c>
      <c r="O9" s="1219">
        <v>14</v>
      </c>
      <c r="P9" s="1220">
        <v>16</v>
      </c>
      <c r="Q9" s="1185">
        <f t="shared" si="0"/>
        <v>5</v>
      </c>
      <c r="R9" s="1186">
        <f t="shared" si="0"/>
        <v>51</v>
      </c>
      <c r="S9" s="1187">
        <f>SUM(Q9:R9)</f>
        <v>56</v>
      </c>
    </row>
    <row r="10" spans="1:19" ht="27" customHeight="1" x14ac:dyDescent="0.3">
      <c r="A10" s="1235" t="s">
        <v>91</v>
      </c>
      <c r="B10" s="1181">
        <v>15</v>
      </c>
      <c r="C10" s="1182">
        <v>2</v>
      </c>
      <c r="D10" s="1183">
        <v>17</v>
      </c>
      <c r="E10" s="1181">
        <v>9</v>
      </c>
      <c r="F10" s="1182">
        <v>1</v>
      </c>
      <c r="G10" s="1220">
        <v>10</v>
      </c>
      <c r="H10" s="1216">
        <v>10</v>
      </c>
      <c r="I10" s="1217">
        <v>4</v>
      </c>
      <c r="J10" s="1220">
        <f>SUM(H10:I10)</f>
        <v>14</v>
      </c>
      <c r="K10" s="1216">
        <v>16</v>
      </c>
      <c r="L10" s="1217">
        <v>2</v>
      </c>
      <c r="M10" s="1220">
        <f>SUM(K10:L10)</f>
        <v>18</v>
      </c>
      <c r="N10" s="1218">
        <v>3</v>
      </c>
      <c r="O10" s="1219">
        <v>6</v>
      </c>
      <c r="P10" s="1220">
        <v>9</v>
      </c>
      <c r="Q10" s="1185">
        <f t="shared" si="0"/>
        <v>53</v>
      </c>
      <c r="R10" s="1186">
        <f t="shared" si="0"/>
        <v>15</v>
      </c>
      <c r="S10" s="1187">
        <f>SUM(Q10:R10)</f>
        <v>68</v>
      </c>
    </row>
    <row r="11" spans="1:19" ht="27" customHeight="1" x14ac:dyDescent="0.3">
      <c r="A11" s="1236" t="s">
        <v>320</v>
      </c>
      <c r="B11" s="1188">
        <v>0</v>
      </c>
      <c r="C11" s="1189">
        <v>0</v>
      </c>
      <c r="D11" s="1196">
        <v>0</v>
      </c>
      <c r="E11" s="1188">
        <v>0</v>
      </c>
      <c r="F11" s="1189">
        <v>1</v>
      </c>
      <c r="G11" s="1228">
        <f>SUM(E11:F11)</f>
        <v>1</v>
      </c>
      <c r="H11" s="1221">
        <v>0</v>
      </c>
      <c r="I11" s="1222">
        <v>1</v>
      </c>
      <c r="J11" s="1220">
        <f>SUM(H11:I11)</f>
        <v>1</v>
      </c>
      <c r="K11" s="1221">
        <v>0</v>
      </c>
      <c r="L11" s="1222">
        <v>5</v>
      </c>
      <c r="M11" s="1220">
        <f>SUM(K11:L11)</f>
        <v>5</v>
      </c>
      <c r="N11" s="1223">
        <v>2</v>
      </c>
      <c r="O11" s="1224">
        <v>5</v>
      </c>
      <c r="P11" s="1220">
        <v>7</v>
      </c>
      <c r="Q11" s="1185">
        <f t="shared" si="0"/>
        <v>2</v>
      </c>
      <c r="R11" s="1186">
        <f t="shared" si="0"/>
        <v>12</v>
      </c>
      <c r="S11" s="1187">
        <f>SUM(Q11:R11)</f>
        <v>14</v>
      </c>
    </row>
    <row r="12" spans="1:19" ht="26.25" customHeight="1" thickBot="1" x14ac:dyDescent="0.35">
      <c r="A12" s="1237" t="s">
        <v>12</v>
      </c>
      <c r="B12" s="647">
        <f>SUM(B8:B11)</f>
        <v>28</v>
      </c>
      <c r="C12" s="648">
        <f>SUM(C8:C11)</f>
        <v>9</v>
      </c>
      <c r="D12" s="649">
        <f>SUM(D8:D11)</f>
        <v>37</v>
      </c>
      <c r="E12" s="647">
        <f t="shared" ref="E12:M12" si="1">SUM(E8:E11)</f>
        <v>20</v>
      </c>
      <c r="F12" s="648">
        <f t="shared" si="1"/>
        <v>16</v>
      </c>
      <c r="G12" s="660">
        <f t="shared" si="1"/>
        <v>36</v>
      </c>
      <c r="H12" s="661">
        <f t="shared" si="1"/>
        <v>21</v>
      </c>
      <c r="I12" s="662">
        <f t="shared" si="1"/>
        <v>47</v>
      </c>
      <c r="J12" s="660">
        <f t="shared" si="1"/>
        <v>68</v>
      </c>
      <c r="K12" s="661">
        <f t="shared" si="1"/>
        <v>20</v>
      </c>
      <c r="L12" s="662">
        <f t="shared" si="1"/>
        <v>80</v>
      </c>
      <c r="M12" s="660">
        <f t="shared" si="1"/>
        <v>100</v>
      </c>
      <c r="N12" s="661">
        <v>12</v>
      </c>
      <c r="O12" s="662">
        <v>91</v>
      </c>
      <c r="P12" s="660">
        <v>103</v>
      </c>
      <c r="Q12" s="647">
        <f>SUM(Q8:Q11)</f>
        <v>101</v>
      </c>
      <c r="R12" s="648">
        <f>SUM(R8:R11)</f>
        <v>243</v>
      </c>
      <c r="S12" s="663">
        <f>SUM(Q12:R12)</f>
        <v>344</v>
      </c>
    </row>
    <row r="13" spans="1:19" ht="20.25" x14ac:dyDescent="0.3">
      <c r="A13" s="1238" t="s">
        <v>23</v>
      </c>
      <c r="B13" s="650"/>
      <c r="C13" s="651"/>
      <c r="D13" s="652"/>
      <c r="E13" s="650"/>
      <c r="F13" s="651"/>
      <c r="G13" s="652"/>
      <c r="H13" s="650"/>
      <c r="I13" s="651"/>
      <c r="J13" s="652"/>
      <c r="K13" s="650"/>
      <c r="L13" s="651"/>
      <c r="M13" s="652"/>
      <c r="N13" s="1214"/>
      <c r="O13" s="1018"/>
      <c r="P13" s="1019"/>
      <c r="Q13" s="1190"/>
      <c r="R13" s="1191"/>
      <c r="S13" s="1192"/>
    </row>
    <row r="14" spans="1:19" ht="20.25" x14ac:dyDescent="0.3">
      <c r="A14" s="1239" t="s">
        <v>11</v>
      </c>
      <c r="B14" s="1181"/>
      <c r="C14" s="1182"/>
      <c r="D14" s="1183"/>
      <c r="E14" s="1181"/>
      <c r="F14" s="1182"/>
      <c r="G14" s="1183"/>
      <c r="H14" s="1181"/>
      <c r="I14" s="1182"/>
      <c r="J14" s="1183"/>
      <c r="K14" s="1193"/>
      <c r="L14" s="1194"/>
      <c r="M14" s="1183"/>
      <c r="N14" s="1181"/>
      <c r="O14" s="1182"/>
      <c r="P14" s="1183"/>
      <c r="Q14" s="1195"/>
      <c r="R14" s="1189"/>
      <c r="S14" s="1196"/>
    </row>
    <row r="15" spans="1:19" ht="25.5" customHeight="1" x14ac:dyDescent="0.3">
      <c r="A15" s="1235" t="s">
        <v>87</v>
      </c>
      <c r="B15" s="1181">
        <v>13</v>
      </c>
      <c r="C15" s="1182">
        <v>7</v>
      </c>
      <c r="D15" s="1183">
        <v>20</v>
      </c>
      <c r="E15" s="1181">
        <v>11</v>
      </c>
      <c r="F15" s="1182">
        <v>8</v>
      </c>
      <c r="G15" s="1183">
        <f>SUM(E15:F15)</f>
        <v>19</v>
      </c>
      <c r="H15" s="1181">
        <v>9</v>
      </c>
      <c r="I15" s="1182">
        <v>27</v>
      </c>
      <c r="J15" s="1183">
        <f>SUM(H15:I15)</f>
        <v>36</v>
      </c>
      <c r="K15" s="1181">
        <v>3</v>
      </c>
      <c r="L15" s="1182">
        <v>56</v>
      </c>
      <c r="M15" s="1183">
        <f>SUM(K15:L15)</f>
        <v>59</v>
      </c>
      <c r="N15" s="1193">
        <v>5</v>
      </c>
      <c r="O15" s="1194">
        <v>66</v>
      </c>
      <c r="P15" s="1183">
        <v>71</v>
      </c>
      <c r="Q15" s="1185">
        <f>E15+H15+K15+N15+B15</f>
        <v>41</v>
      </c>
      <c r="R15" s="1186">
        <f>F15+I15+L15+O15+C15</f>
        <v>164</v>
      </c>
      <c r="S15" s="1187">
        <f>SUM(Q15:R15)</f>
        <v>205</v>
      </c>
    </row>
    <row r="16" spans="1:19" ht="27" customHeight="1" x14ac:dyDescent="0.3">
      <c r="A16" s="1236" t="s">
        <v>90</v>
      </c>
      <c r="B16" s="650">
        <v>0</v>
      </c>
      <c r="C16" s="651">
        <v>0</v>
      </c>
      <c r="D16" s="652"/>
      <c r="E16" s="1181">
        <v>0</v>
      </c>
      <c r="F16" s="1182">
        <v>5</v>
      </c>
      <c r="G16" s="1183">
        <v>5</v>
      </c>
      <c r="H16" s="1181">
        <v>2</v>
      </c>
      <c r="I16" s="1182">
        <v>14</v>
      </c>
      <c r="J16" s="1183">
        <f>SUM(H16:I16)</f>
        <v>16</v>
      </c>
      <c r="K16" s="1181">
        <v>1</v>
      </c>
      <c r="L16" s="1182">
        <v>17</v>
      </c>
      <c r="M16" s="1183">
        <f>SUM(K16:L16)</f>
        <v>18</v>
      </c>
      <c r="N16" s="1193">
        <v>2</v>
      </c>
      <c r="O16" s="1194">
        <v>14</v>
      </c>
      <c r="P16" s="1183">
        <v>16</v>
      </c>
      <c r="Q16" s="1185">
        <f>B16+E16+H16+K16+N16</f>
        <v>5</v>
      </c>
      <c r="R16" s="1186">
        <f>C16+F16+I16+L16+O16</f>
        <v>50</v>
      </c>
      <c r="S16" s="1187">
        <f>SUM(Q16:R16)</f>
        <v>55</v>
      </c>
    </row>
    <row r="17" spans="1:19" ht="24.75" customHeight="1" x14ac:dyDescent="0.3">
      <c r="A17" s="1235" t="s">
        <v>91</v>
      </c>
      <c r="B17" s="1181">
        <v>15</v>
      </c>
      <c r="C17" s="1182">
        <v>2</v>
      </c>
      <c r="D17" s="1183">
        <v>17</v>
      </c>
      <c r="E17" s="1181">
        <v>9</v>
      </c>
      <c r="F17" s="1182">
        <v>1</v>
      </c>
      <c r="G17" s="1183">
        <f>SUM(E17:F17)</f>
        <v>10</v>
      </c>
      <c r="H17" s="1181">
        <v>10</v>
      </c>
      <c r="I17" s="1182">
        <v>3</v>
      </c>
      <c r="J17" s="1183">
        <f>SUM(H17:I17)</f>
        <v>13</v>
      </c>
      <c r="K17" s="1181">
        <v>16</v>
      </c>
      <c r="L17" s="1182">
        <v>2</v>
      </c>
      <c r="M17" s="1183">
        <f>SUM(K17:L17)</f>
        <v>18</v>
      </c>
      <c r="N17" s="1193">
        <v>3</v>
      </c>
      <c r="O17" s="1194">
        <v>6</v>
      </c>
      <c r="P17" s="1183">
        <v>10</v>
      </c>
      <c r="Q17" s="1185">
        <f>E17+H17+K17+N17+B17</f>
        <v>53</v>
      </c>
      <c r="R17" s="1186">
        <f>+F17+I17+L17+O17+C17</f>
        <v>14</v>
      </c>
      <c r="S17" s="1187">
        <f>SUM(Q17:R17)</f>
        <v>67</v>
      </c>
    </row>
    <row r="18" spans="1:19" ht="24.75" customHeight="1" x14ac:dyDescent="0.3">
      <c r="A18" s="1236" t="s">
        <v>320</v>
      </c>
      <c r="B18" s="1188">
        <v>0</v>
      </c>
      <c r="C18" s="1189">
        <v>0</v>
      </c>
      <c r="D18" s="1196"/>
      <c r="E18" s="1188">
        <v>0</v>
      </c>
      <c r="F18" s="1189">
        <v>1</v>
      </c>
      <c r="G18" s="1196">
        <f>SUM(E18:F18)</f>
        <v>1</v>
      </c>
      <c r="H18" s="1188">
        <v>0</v>
      </c>
      <c r="I18" s="1189">
        <v>0</v>
      </c>
      <c r="J18" s="1183">
        <f>SUM(H18:I18)</f>
        <v>0</v>
      </c>
      <c r="K18" s="1188">
        <v>0</v>
      </c>
      <c r="L18" s="1189">
        <v>5</v>
      </c>
      <c r="M18" s="1183">
        <f>SUM(K18:L18)</f>
        <v>5</v>
      </c>
      <c r="N18" s="1195">
        <v>2</v>
      </c>
      <c r="O18" s="1225">
        <v>5</v>
      </c>
      <c r="P18" s="1183">
        <v>7</v>
      </c>
      <c r="Q18" s="1185">
        <f>E18+H18+K18+N18</f>
        <v>2</v>
      </c>
      <c r="R18" s="1186">
        <f>C18+F18+I18+L18+O18</f>
        <v>11</v>
      </c>
      <c r="S18" s="1187">
        <f>SUM(Q18:R18)</f>
        <v>13</v>
      </c>
    </row>
    <row r="19" spans="1:19" ht="21" thickBot="1" x14ac:dyDescent="0.35">
      <c r="A19" s="1240" t="s">
        <v>8</v>
      </c>
      <c r="B19" s="647">
        <f>SUM(B15:B18)</f>
        <v>28</v>
      </c>
      <c r="C19" s="648">
        <f>SUM(C15:C18)</f>
        <v>9</v>
      </c>
      <c r="D19" s="649">
        <f>SUM(D15:D18)</f>
        <v>37</v>
      </c>
      <c r="E19" s="647">
        <f t="shared" ref="E19:M19" si="2">SUM(E15:E18)</f>
        <v>20</v>
      </c>
      <c r="F19" s="648">
        <f t="shared" si="2"/>
        <v>15</v>
      </c>
      <c r="G19" s="649">
        <f t="shared" si="2"/>
        <v>35</v>
      </c>
      <c r="H19" s="647">
        <f t="shared" si="2"/>
        <v>21</v>
      </c>
      <c r="I19" s="648">
        <f t="shared" si="2"/>
        <v>44</v>
      </c>
      <c r="J19" s="649">
        <f t="shared" si="2"/>
        <v>65</v>
      </c>
      <c r="K19" s="647">
        <f t="shared" si="2"/>
        <v>20</v>
      </c>
      <c r="L19" s="648">
        <f t="shared" si="2"/>
        <v>80</v>
      </c>
      <c r="M19" s="649">
        <f t="shared" si="2"/>
        <v>100</v>
      </c>
      <c r="N19" s="647">
        <v>12</v>
      </c>
      <c r="O19" s="648">
        <v>91</v>
      </c>
      <c r="P19" s="649">
        <v>103</v>
      </c>
      <c r="Q19" s="653">
        <f>SUM(Q15:Q18)</f>
        <v>101</v>
      </c>
      <c r="R19" s="1229">
        <f>SUM(R15:R18)</f>
        <v>239</v>
      </c>
      <c r="S19" s="1230">
        <f>SUM(S15:S18)</f>
        <v>340</v>
      </c>
    </row>
    <row r="20" spans="1:19" ht="40.5" x14ac:dyDescent="0.3">
      <c r="A20" s="1241" t="s">
        <v>25</v>
      </c>
      <c r="B20" s="1174"/>
      <c r="C20" s="1175"/>
      <c r="D20" s="1197"/>
      <c r="E20" s="1174"/>
      <c r="F20" s="1175"/>
      <c r="G20" s="1197"/>
      <c r="H20" s="1174"/>
      <c r="I20" s="1175"/>
      <c r="J20" s="1197"/>
      <c r="K20" s="1174"/>
      <c r="L20" s="1175"/>
      <c r="M20" s="1198"/>
      <c r="N20" s="1226"/>
      <c r="O20" s="1227"/>
      <c r="P20" s="1198"/>
      <c r="Q20" s="1215"/>
      <c r="R20" s="1211"/>
      <c r="S20" s="1212"/>
    </row>
    <row r="21" spans="1:19" ht="29.25" customHeight="1" x14ac:dyDescent="0.3">
      <c r="A21" s="1242" t="s">
        <v>87</v>
      </c>
      <c r="B21" s="1181">
        <v>0</v>
      </c>
      <c r="C21" s="1182">
        <v>0</v>
      </c>
      <c r="D21" s="1184">
        <v>0</v>
      </c>
      <c r="E21" s="1181">
        <v>0</v>
      </c>
      <c r="F21" s="1182">
        <v>0</v>
      </c>
      <c r="G21" s="1184">
        <f>SUM(E21:F21)</f>
        <v>0</v>
      </c>
      <c r="H21" s="1181">
        <v>0</v>
      </c>
      <c r="I21" s="1182">
        <v>1</v>
      </c>
      <c r="J21" s="1184">
        <v>1</v>
      </c>
      <c r="K21" s="1181">
        <v>0</v>
      </c>
      <c r="L21" s="1182">
        <v>0</v>
      </c>
      <c r="M21" s="1183">
        <v>0</v>
      </c>
      <c r="N21" s="1193">
        <v>0</v>
      </c>
      <c r="O21" s="1194">
        <v>0</v>
      </c>
      <c r="P21" s="1183">
        <f>SUM(N21:O21)</f>
        <v>0</v>
      </c>
      <c r="Q21" s="1199">
        <f t="shared" ref="Q21:R24" si="3">SUM(B21+E21+H21+K21+N21)</f>
        <v>0</v>
      </c>
      <c r="R21" s="1186">
        <f t="shared" si="3"/>
        <v>1</v>
      </c>
      <c r="S21" s="1187">
        <f>SUM(Q21:R21)</f>
        <v>1</v>
      </c>
    </row>
    <row r="22" spans="1:19" ht="28.5" customHeight="1" x14ac:dyDescent="0.3">
      <c r="A22" s="1243" t="s">
        <v>90</v>
      </c>
      <c r="B22" s="1181">
        <v>0</v>
      </c>
      <c r="C22" s="1182">
        <v>0</v>
      </c>
      <c r="D22" s="1184">
        <v>0</v>
      </c>
      <c r="E22" s="1181">
        <v>0</v>
      </c>
      <c r="F22" s="1182">
        <v>1</v>
      </c>
      <c r="G22" s="1184">
        <f>SUM(E22:F22)</f>
        <v>1</v>
      </c>
      <c r="H22" s="1181">
        <v>0</v>
      </c>
      <c r="I22" s="1182">
        <v>0</v>
      </c>
      <c r="J22" s="1184">
        <f>SUM(H22:I22)</f>
        <v>0</v>
      </c>
      <c r="K22" s="1181">
        <v>0</v>
      </c>
      <c r="L22" s="1182">
        <v>0</v>
      </c>
      <c r="M22" s="1183">
        <f>SUM(K22:L22)</f>
        <v>0</v>
      </c>
      <c r="N22" s="1193">
        <v>0</v>
      </c>
      <c r="O22" s="1194">
        <v>0</v>
      </c>
      <c r="P22" s="1183">
        <v>0</v>
      </c>
      <c r="Q22" s="1199">
        <f t="shared" si="3"/>
        <v>0</v>
      </c>
      <c r="R22" s="1186">
        <f t="shared" si="3"/>
        <v>1</v>
      </c>
      <c r="S22" s="1187">
        <f>SUM(Q22:R22)</f>
        <v>1</v>
      </c>
    </row>
    <row r="23" spans="1:19" ht="24.75" customHeight="1" x14ac:dyDescent="0.3">
      <c r="A23" s="1242" t="s">
        <v>91</v>
      </c>
      <c r="B23" s="1181">
        <v>0</v>
      </c>
      <c r="C23" s="1182">
        <v>0</v>
      </c>
      <c r="D23" s="1184">
        <v>0</v>
      </c>
      <c r="E23" s="1181">
        <v>0</v>
      </c>
      <c r="F23" s="1182">
        <v>0</v>
      </c>
      <c r="G23" s="1184">
        <f>SUM(E23:F23)</f>
        <v>0</v>
      </c>
      <c r="H23" s="1181">
        <v>0</v>
      </c>
      <c r="I23" s="1182">
        <v>1</v>
      </c>
      <c r="J23" s="1184">
        <f>SUM(H23:I23)</f>
        <v>1</v>
      </c>
      <c r="K23" s="1181">
        <v>0</v>
      </c>
      <c r="L23" s="1182">
        <v>0</v>
      </c>
      <c r="M23" s="1183">
        <f>SUM(K23:L23)</f>
        <v>0</v>
      </c>
      <c r="N23" s="1193">
        <v>0</v>
      </c>
      <c r="O23" s="1194">
        <v>0</v>
      </c>
      <c r="P23" s="1183">
        <f>SUM(N23:O23)</f>
        <v>0</v>
      </c>
      <c r="Q23" s="1199">
        <f t="shared" si="3"/>
        <v>0</v>
      </c>
      <c r="R23" s="1186">
        <f t="shared" si="3"/>
        <v>1</v>
      </c>
      <c r="S23" s="1187">
        <f>SUM(Q23:R23)</f>
        <v>1</v>
      </c>
    </row>
    <row r="24" spans="1:19" ht="30.75" customHeight="1" x14ac:dyDescent="0.3">
      <c r="A24" s="1243" t="s">
        <v>320</v>
      </c>
      <c r="B24" s="1181">
        <v>0</v>
      </c>
      <c r="C24" s="1182">
        <v>0</v>
      </c>
      <c r="D24" s="1184">
        <v>0</v>
      </c>
      <c r="E24" s="1181">
        <v>0</v>
      </c>
      <c r="F24" s="1182">
        <v>0</v>
      </c>
      <c r="G24" s="1184">
        <f>SUM(E24:F24)</f>
        <v>0</v>
      </c>
      <c r="H24" s="1181">
        <v>0</v>
      </c>
      <c r="I24" s="1182">
        <v>1</v>
      </c>
      <c r="J24" s="1184">
        <f>SUM(H24:I24)</f>
        <v>1</v>
      </c>
      <c r="K24" s="1181">
        <v>0</v>
      </c>
      <c r="L24" s="1182">
        <v>0</v>
      </c>
      <c r="M24" s="1183">
        <f>SUM(K24:L24)</f>
        <v>0</v>
      </c>
      <c r="N24" s="1193">
        <v>0</v>
      </c>
      <c r="O24" s="1194">
        <v>0</v>
      </c>
      <c r="P24" s="1183">
        <f>SUM(N24:O24)</f>
        <v>0</v>
      </c>
      <c r="Q24" s="1199">
        <f t="shared" si="3"/>
        <v>0</v>
      </c>
      <c r="R24" s="1186">
        <f t="shared" si="3"/>
        <v>1</v>
      </c>
      <c r="S24" s="1187">
        <f>SUM(Q24:R24)</f>
        <v>1</v>
      </c>
    </row>
    <row r="25" spans="1:19" ht="26.25" customHeight="1" thickBot="1" x14ac:dyDescent="0.35">
      <c r="A25" s="1244" t="s">
        <v>13</v>
      </c>
      <c r="B25" s="1200">
        <v>0</v>
      </c>
      <c r="C25" s="1201">
        <v>0</v>
      </c>
      <c r="D25" s="1202">
        <f>SUM(D21:D24)</f>
        <v>0</v>
      </c>
      <c r="E25" s="1200">
        <v>0</v>
      </c>
      <c r="F25" s="1201">
        <v>0</v>
      </c>
      <c r="G25" s="1202">
        <f t="shared" ref="G25:M25" si="4">SUM(G21:G24)</f>
        <v>1</v>
      </c>
      <c r="H25" s="1200">
        <f t="shared" si="4"/>
        <v>0</v>
      </c>
      <c r="I25" s="1201">
        <f t="shared" si="4"/>
        <v>3</v>
      </c>
      <c r="J25" s="1202">
        <f t="shared" si="4"/>
        <v>3</v>
      </c>
      <c r="K25" s="1200">
        <f t="shared" si="4"/>
        <v>0</v>
      </c>
      <c r="L25" s="1201">
        <f t="shared" si="4"/>
        <v>0</v>
      </c>
      <c r="M25" s="1203">
        <f t="shared" si="4"/>
        <v>0</v>
      </c>
      <c r="N25" s="1200">
        <f>SUM(N21:N24)</f>
        <v>0</v>
      </c>
      <c r="O25" s="1201">
        <v>0</v>
      </c>
      <c r="P25" s="1203">
        <v>0</v>
      </c>
      <c r="Q25" s="1204">
        <f>SUM(Q21:Q24)</f>
        <v>0</v>
      </c>
      <c r="R25" s="1204">
        <f>SUM(R21:R24)</f>
        <v>4</v>
      </c>
      <c r="S25" s="1231">
        <f>SUM(S21:S24)</f>
        <v>4</v>
      </c>
    </row>
    <row r="26" spans="1:19" ht="27.75" customHeight="1" thickBot="1" x14ac:dyDescent="0.35">
      <c r="A26" s="992" t="s">
        <v>10</v>
      </c>
      <c r="B26" s="993">
        <f>B19</f>
        <v>28</v>
      </c>
      <c r="C26" s="1205">
        <f>C19</f>
        <v>9</v>
      </c>
      <c r="D26" s="1206">
        <f>D19</f>
        <v>37</v>
      </c>
      <c r="E26" s="993">
        <f t="shared" ref="E26:M26" si="5">E19</f>
        <v>20</v>
      </c>
      <c r="F26" s="1205">
        <f t="shared" si="5"/>
        <v>15</v>
      </c>
      <c r="G26" s="1206">
        <f t="shared" si="5"/>
        <v>35</v>
      </c>
      <c r="H26" s="993">
        <f t="shared" si="5"/>
        <v>21</v>
      </c>
      <c r="I26" s="1205">
        <f t="shared" si="5"/>
        <v>44</v>
      </c>
      <c r="J26" s="1206">
        <f t="shared" si="5"/>
        <v>65</v>
      </c>
      <c r="K26" s="993">
        <f t="shared" si="5"/>
        <v>20</v>
      </c>
      <c r="L26" s="1205">
        <f t="shared" si="5"/>
        <v>80</v>
      </c>
      <c r="M26" s="1206">
        <f t="shared" si="5"/>
        <v>100</v>
      </c>
      <c r="N26" s="993">
        <f>N19</f>
        <v>12</v>
      </c>
      <c r="O26" s="1205">
        <f>O19</f>
        <v>91</v>
      </c>
      <c r="P26" s="1206">
        <f>P19</f>
        <v>103</v>
      </c>
      <c r="Q26" s="1207">
        <f t="shared" ref="Q26:R28" si="6">SUM(B26+E26+H26+K26+N26)</f>
        <v>101</v>
      </c>
      <c r="R26" s="1205">
        <f t="shared" si="6"/>
        <v>239</v>
      </c>
      <c r="S26" s="1206">
        <f>SUM(Q26:R26)</f>
        <v>340</v>
      </c>
    </row>
    <row r="27" spans="1:19" ht="38.25" thickBot="1" x14ac:dyDescent="0.35">
      <c r="A27" s="992" t="s">
        <v>14</v>
      </c>
      <c r="B27" s="994">
        <f>B25</f>
        <v>0</v>
      </c>
      <c r="C27" s="1208">
        <f>C25</f>
        <v>0</v>
      </c>
      <c r="D27" s="1209">
        <f>D25</f>
        <v>0</v>
      </c>
      <c r="E27" s="994">
        <f>E25</f>
        <v>0</v>
      </c>
      <c r="F27" s="1208">
        <v>1</v>
      </c>
      <c r="G27" s="1209">
        <f t="shared" ref="G27:M27" si="7">G25</f>
        <v>1</v>
      </c>
      <c r="H27" s="994">
        <f t="shared" si="7"/>
        <v>0</v>
      </c>
      <c r="I27" s="1208">
        <f t="shared" si="7"/>
        <v>3</v>
      </c>
      <c r="J27" s="1209">
        <f t="shared" si="7"/>
        <v>3</v>
      </c>
      <c r="K27" s="994">
        <f t="shared" si="7"/>
        <v>0</v>
      </c>
      <c r="L27" s="1208">
        <f t="shared" si="7"/>
        <v>0</v>
      </c>
      <c r="M27" s="1209">
        <f t="shared" si="7"/>
        <v>0</v>
      </c>
      <c r="N27" s="994">
        <f>N25</f>
        <v>0</v>
      </c>
      <c r="O27" s="1208">
        <f>O25</f>
        <v>0</v>
      </c>
      <c r="P27" s="1209">
        <v>0</v>
      </c>
      <c r="Q27" s="1207">
        <f t="shared" si="6"/>
        <v>0</v>
      </c>
      <c r="R27" s="1205">
        <f t="shared" si="6"/>
        <v>4</v>
      </c>
      <c r="S27" s="1206">
        <f>SUM(Q27:R27)</f>
        <v>4</v>
      </c>
    </row>
    <row r="28" spans="1:19" ht="27.75" customHeight="1" thickBot="1" x14ac:dyDescent="0.35">
      <c r="A28" s="1210" t="s">
        <v>15</v>
      </c>
      <c r="B28" s="1232">
        <f>SUM(B26:B27)</f>
        <v>28</v>
      </c>
      <c r="C28" s="1233">
        <f>SUM(C26:C27)</f>
        <v>9</v>
      </c>
      <c r="D28" s="1234">
        <f>SUM(D26:D27)</f>
        <v>37</v>
      </c>
      <c r="E28" s="1232">
        <f t="shared" ref="E28:M28" si="8">SUM(E26:E27)</f>
        <v>20</v>
      </c>
      <c r="F28" s="1233">
        <f t="shared" si="8"/>
        <v>16</v>
      </c>
      <c r="G28" s="1234">
        <f t="shared" si="8"/>
        <v>36</v>
      </c>
      <c r="H28" s="1232">
        <f t="shared" si="8"/>
        <v>21</v>
      </c>
      <c r="I28" s="1233">
        <f t="shared" si="8"/>
        <v>47</v>
      </c>
      <c r="J28" s="1234">
        <f t="shared" si="8"/>
        <v>68</v>
      </c>
      <c r="K28" s="1232">
        <f t="shared" si="8"/>
        <v>20</v>
      </c>
      <c r="L28" s="1233">
        <f t="shared" si="8"/>
        <v>80</v>
      </c>
      <c r="M28" s="1234">
        <f t="shared" si="8"/>
        <v>100</v>
      </c>
      <c r="N28" s="1232">
        <f>SUM(N26:N27)</f>
        <v>12</v>
      </c>
      <c r="O28" s="1233">
        <f>SUM(O26:O27)</f>
        <v>91</v>
      </c>
      <c r="P28" s="1234">
        <f>SUM(P26:P27)</f>
        <v>103</v>
      </c>
      <c r="Q28" s="999">
        <f t="shared" si="6"/>
        <v>101</v>
      </c>
      <c r="R28" s="1233">
        <f t="shared" si="6"/>
        <v>243</v>
      </c>
      <c r="S28" s="1234">
        <f>SUM(Q28:R28)</f>
        <v>344</v>
      </c>
    </row>
    <row r="29" spans="1:19" x14ac:dyDescent="0.3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</row>
    <row r="30" spans="1:19" x14ac:dyDescent="0.3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</row>
    <row r="31" spans="1:19" x14ac:dyDescent="0.3">
      <c r="M31" s="242"/>
      <c r="N31" s="242"/>
      <c r="O31" s="242"/>
      <c r="P31" s="242"/>
    </row>
    <row r="32" spans="1:19" x14ac:dyDescent="0.3">
      <c r="M32" s="242"/>
      <c r="N32" s="242"/>
      <c r="O32" s="242"/>
      <c r="P32" s="242"/>
    </row>
    <row r="33" spans="1:12" x14ac:dyDescent="0.3">
      <c r="A33" s="4521"/>
      <c r="B33" s="4521"/>
      <c r="C33" s="4521"/>
      <c r="D33" s="4521"/>
      <c r="E33" s="4521"/>
      <c r="F33" s="4521"/>
      <c r="G33" s="4521"/>
      <c r="H33" s="242"/>
      <c r="I33" s="242"/>
      <c r="J33" s="242"/>
      <c r="K33" s="4521"/>
      <c r="L33" s="4521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P19" sqref="P19"/>
    </sheetView>
  </sheetViews>
  <sheetFormatPr defaultRowHeight="18" x14ac:dyDescent="0.25"/>
  <cols>
    <col min="1" max="1" width="66.5703125" style="175" bestFit="1" customWidth="1"/>
    <col min="2" max="2" width="19.85546875" style="175" customWidth="1"/>
    <col min="3" max="3" width="12.85546875" style="175" bestFit="1" customWidth="1"/>
    <col min="4" max="4" width="12.42578125" style="175" customWidth="1"/>
    <col min="5" max="5" width="18.42578125" style="175" customWidth="1"/>
    <col min="6" max="6" width="12.85546875" style="175" bestFit="1" customWidth="1"/>
    <col min="7" max="7" width="12.5703125" style="175" customWidth="1"/>
    <col min="8" max="8" width="18.42578125" style="175" customWidth="1"/>
    <col min="9" max="9" width="16.7109375" style="175" bestFit="1" customWidth="1"/>
    <col min="10" max="10" width="13" style="175" customWidth="1"/>
    <col min="11" max="11" width="9.140625" style="175" customWidth="1"/>
    <col min="12" max="256" width="9.140625" style="175"/>
    <col min="257" max="257" width="66.5703125" style="175" bestFit="1" customWidth="1"/>
    <col min="258" max="258" width="19.85546875" style="175" customWidth="1"/>
    <col min="259" max="259" width="12.85546875" style="175" bestFit="1" customWidth="1"/>
    <col min="260" max="260" width="10.85546875" style="175" bestFit="1" customWidth="1"/>
    <col min="261" max="261" width="18.42578125" style="175" customWidth="1"/>
    <col min="262" max="262" width="12.85546875" style="175" bestFit="1" customWidth="1"/>
    <col min="263" max="263" width="10.85546875" style="175" bestFit="1" customWidth="1"/>
    <col min="264" max="264" width="18.42578125" style="175" customWidth="1"/>
    <col min="265" max="265" width="16.7109375" style="175" bestFit="1" customWidth="1"/>
    <col min="266" max="266" width="10.85546875" style="175" bestFit="1" customWidth="1"/>
    <col min="267" max="267" width="9.140625" style="175" customWidth="1"/>
    <col min="268" max="512" width="9.140625" style="175"/>
    <col min="513" max="513" width="66.5703125" style="175" bestFit="1" customWidth="1"/>
    <col min="514" max="514" width="19.85546875" style="175" customWidth="1"/>
    <col min="515" max="515" width="12.85546875" style="175" bestFit="1" customWidth="1"/>
    <col min="516" max="516" width="10.85546875" style="175" bestFit="1" customWidth="1"/>
    <col min="517" max="517" width="18.42578125" style="175" customWidth="1"/>
    <col min="518" max="518" width="12.85546875" style="175" bestFit="1" customWidth="1"/>
    <col min="519" max="519" width="10.85546875" style="175" bestFit="1" customWidth="1"/>
    <col min="520" max="520" width="18.42578125" style="175" customWidth="1"/>
    <col min="521" max="521" width="16.7109375" style="175" bestFit="1" customWidth="1"/>
    <col min="522" max="522" width="10.85546875" style="175" bestFit="1" customWidth="1"/>
    <col min="523" max="523" width="9.140625" style="175" customWidth="1"/>
    <col min="524" max="768" width="9.140625" style="175"/>
    <col min="769" max="769" width="66.5703125" style="175" bestFit="1" customWidth="1"/>
    <col min="770" max="770" width="19.85546875" style="175" customWidth="1"/>
    <col min="771" max="771" width="12.85546875" style="175" bestFit="1" customWidth="1"/>
    <col min="772" max="772" width="10.85546875" style="175" bestFit="1" customWidth="1"/>
    <col min="773" max="773" width="18.42578125" style="175" customWidth="1"/>
    <col min="774" max="774" width="12.85546875" style="175" bestFit="1" customWidth="1"/>
    <col min="775" max="775" width="10.85546875" style="175" bestFit="1" customWidth="1"/>
    <col min="776" max="776" width="18.42578125" style="175" customWidth="1"/>
    <col min="777" max="777" width="16.7109375" style="175" bestFit="1" customWidth="1"/>
    <col min="778" max="778" width="10.85546875" style="175" bestFit="1" customWidth="1"/>
    <col min="779" max="779" width="9.140625" style="175" customWidth="1"/>
    <col min="780" max="1024" width="9.140625" style="175"/>
    <col min="1025" max="1025" width="66.5703125" style="175" bestFit="1" customWidth="1"/>
    <col min="1026" max="1026" width="19.85546875" style="175" customWidth="1"/>
    <col min="1027" max="1027" width="12.85546875" style="175" bestFit="1" customWidth="1"/>
    <col min="1028" max="1028" width="10.85546875" style="175" bestFit="1" customWidth="1"/>
    <col min="1029" max="1029" width="18.42578125" style="175" customWidth="1"/>
    <col min="1030" max="1030" width="12.85546875" style="175" bestFit="1" customWidth="1"/>
    <col min="1031" max="1031" width="10.85546875" style="175" bestFit="1" customWidth="1"/>
    <col min="1032" max="1032" width="18.42578125" style="175" customWidth="1"/>
    <col min="1033" max="1033" width="16.7109375" style="175" bestFit="1" customWidth="1"/>
    <col min="1034" max="1034" width="10.85546875" style="175" bestFit="1" customWidth="1"/>
    <col min="1035" max="1035" width="9.140625" style="175" customWidth="1"/>
    <col min="1036" max="1280" width="9.140625" style="175"/>
    <col min="1281" max="1281" width="66.5703125" style="175" bestFit="1" customWidth="1"/>
    <col min="1282" max="1282" width="19.85546875" style="175" customWidth="1"/>
    <col min="1283" max="1283" width="12.85546875" style="175" bestFit="1" customWidth="1"/>
    <col min="1284" max="1284" width="10.85546875" style="175" bestFit="1" customWidth="1"/>
    <col min="1285" max="1285" width="18.42578125" style="175" customWidth="1"/>
    <col min="1286" max="1286" width="12.85546875" style="175" bestFit="1" customWidth="1"/>
    <col min="1287" max="1287" width="10.85546875" style="175" bestFit="1" customWidth="1"/>
    <col min="1288" max="1288" width="18.42578125" style="175" customWidth="1"/>
    <col min="1289" max="1289" width="16.7109375" style="175" bestFit="1" customWidth="1"/>
    <col min="1290" max="1290" width="10.85546875" style="175" bestFit="1" customWidth="1"/>
    <col min="1291" max="1291" width="9.140625" style="175" customWidth="1"/>
    <col min="1292" max="1536" width="9.140625" style="175"/>
    <col min="1537" max="1537" width="66.5703125" style="175" bestFit="1" customWidth="1"/>
    <col min="1538" max="1538" width="19.85546875" style="175" customWidth="1"/>
    <col min="1539" max="1539" width="12.85546875" style="175" bestFit="1" customWidth="1"/>
    <col min="1540" max="1540" width="10.85546875" style="175" bestFit="1" customWidth="1"/>
    <col min="1541" max="1541" width="18.42578125" style="175" customWidth="1"/>
    <col min="1542" max="1542" width="12.85546875" style="175" bestFit="1" customWidth="1"/>
    <col min="1543" max="1543" width="10.85546875" style="175" bestFit="1" customWidth="1"/>
    <col min="1544" max="1544" width="18.42578125" style="175" customWidth="1"/>
    <col min="1545" max="1545" width="16.7109375" style="175" bestFit="1" customWidth="1"/>
    <col min="1546" max="1546" width="10.85546875" style="175" bestFit="1" customWidth="1"/>
    <col min="1547" max="1547" width="9.140625" style="175" customWidth="1"/>
    <col min="1548" max="1792" width="9.140625" style="175"/>
    <col min="1793" max="1793" width="66.5703125" style="175" bestFit="1" customWidth="1"/>
    <col min="1794" max="1794" width="19.85546875" style="175" customWidth="1"/>
    <col min="1795" max="1795" width="12.85546875" style="175" bestFit="1" customWidth="1"/>
    <col min="1796" max="1796" width="10.85546875" style="175" bestFit="1" customWidth="1"/>
    <col min="1797" max="1797" width="18.42578125" style="175" customWidth="1"/>
    <col min="1798" max="1798" width="12.85546875" style="175" bestFit="1" customWidth="1"/>
    <col min="1799" max="1799" width="10.85546875" style="175" bestFit="1" customWidth="1"/>
    <col min="1800" max="1800" width="18.42578125" style="175" customWidth="1"/>
    <col min="1801" max="1801" width="16.7109375" style="175" bestFit="1" customWidth="1"/>
    <col min="1802" max="1802" width="10.85546875" style="175" bestFit="1" customWidth="1"/>
    <col min="1803" max="1803" width="9.140625" style="175" customWidth="1"/>
    <col min="1804" max="2048" width="9.140625" style="175"/>
    <col min="2049" max="2049" width="66.5703125" style="175" bestFit="1" customWidth="1"/>
    <col min="2050" max="2050" width="19.85546875" style="175" customWidth="1"/>
    <col min="2051" max="2051" width="12.85546875" style="175" bestFit="1" customWidth="1"/>
    <col min="2052" max="2052" width="10.85546875" style="175" bestFit="1" customWidth="1"/>
    <col min="2053" max="2053" width="18.42578125" style="175" customWidth="1"/>
    <col min="2054" max="2054" width="12.85546875" style="175" bestFit="1" customWidth="1"/>
    <col min="2055" max="2055" width="10.85546875" style="175" bestFit="1" customWidth="1"/>
    <col min="2056" max="2056" width="18.42578125" style="175" customWidth="1"/>
    <col min="2057" max="2057" width="16.7109375" style="175" bestFit="1" customWidth="1"/>
    <col min="2058" max="2058" width="10.85546875" style="175" bestFit="1" customWidth="1"/>
    <col min="2059" max="2059" width="9.140625" style="175" customWidth="1"/>
    <col min="2060" max="2304" width="9.140625" style="175"/>
    <col min="2305" max="2305" width="66.5703125" style="175" bestFit="1" customWidth="1"/>
    <col min="2306" max="2306" width="19.85546875" style="175" customWidth="1"/>
    <col min="2307" max="2307" width="12.85546875" style="175" bestFit="1" customWidth="1"/>
    <col min="2308" max="2308" width="10.85546875" style="175" bestFit="1" customWidth="1"/>
    <col min="2309" max="2309" width="18.42578125" style="175" customWidth="1"/>
    <col min="2310" max="2310" width="12.85546875" style="175" bestFit="1" customWidth="1"/>
    <col min="2311" max="2311" width="10.85546875" style="175" bestFit="1" customWidth="1"/>
    <col min="2312" max="2312" width="18.42578125" style="175" customWidth="1"/>
    <col min="2313" max="2313" width="16.7109375" style="175" bestFit="1" customWidth="1"/>
    <col min="2314" max="2314" width="10.85546875" style="175" bestFit="1" customWidth="1"/>
    <col min="2315" max="2315" width="9.140625" style="175" customWidth="1"/>
    <col min="2316" max="2560" width="9.140625" style="175"/>
    <col min="2561" max="2561" width="66.5703125" style="175" bestFit="1" customWidth="1"/>
    <col min="2562" max="2562" width="19.85546875" style="175" customWidth="1"/>
    <col min="2563" max="2563" width="12.85546875" style="175" bestFit="1" customWidth="1"/>
    <col min="2564" max="2564" width="10.85546875" style="175" bestFit="1" customWidth="1"/>
    <col min="2565" max="2565" width="18.42578125" style="175" customWidth="1"/>
    <col min="2566" max="2566" width="12.85546875" style="175" bestFit="1" customWidth="1"/>
    <col min="2567" max="2567" width="10.85546875" style="175" bestFit="1" customWidth="1"/>
    <col min="2568" max="2568" width="18.42578125" style="175" customWidth="1"/>
    <col min="2569" max="2569" width="16.7109375" style="175" bestFit="1" customWidth="1"/>
    <col min="2570" max="2570" width="10.85546875" style="175" bestFit="1" customWidth="1"/>
    <col min="2571" max="2571" width="9.140625" style="175" customWidth="1"/>
    <col min="2572" max="2816" width="9.140625" style="175"/>
    <col min="2817" max="2817" width="66.5703125" style="175" bestFit="1" customWidth="1"/>
    <col min="2818" max="2818" width="19.85546875" style="175" customWidth="1"/>
    <col min="2819" max="2819" width="12.85546875" style="175" bestFit="1" customWidth="1"/>
    <col min="2820" max="2820" width="10.85546875" style="175" bestFit="1" customWidth="1"/>
    <col min="2821" max="2821" width="18.42578125" style="175" customWidth="1"/>
    <col min="2822" max="2822" width="12.85546875" style="175" bestFit="1" customWidth="1"/>
    <col min="2823" max="2823" width="10.85546875" style="175" bestFit="1" customWidth="1"/>
    <col min="2824" max="2824" width="18.42578125" style="175" customWidth="1"/>
    <col min="2825" max="2825" width="16.7109375" style="175" bestFit="1" customWidth="1"/>
    <col min="2826" max="2826" width="10.85546875" style="175" bestFit="1" customWidth="1"/>
    <col min="2827" max="2827" width="9.140625" style="175" customWidth="1"/>
    <col min="2828" max="3072" width="9.140625" style="175"/>
    <col min="3073" max="3073" width="66.5703125" style="175" bestFit="1" customWidth="1"/>
    <col min="3074" max="3074" width="19.85546875" style="175" customWidth="1"/>
    <col min="3075" max="3075" width="12.85546875" style="175" bestFit="1" customWidth="1"/>
    <col min="3076" max="3076" width="10.85546875" style="175" bestFit="1" customWidth="1"/>
    <col min="3077" max="3077" width="18.42578125" style="175" customWidth="1"/>
    <col min="3078" max="3078" width="12.85546875" style="175" bestFit="1" customWidth="1"/>
    <col min="3079" max="3079" width="10.85546875" style="175" bestFit="1" customWidth="1"/>
    <col min="3080" max="3080" width="18.42578125" style="175" customWidth="1"/>
    <col min="3081" max="3081" width="16.7109375" style="175" bestFit="1" customWidth="1"/>
    <col min="3082" max="3082" width="10.85546875" style="175" bestFit="1" customWidth="1"/>
    <col min="3083" max="3083" width="9.140625" style="175" customWidth="1"/>
    <col min="3084" max="3328" width="9.140625" style="175"/>
    <col min="3329" max="3329" width="66.5703125" style="175" bestFit="1" customWidth="1"/>
    <col min="3330" max="3330" width="19.85546875" style="175" customWidth="1"/>
    <col min="3331" max="3331" width="12.85546875" style="175" bestFit="1" customWidth="1"/>
    <col min="3332" max="3332" width="10.85546875" style="175" bestFit="1" customWidth="1"/>
    <col min="3333" max="3333" width="18.42578125" style="175" customWidth="1"/>
    <col min="3334" max="3334" width="12.85546875" style="175" bestFit="1" customWidth="1"/>
    <col min="3335" max="3335" width="10.85546875" style="175" bestFit="1" customWidth="1"/>
    <col min="3336" max="3336" width="18.42578125" style="175" customWidth="1"/>
    <col min="3337" max="3337" width="16.7109375" style="175" bestFit="1" customWidth="1"/>
    <col min="3338" max="3338" width="10.85546875" style="175" bestFit="1" customWidth="1"/>
    <col min="3339" max="3339" width="9.140625" style="175" customWidth="1"/>
    <col min="3340" max="3584" width="9.140625" style="175"/>
    <col min="3585" max="3585" width="66.5703125" style="175" bestFit="1" customWidth="1"/>
    <col min="3586" max="3586" width="19.85546875" style="175" customWidth="1"/>
    <col min="3587" max="3587" width="12.85546875" style="175" bestFit="1" customWidth="1"/>
    <col min="3588" max="3588" width="10.85546875" style="175" bestFit="1" customWidth="1"/>
    <col min="3589" max="3589" width="18.42578125" style="175" customWidth="1"/>
    <col min="3590" max="3590" width="12.85546875" style="175" bestFit="1" customWidth="1"/>
    <col min="3591" max="3591" width="10.85546875" style="175" bestFit="1" customWidth="1"/>
    <col min="3592" max="3592" width="18.42578125" style="175" customWidth="1"/>
    <col min="3593" max="3593" width="16.7109375" style="175" bestFit="1" customWidth="1"/>
    <col min="3594" max="3594" width="10.85546875" style="175" bestFit="1" customWidth="1"/>
    <col min="3595" max="3595" width="9.140625" style="175" customWidth="1"/>
    <col min="3596" max="3840" width="9.140625" style="175"/>
    <col min="3841" max="3841" width="66.5703125" style="175" bestFit="1" customWidth="1"/>
    <col min="3842" max="3842" width="19.85546875" style="175" customWidth="1"/>
    <col min="3843" max="3843" width="12.85546875" style="175" bestFit="1" customWidth="1"/>
    <col min="3844" max="3844" width="10.85546875" style="175" bestFit="1" customWidth="1"/>
    <col min="3845" max="3845" width="18.42578125" style="175" customWidth="1"/>
    <col min="3846" max="3846" width="12.85546875" style="175" bestFit="1" customWidth="1"/>
    <col min="3847" max="3847" width="10.85546875" style="175" bestFit="1" customWidth="1"/>
    <col min="3848" max="3848" width="18.42578125" style="175" customWidth="1"/>
    <col min="3849" max="3849" width="16.7109375" style="175" bestFit="1" customWidth="1"/>
    <col min="3850" max="3850" width="10.85546875" style="175" bestFit="1" customWidth="1"/>
    <col min="3851" max="3851" width="9.140625" style="175" customWidth="1"/>
    <col min="3852" max="4096" width="9.140625" style="175"/>
    <col min="4097" max="4097" width="66.5703125" style="175" bestFit="1" customWidth="1"/>
    <col min="4098" max="4098" width="19.85546875" style="175" customWidth="1"/>
    <col min="4099" max="4099" width="12.85546875" style="175" bestFit="1" customWidth="1"/>
    <col min="4100" max="4100" width="10.85546875" style="175" bestFit="1" customWidth="1"/>
    <col min="4101" max="4101" width="18.42578125" style="175" customWidth="1"/>
    <col min="4102" max="4102" width="12.85546875" style="175" bestFit="1" customWidth="1"/>
    <col min="4103" max="4103" width="10.85546875" style="175" bestFit="1" customWidth="1"/>
    <col min="4104" max="4104" width="18.42578125" style="175" customWidth="1"/>
    <col min="4105" max="4105" width="16.7109375" style="175" bestFit="1" customWidth="1"/>
    <col min="4106" max="4106" width="10.85546875" style="175" bestFit="1" customWidth="1"/>
    <col min="4107" max="4107" width="9.140625" style="175" customWidth="1"/>
    <col min="4108" max="4352" width="9.140625" style="175"/>
    <col min="4353" max="4353" width="66.5703125" style="175" bestFit="1" customWidth="1"/>
    <col min="4354" max="4354" width="19.85546875" style="175" customWidth="1"/>
    <col min="4355" max="4355" width="12.85546875" style="175" bestFit="1" customWidth="1"/>
    <col min="4356" max="4356" width="10.85546875" style="175" bestFit="1" customWidth="1"/>
    <col min="4357" max="4357" width="18.42578125" style="175" customWidth="1"/>
    <col min="4358" max="4358" width="12.85546875" style="175" bestFit="1" customWidth="1"/>
    <col min="4359" max="4359" width="10.85546875" style="175" bestFit="1" customWidth="1"/>
    <col min="4360" max="4360" width="18.42578125" style="175" customWidth="1"/>
    <col min="4361" max="4361" width="16.7109375" style="175" bestFit="1" customWidth="1"/>
    <col min="4362" max="4362" width="10.85546875" style="175" bestFit="1" customWidth="1"/>
    <col min="4363" max="4363" width="9.140625" style="175" customWidth="1"/>
    <col min="4364" max="4608" width="9.140625" style="175"/>
    <col min="4609" max="4609" width="66.5703125" style="175" bestFit="1" customWidth="1"/>
    <col min="4610" max="4610" width="19.85546875" style="175" customWidth="1"/>
    <col min="4611" max="4611" width="12.85546875" style="175" bestFit="1" customWidth="1"/>
    <col min="4612" max="4612" width="10.85546875" style="175" bestFit="1" customWidth="1"/>
    <col min="4613" max="4613" width="18.42578125" style="175" customWidth="1"/>
    <col min="4614" max="4614" width="12.85546875" style="175" bestFit="1" customWidth="1"/>
    <col min="4615" max="4615" width="10.85546875" style="175" bestFit="1" customWidth="1"/>
    <col min="4616" max="4616" width="18.42578125" style="175" customWidth="1"/>
    <col min="4617" max="4617" width="16.7109375" style="175" bestFit="1" customWidth="1"/>
    <col min="4618" max="4618" width="10.85546875" style="175" bestFit="1" customWidth="1"/>
    <col min="4619" max="4619" width="9.140625" style="175" customWidth="1"/>
    <col min="4620" max="4864" width="9.140625" style="175"/>
    <col min="4865" max="4865" width="66.5703125" style="175" bestFit="1" customWidth="1"/>
    <col min="4866" max="4866" width="19.85546875" style="175" customWidth="1"/>
    <col min="4867" max="4867" width="12.85546875" style="175" bestFit="1" customWidth="1"/>
    <col min="4868" max="4868" width="10.85546875" style="175" bestFit="1" customWidth="1"/>
    <col min="4869" max="4869" width="18.42578125" style="175" customWidth="1"/>
    <col min="4870" max="4870" width="12.85546875" style="175" bestFit="1" customWidth="1"/>
    <col min="4871" max="4871" width="10.85546875" style="175" bestFit="1" customWidth="1"/>
    <col min="4872" max="4872" width="18.42578125" style="175" customWidth="1"/>
    <col min="4873" max="4873" width="16.7109375" style="175" bestFit="1" customWidth="1"/>
    <col min="4874" max="4874" width="10.85546875" style="175" bestFit="1" customWidth="1"/>
    <col min="4875" max="4875" width="9.140625" style="175" customWidth="1"/>
    <col min="4876" max="5120" width="9.140625" style="175"/>
    <col min="5121" max="5121" width="66.5703125" style="175" bestFit="1" customWidth="1"/>
    <col min="5122" max="5122" width="19.85546875" style="175" customWidth="1"/>
    <col min="5123" max="5123" width="12.85546875" style="175" bestFit="1" customWidth="1"/>
    <col min="5124" max="5124" width="10.85546875" style="175" bestFit="1" customWidth="1"/>
    <col min="5125" max="5125" width="18.42578125" style="175" customWidth="1"/>
    <col min="5126" max="5126" width="12.85546875" style="175" bestFit="1" customWidth="1"/>
    <col min="5127" max="5127" width="10.85546875" style="175" bestFit="1" customWidth="1"/>
    <col min="5128" max="5128" width="18.42578125" style="175" customWidth="1"/>
    <col min="5129" max="5129" width="16.7109375" style="175" bestFit="1" customWidth="1"/>
    <col min="5130" max="5130" width="10.85546875" style="175" bestFit="1" customWidth="1"/>
    <col min="5131" max="5131" width="9.140625" style="175" customWidth="1"/>
    <col min="5132" max="5376" width="9.140625" style="175"/>
    <col min="5377" max="5377" width="66.5703125" style="175" bestFit="1" customWidth="1"/>
    <col min="5378" max="5378" width="19.85546875" style="175" customWidth="1"/>
    <col min="5379" max="5379" width="12.85546875" style="175" bestFit="1" customWidth="1"/>
    <col min="5380" max="5380" width="10.85546875" style="175" bestFit="1" customWidth="1"/>
    <col min="5381" max="5381" width="18.42578125" style="175" customWidth="1"/>
    <col min="5382" max="5382" width="12.85546875" style="175" bestFit="1" customWidth="1"/>
    <col min="5383" max="5383" width="10.85546875" style="175" bestFit="1" customWidth="1"/>
    <col min="5384" max="5384" width="18.42578125" style="175" customWidth="1"/>
    <col min="5385" max="5385" width="16.7109375" style="175" bestFit="1" customWidth="1"/>
    <col min="5386" max="5386" width="10.85546875" style="175" bestFit="1" customWidth="1"/>
    <col min="5387" max="5387" width="9.140625" style="175" customWidth="1"/>
    <col min="5388" max="5632" width="9.140625" style="175"/>
    <col min="5633" max="5633" width="66.5703125" style="175" bestFit="1" customWidth="1"/>
    <col min="5634" max="5634" width="19.85546875" style="175" customWidth="1"/>
    <col min="5635" max="5635" width="12.85546875" style="175" bestFit="1" customWidth="1"/>
    <col min="5636" max="5636" width="10.85546875" style="175" bestFit="1" customWidth="1"/>
    <col min="5637" max="5637" width="18.42578125" style="175" customWidth="1"/>
    <col min="5638" max="5638" width="12.85546875" style="175" bestFit="1" customWidth="1"/>
    <col min="5639" max="5639" width="10.85546875" style="175" bestFit="1" customWidth="1"/>
    <col min="5640" max="5640" width="18.42578125" style="175" customWidth="1"/>
    <col min="5641" max="5641" width="16.7109375" style="175" bestFit="1" customWidth="1"/>
    <col min="5642" max="5642" width="10.85546875" style="175" bestFit="1" customWidth="1"/>
    <col min="5643" max="5643" width="9.140625" style="175" customWidth="1"/>
    <col min="5644" max="5888" width="9.140625" style="175"/>
    <col min="5889" max="5889" width="66.5703125" style="175" bestFit="1" customWidth="1"/>
    <col min="5890" max="5890" width="19.85546875" style="175" customWidth="1"/>
    <col min="5891" max="5891" width="12.85546875" style="175" bestFit="1" customWidth="1"/>
    <col min="5892" max="5892" width="10.85546875" style="175" bestFit="1" customWidth="1"/>
    <col min="5893" max="5893" width="18.42578125" style="175" customWidth="1"/>
    <col min="5894" max="5894" width="12.85546875" style="175" bestFit="1" customWidth="1"/>
    <col min="5895" max="5895" width="10.85546875" style="175" bestFit="1" customWidth="1"/>
    <col min="5896" max="5896" width="18.42578125" style="175" customWidth="1"/>
    <col min="5897" max="5897" width="16.7109375" style="175" bestFit="1" customWidth="1"/>
    <col min="5898" max="5898" width="10.85546875" style="175" bestFit="1" customWidth="1"/>
    <col min="5899" max="5899" width="9.140625" style="175" customWidth="1"/>
    <col min="5900" max="6144" width="9.140625" style="175"/>
    <col min="6145" max="6145" width="66.5703125" style="175" bestFit="1" customWidth="1"/>
    <col min="6146" max="6146" width="19.85546875" style="175" customWidth="1"/>
    <col min="6147" max="6147" width="12.85546875" style="175" bestFit="1" customWidth="1"/>
    <col min="6148" max="6148" width="10.85546875" style="175" bestFit="1" customWidth="1"/>
    <col min="6149" max="6149" width="18.42578125" style="175" customWidth="1"/>
    <col min="6150" max="6150" width="12.85546875" style="175" bestFit="1" customWidth="1"/>
    <col min="6151" max="6151" width="10.85546875" style="175" bestFit="1" customWidth="1"/>
    <col min="6152" max="6152" width="18.42578125" style="175" customWidth="1"/>
    <col min="6153" max="6153" width="16.7109375" style="175" bestFit="1" customWidth="1"/>
    <col min="6154" max="6154" width="10.85546875" style="175" bestFit="1" customWidth="1"/>
    <col min="6155" max="6155" width="9.140625" style="175" customWidth="1"/>
    <col min="6156" max="6400" width="9.140625" style="175"/>
    <col min="6401" max="6401" width="66.5703125" style="175" bestFit="1" customWidth="1"/>
    <col min="6402" max="6402" width="19.85546875" style="175" customWidth="1"/>
    <col min="6403" max="6403" width="12.85546875" style="175" bestFit="1" customWidth="1"/>
    <col min="6404" max="6404" width="10.85546875" style="175" bestFit="1" customWidth="1"/>
    <col min="6405" max="6405" width="18.42578125" style="175" customWidth="1"/>
    <col min="6406" max="6406" width="12.85546875" style="175" bestFit="1" customWidth="1"/>
    <col min="6407" max="6407" width="10.85546875" style="175" bestFit="1" customWidth="1"/>
    <col min="6408" max="6408" width="18.42578125" style="175" customWidth="1"/>
    <col min="6409" max="6409" width="16.7109375" style="175" bestFit="1" customWidth="1"/>
    <col min="6410" max="6410" width="10.85546875" style="175" bestFit="1" customWidth="1"/>
    <col min="6411" max="6411" width="9.140625" style="175" customWidth="1"/>
    <col min="6412" max="6656" width="9.140625" style="175"/>
    <col min="6657" max="6657" width="66.5703125" style="175" bestFit="1" customWidth="1"/>
    <col min="6658" max="6658" width="19.85546875" style="175" customWidth="1"/>
    <col min="6659" max="6659" width="12.85546875" style="175" bestFit="1" customWidth="1"/>
    <col min="6660" max="6660" width="10.85546875" style="175" bestFit="1" customWidth="1"/>
    <col min="6661" max="6661" width="18.42578125" style="175" customWidth="1"/>
    <col min="6662" max="6662" width="12.85546875" style="175" bestFit="1" customWidth="1"/>
    <col min="6663" max="6663" width="10.85546875" style="175" bestFit="1" customWidth="1"/>
    <col min="6664" max="6664" width="18.42578125" style="175" customWidth="1"/>
    <col min="6665" max="6665" width="16.7109375" style="175" bestFit="1" customWidth="1"/>
    <col min="6666" max="6666" width="10.85546875" style="175" bestFit="1" customWidth="1"/>
    <col min="6667" max="6667" width="9.140625" style="175" customWidth="1"/>
    <col min="6668" max="6912" width="9.140625" style="175"/>
    <col min="6913" max="6913" width="66.5703125" style="175" bestFit="1" customWidth="1"/>
    <col min="6914" max="6914" width="19.85546875" style="175" customWidth="1"/>
    <col min="6915" max="6915" width="12.85546875" style="175" bestFit="1" customWidth="1"/>
    <col min="6916" max="6916" width="10.85546875" style="175" bestFit="1" customWidth="1"/>
    <col min="6917" max="6917" width="18.42578125" style="175" customWidth="1"/>
    <col min="6918" max="6918" width="12.85546875" style="175" bestFit="1" customWidth="1"/>
    <col min="6919" max="6919" width="10.85546875" style="175" bestFit="1" customWidth="1"/>
    <col min="6920" max="6920" width="18.42578125" style="175" customWidth="1"/>
    <col min="6921" max="6921" width="16.7109375" style="175" bestFit="1" customWidth="1"/>
    <col min="6922" max="6922" width="10.85546875" style="175" bestFit="1" customWidth="1"/>
    <col min="6923" max="6923" width="9.140625" style="175" customWidth="1"/>
    <col min="6924" max="7168" width="9.140625" style="175"/>
    <col min="7169" max="7169" width="66.5703125" style="175" bestFit="1" customWidth="1"/>
    <col min="7170" max="7170" width="19.85546875" style="175" customWidth="1"/>
    <col min="7171" max="7171" width="12.85546875" style="175" bestFit="1" customWidth="1"/>
    <col min="7172" max="7172" width="10.85546875" style="175" bestFit="1" customWidth="1"/>
    <col min="7173" max="7173" width="18.42578125" style="175" customWidth="1"/>
    <col min="7174" max="7174" width="12.85546875" style="175" bestFit="1" customWidth="1"/>
    <col min="7175" max="7175" width="10.85546875" style="175" bestFit="1" customWidth="1"/>
    <col min="7176" max="7176" width="18.42578125" style="175" customWidth="1"/>
    <col min="7177" max="7177" width="16.7109375" style="175" bestFit="1" customWidth="1"/>
    <col min="7178" max="7178" width="10.85546875" style="175" bestFit="1" customWidth="1"/>
    <col min="7179" max="7179" width="9.140625" style="175" customWidth="1"/>
    <col min="7180" max="7424" width="9.140625" style="175"/>
    <col min="7425" max="7425" width="66.5703125" style="175" bestFit="1" customWidth="1"/>
    <col min="7426" max="7426" width="19.85546875" style="175" customWidth="1"/>
    <col min="7427" max="7427" width="12.85546875" style="175" bestFit="1" customWidth="1"/>
    <col min="7428" max="7428" width="10.85546875" style="175" bestFit="1" customWidth="1"/>
    <col min="7429" max="7429" width="18.42578125" style="175" customWidth="1"/>
    <col min="7430" max="7430" width="12.85546875" style="175" bestFit="1" customWidth="1"/>
    <col min="7431" max="7431" width="10.85546875" style="175" bestFit="1" customWidth="1"/>
    <col min="7432" max="7432" width="18.42578125" style="175" customWidth="1"/>
    <col min="7433" max="7433" width="16.7109375" style="175" bestFit="1" customWidth="1"/>
    <col min="7434" max="7434" width="10.85546875" style="175" bestFit="1" customWidth="1"/>
    <col min="7435" max="7435" width="9.140625" style="175" customWidth="1"/>
    <col min="7436" max="7680" width="9.140625" style="175"/>
    <col min="7681" max="7681" width="66.5703125" style="175" bestFit="1" customWidth="1"/>
    <col min="7682" max="7682" width="19.85546875" style="175" customWidth="1"/>
    <col min="7683" max="7683" width="12.85546875" style="175" bestFit="1" customWidth="1"/>
    <col min="7684" max="7684" width="10.85546875" style="175" bestFit="1" customWidth="1"/>
    <col min="7685" max="7685" width="18.42578125" style="175" customWidth="1"/>
    <col min="7686" max="7686" width="12.85546875" style="175" bestFit="1" customWidth="1"/>
    <col min="7687" max="7687" width="10.85546875" style="175" bestFit="1" customWidth="1"/>
    <col min="7688" max="7688" width="18.42578125" style="175" customWidth="1"/>
    <col min="7689" max="7689" width="16.7109375" style="175" bestFit="1" customWidth="1"/>
    <col min="7690" max="7690" width="10.85546875" style="175" bestFit="1" customWidth="1"/>
    <col min="7691" max="7691" width="9.140625" style="175" customWidth="1"/>
    <col min="7692" max="7936" width="9.140625" style="175"/>
    <col min="7937" max="7937" width="66.5703125" style="175" bestFit="1" customWidth="1"/>
    <col min="7938" max="7938" width="19.85546875" style="175" customWidth="1"/>
    <col min="7939" max="7939" width="12.85546875" style="175" bestFit="1" customWidth="1"/>
    <col min="7940" max="7940" width="10.85546875" style="175" bestFit="1" customWidth="1"/>
    <col min="7941" max="7941" width="18.42578125" style="175" customWidth="1"/>
    <col min="7942" max="7942" width="12.85546875" style="175" bestFit="1" customWidth="1"/>
    <col min="7943" max="7943" width="10.85546875" style="175" bestFit="1" customWidth="1"/>
    <col min="7944" max="7944" width="18.42578125" style="175" customWidth="1"/>
    <col min="7945" max="7945" width="16.7109375" style="175" bestFit="1" customWidth="1"/>
    <col min="7946" max="7946" width="10.85546875" style="175" bestFit="1" customWidth="1"/>
    <col min="7947" max="7947" width="9.140625" style="175" customWidth="1"/>
    <col min="7948" max="8192" width="9.140625" style="175"/>
    <col min="8193" max="8193" width="66.5703125" style="175" bestFit="1" customWidth="1"/>
    <col min="8194" max="8194" width="19.85546875" style="175" customWidth="1"/>
    <col min="8195" max="8195" width="12.85546875" style="175" bestFit="1" customWidth="1"/>
    <col min="8196" max="8196" width="10.85546875" style="175" bestFit="1" customWidth="1"/>
    <col min="8197" max="8197" width="18.42578125" style="175" customWidth="1"/>
    <col min="8198" max="8198" width="12.85546875" style="175" bestFit="1" customWidth="1"/>
    <col min="8199" max="8199" width="10.85546875" style="175" bestFit="1" customWidth="1"/>
    <col min="8200" max="8200" width="18.42578125" style="175" customWidth="1"/>
    <col min="8201" max="8201" width="16.7109375" style="175" bestFit="1" customWidth="1"/>
    <col min="8202" max="8202" width="10.85546875" style="175" bestFit="1" customWidth="1"/>
    <col min="8203" max="8203" width="9.140625" style="175" customWidth="1"/>
    <col min="8204" max="8448" width="9.140625" style="175"/>
    <col min="8449" max="8449" width="66.5703125" style="175" bestFit="1" customWidth="1"/>
    <col min="8450" max="8450" width="19.85546875" style="175" customWidth="1"/>
    <col min="8451" max="8451" width="12.85546875" style="175" bestFit="1" customWidth="1"/>
    <col min="8452" max="8452" width="10.85546875" style="175" bestFit="1" customWidth="1"/>
    <col min="8453" max="8453" width="18.42578125" style="175" customWidth="1"/>
    <col min="8454" max="8454" width="12.85546875" style="175" bestFit="1" customWidth="1"/>
    <col min="8455" max="8455" width="10.85546875" style="175" bestFit="1" customWidth="1"/>
    <col min="8456" max="8456" width="18.42578125" style="175" customWidth="1"/>
    <col min="8457" max="8457" width="16.7109375" style="175" bestFit="1" customWidth="1"/>
    <col min="8458" max="8458" width="10.85546875" style="175" bestFit="1" customWidth="1"/>
    <col min="8459" max="8459" width="9.140625" style="175" customWidth="1"/>
    <col min="8460" max="8704" width="9.140625" style="175"/>
    <col min="8705" max="8705" width="66.5703125" style="175" bestFit="1" customWidth="1"/>
    <col min="8706" max="8706" width="19.85546875" style="175" customWidth="1"/>
    <col min="8707" max="8707" width="12.85546875" style="175" bestFit="1" customWidth="1"/>
    <col min="8708" max="8708" width="10.85546875" style="175" bestFit="1" customWidth="1"/>
    <col min="8709" max="8709" width="18.42578125" style="175" customWidth="1"/>
    <col min="8710" max="8710" width="12.85546875" style="175" bestFit="1" customWidth="1"/>
    <col min="8711" max="8711" width="10.85546875" style="175" bestFit="1" customWidth="1"/>
    <col min="8712" max="8712" width="18.42578125" style="175" customWidth="1"/>
    <col min="8713" max="8713" width="16.7109375" style="175" bestFit="1" customWidth="1"/>
    <col min="8714" max="8714" width="10.85546875" style="175" bestFit="1" customWidth="1"/>
    <col min="8715" max="8715" width="9.140625" style="175" customWidth="1"/>
    <col min="8716" max="8960" width="9.140625" style="175"/>
    <col min="8961" max="8961" width="66.5703125" style="175" bestFit="1" customWidth="1"/>
    <col min="8962" max="8962" width="19.85546875" style="175" customWidth="1"/>
    <col min="8963" max="8963" width="12.85546875" style="175" bestFit="1" customWidth="1"/>
    <col min="8964" max="8964" width="10.85546875" style="175" bestFit="1" customWidth="1"/>
    <col min="8965" max="8965" width="18.42578125" style="175" customWidth="1"/>
    <col min="8966" max="8966" width="12.85546875" style="175" bestFit="1" customWidth="1"/>
    <col min="8967" max="8967" width="10.85546875" style="175" bestFit="1" customWidth="1"/>
    <col min="8968" max="8968" width="18.42578125" style="175" customWidth="1"/>
    <col min="8969" max="8969" width="16.7109375" style="175" bestFit="1" customWidth="1"/>
    <col min="8970" max="8970" width="10.85546875" style="175" bestFit="1" customWidth="1"/>
    <col min="8971" max="8971" width="9.140625" style="175" customWidth="1"/>
    <col min="8972" max="9216" width="9.140625" style="175"/>
    <col min="9217" max="9217" width="66.5703125" style="175" bestFit="1" customWidth="1"/>
    <col min="9218" max="9218" width="19.85546875" style="175" customWidth="1"/>
    <col min="9219" max="9219" width="12.85546875" style="175" bestFit="1" customWidth="1"/>
    <col min="9220" max="9220" width="10.85546875" style="175" bestFit="1" customWidth="1"/>
    <col min="9221" max="9221" width="18.42578125" style="175" customWidth="1"/>
    <col min="9222" max="9222" width="12.85546875" style="175" bestFit="1" customWidth="1"/>
    <col min="9223" max="9223" width="10.85546875" style="175" bestFit="1" customWidth="1"/>
    <col min="9224" max="9224" width="18.42578125" style="175" customWidth="1"/>
    <col min="9225" max="9225" width="16.7109375" style="175" bestFit="1" customWidth="1"/>
    <col min="9226" max="9226" width="10.85546875" style="175" bestFit="1" customWidth="1"/>
    <col min="9227" max="9227" width="9.140625" style="175" customWidth="1"/>
    <col min="9228" max="9472" width="9.140625" style="175"/>
    <col min="9473" max="9473" width="66.5703125" style="175" bestFit="1" customWidth="1"/>
    <col min="9474" max="9474" width="19.85546875" style="175" customWidth="1"/>
    <col min="9475" max="9475" width="12.85546875" style="175" bestFit="1" customWidth="1"/>
    <col min="9476" max="9476" width="10.85546875" style="175" bestFit="1" customWidth="1"/>
    <col min="9477" max="9477" width="18.42578125" style="175" customWidth="1"/>
    <col min="9478" max="9478" width="12.85546875" style="175" bestFit="1" customWidth="1"/>
    <col min="9479" max="9479" width="10.85546875" style="175" bestFit="1" customWidth="1"/>
    <col min="9480" max="9480" width="18.42578125" style="175" customWidth="1"/>
    <col min="9481" max="9481" width="16.7109375" style="175" bestFit="1" customWidth="1"/>
    <col min="9482" max="9482" width="10.85546875" style="175" bestFit="1" customWidth="1"/>
    <col min="9483" max="9483" width="9.140625" style="175" customWidth="1"/>
    <col min="9484" max="9728" width="9.140625" style="175"/>
    <col min="9729" max="9729" width="66.5703125" style="175" bestFit="1" customWidth="1"/>
    <col min="9730" max="9730" width="19.85546875" style="175" customWidth="1"/>
    <col min="9731" max="9731" width="12.85546875" style="175" bestFit="1" customWidth="1"/>
    <col min="9732" max="9732" width="10.85546875" style="175" bestFit="1" customWidth="1"/>
    <col min="9733" max="9733" width="18.42578125" style="175" customWidth="1"/>
    <col min="9734" max="9734" width="12.85546875" style="175" bestFit="1" customWidth="1"/>
    <col min="9735" max="9735" width="10.85546875" style="175" bestFit="1" customWidth="1"/>
    <col min="9736" max="9736" width="18.42578125" style="175" customWidth="1"/>
    <col min="9737" max="9737" width="16.7109375" style="175" bestFit="1" customWidth="1"/>
    <col min="9738" max="9738" width="10.85546875" style="175" bestFit="1" customWidth="1"/>
    <col min="9739" max="9739" width="9.140625" style="175" customWidth="1"/>
    <col min="9740" max="9984" width="9.140625" style="175"/>
    <col min="9985" max="9985" width="66.5703125" style="175" bestFit="1" customWidth="1"/>
    <col min="9986" max="9986" width="19.85546875" style="175" customWidth="1"/>
    <col min="9987" max="9987" width="12.85546875" style="175" bestFit="1" customWidth="1"/>
    <col min="9988" max="9988" width="10.85546875" style="175" bestFit="1" customWidth="1"/>
    <col min="9989" max="9989" width="18.42578125" style="175" customWidth="1"/>
    <col min="9990" max="9990" width="12.85546875" style="175" bestFit="1" customWidth="1"/>
    <col min="9991" max="9991" width="10.85546875" style="175" bestFit="1" customWidth="1"/>
    <col min="9992" max="9992" width="18.42578125" style="175" customWidth="1"/>
    <col min="9993" max="9993" width="16.7109375" style="175" bestFit="1" customWidth="1"/>
    <col min="9994" max="9994" width="10.85546875" style="175" bestFit="1" customWidth="1"/>
    <col min="9995" max="9995" width="9.140625" style="175" customWidth="1"/>
    <col min="9996" max="10240" width="9.140625" style="175"/>
    <col min="10241" max="10241" width="66.5703125" style="175" bestFit="1" customWidth="1"/>
    <col min="10242" max="10242" width="19.85546875" style="175" customWidth="1"/>
    <col min="10243" max="10243" width="12.85546875" style="175" bestFit="1" customWidth="1"/>
    <col min="10244" max="10244" width="10.85546875" style="175" bestFit="1" customWidth="1"/>
    <col min="10245" max="10245" width="18.42578125" style="175" customWidth="1"/>
    <col min="10246" max="10246" width="12.85546875" style="175" bestFit="1" customWidth="1"/>
    <col min="10247" max="10247" width="10.85546875" style="175" bestFit="1" customWidth="1"/>
    <col min="10248" max="10248" width="18.42578125" style="175" customWidth="1"/>
    <col min="10249" max="10249" width="16.7109375" style="175" bestFit="1" customWidth="1"/>
    <col min="10250" max="10250" width="10.85546875" style="175" bestFit="1" customWidth="1"/>
    <col min="10251" max="10251" width="9.140625" style="175" customWidth="1"/>
    <col min="10252" max="10496" width="9.140625" style="175"/>
    <col min="10497" max="10497" width="66.5703125" style="175" bestFit="1" customWidth="1"/>
    <col min="10498" max="10498" width="19.85546875" style="175" customWidth="1"/>
    <col min="10499" max="10499" width="12.85546875" style="175" bestFit="1" customWidth="1"/>
    <col min="10500" max="10500" width="10.85546875" style="175" bestFit="1" customWidth="1"/>
    <col min="10501" max="10501" width="18.42578125" style="175" customWidth="1"/>
    <col min="10502" max="10502" width="12.85546875" style="175" bestFit="1" customWidth="1"/>
    <col min="10503" max="10503" width="10.85546875" style="175" bestFit="1" customWidth="1"/>
    <col min="10504" max="10504" width="18.42578125" style="175" customWidth="1"/>
    <col min="10505" max="10505" width="16.7109375" style="175" bestFit="1" customWidth="1"/>
    <col min="10506" max="10506" width="10.85546875" style="175" bestFit="1" customWidth="1"/>
    <col min="10507" max="10507" width="9.140625" style="175" customWidth="1"/>
    <col min="10508" max="10752" width="9.140625" style="175"/>
    <col min="10753" max="10753" width="66.5703125" style="175" bestFit="1" customWidth="1"/>
    <col min="10754" max="10754" width="19.85546875" style="175" customWidth="1"/>
    <col min="10755" max="10755" width="12.85546875" style="175" bestFit="1" customWidth="1"/>
    <col min="10756" max="10756" width="10.85546875" style="175" bestFit="1" customWidth="1"/>
    <col min="10757" max="10757" width="18.42578125" style="175" customWidth="1"/>
    <col min="10758" max="10758" width="12.85546875" style="175" bestFit="1" customWidth="1"/>
    <col min="10759" max="10759" width="10.85546875" style="175" bestFit="1" customWidth="1"/>
    <col min="10760" max="10760" width="18.42578125" style="175" customWidth="1"/>
    <col min="10761" max="10761" width="16.7109375" style="175" bestFit="1" customWidth="1"/>
    <col min="10762" max="10762" width="10.85546875" style="175" bestFit="1" customWidth="1"/>
    <col min="10763" max="10763" width="9.140625" style="175" customWidth="1"/>
    <col min="10764" max="11008" width="9.140625" style="175"/>
    <col min="11009" max="11009" width="66.5703125" style="175" bestFit="1" customWidth="1"/>
    <col min="11010" max="11010" width="19.85546875" style="175" customWidth="1"/>
    <col min="11011" max="11011" width="12.85546875" style="175" bestFit="1" customWidth="1"/>
    <col min="11012" max="11012" width="10.85546875" style="175" bestFit="1" customWidth="1"/>
    <col min="11013" max="11013" width="18.42578125" style="175" customWidth="1"/>
    <col min="11014" max="11014" width="12.85546875" style="175" bestFit="1" customWidth="1"/>
    <col min="11015" max="11015" width="10.85546875" style="175" bestFit="1" customWidth="1"/>
    <col min="11016" max="11016" width="18.42578125" style="175" customWidth="1"/>
    <col min="11017" max="11017" width="16.7109375" style="175" bestFit="1" customWidth="1"/>
    <col min="11018" max="11018" width="10.85546875" style="175" bestFit="1" customWidth="1"/>
    <col min="11019" max="11019" width="9.140625" style="175" customWidth="1"/>
    <col min="11020" max="11264" width="9.140625" style="175"/>
    <col min="11265" max="11265" width="66.5703125" style="175" bestFit="1" customWidth="1"/>
    <col min="11266" max="11266" width="19.85546875" style="175" customWidth="1"/>
    <col min="11267" max="11267" width="12.85546875" style="175" bestFit="1" customWidth="1"/>
    <col min="11268" max="11268" width="10.85546875" style="175" bestFit="1" customWidth="1"/>
    <col min="11269" max="11269" width="18.42578125" style="175" customWidth="1"/>
    <col min="11270" max="11270" width="12.85546875" style="175" bestFit="1" customWidth="1"/>
    <col min="11271" max="11271" width="10.85546875" style="175" bestFit="1" customWidth="1"/>
    <col min="11272" max="11272" width="18.42578125" style="175" customWidth="1"/>
    <col min="11273" max="11273" width="16.7109375" style="175" bestFit="1" customWidth="1"/>
    <col min="11274" max="11274" width="10.85546875" style="175" bestFit="1" customWidth="1"/>
    <col min="11275" max="11275" width="9.140625" style="175" customWidth="1"/>
    <col min="11276" max="11520" width="9.140625" style="175"/>
    <col min="11521" max="11521" width="66.5703125" style="175" bestFit="1" customWidth="1"/>
    <col min="11522" max="11522" width="19.85546875" style="175" customWidth="1"/>
    <col min="11523" max="11523" width="12.85546875" style="175" bestFit="1" customWidth="1"/>
    <col min="11524" max="11524" width="10.85546875" style="175" bestFit="1" customWidth="1"/>
    <col min="11525" max="11525" width="18.42578125" style="175" customWidth="1"/>
    <col min="11526" max="11526" width="12.85546875" style="175" bestFit="1" customWidth="1"/>
    <col min="11527" max="11527" width="10.85546875" style="175" bestFit="1" customWidth="1"/>
    <col min="11528" max="11528" width="18.42578125" style="175" customWidth="1"/>
    <col min="11529" max="11529" width="16.7109375" style="175" bestFit="1" customWidth="1"/>
    <col min="11530" max="11530" width="10.85546875" style="175" bestFit="1" customWidth="1"/>
    <col min="11531" max="11531" width="9.140625" style="175" customWidth="1"/>
    <col min="11532" max="11776" width="9.140625" style="175"/>
    <col min="11777" max="11777" width="66.5703125" style="175" bestFit="1" customWidth="1"/>
    <col min="11778" max="11778" width="19.85546875" style="175" customWidth="1"/>
    <col min="11779" max="11779" width="12.85546875" style="175" bestFit="1" customWidth="1"/>
    <col min="11780" max="11780" width="10.85546875" style="175" bestFit="1" customWidth="1"/>
    <col min="11781" max="11781" width="18.42578125" style="175" customWidth="1"/>
    <col min="11782" max="11782" width="12.85546875" style="175" bestFit="1" customWidth="1"/>
    <col min="11783" max="11783" width="10.85546875" style="175" bestFit="1" customWidth="1"/>
    <col min="11784" max="11784" width="18.42578125" style="175" customWidth="1"/>
    <col min="11785" max="11785" width="16.7109375" style="175" bestFit="1" customWidth="1"/>
    <col min="11786" max="11786" width="10.85546875" style="175" bestFit="1" customWidth="1"/>
    <col min="11787" max="11787" width="9.140625" style="175" customWidth="1"/>
    <col min="11788" max="12032" width="9.140625" style="175"/>
    <col min="12033" max="12033" width="66.5703125" style="175" bestFit="1" customWidth="1"/>
    <col min="12034" max="12034" width="19.85546875" style="175" customWidth="1"/>
    <col min="12035" max="12035" width="12.85546875" style="175" bestFit="1" customWidth="1"/>
    <col min="12036" max="12036" width="10.85546875" style="175" bestFit="1" customWidth="1"/>
    <col min="12037" max="12037" width="18.42578125" style="175" customWidth="1"/>
    <col min="12038" max="12038" width="12.85546875" style="175" bestFit="1" customWidth="1"/>
    <col min="12039" max="12039" width="10.85546875" style="175" bestFit="1" customWidth="1"/>
    <col min="12040" max="12040" width="18.42578125" style="175" customWidth="1"/>
    <col min="12041" max="12041" width="16.7109375" style="175" bestFit="1" customWidth="1"/>
    <col min="12042" max="12042" width="10.85546875" style="175" bestFit="1" customWidth="1"/>
    <col min="12043" max="12043" width="9.140625" style="175" customWidth="1"/>
    <col min="12044" max="12288" width="9.140625" style="175"/>
    <col min="12289" max="12289" width="66.5703125" style="175" bestFit="1" customWidth="1"/>
    <col min="12290" max="12290" width="19.85546875" style="175" customWidth="1"/>
    <col min="12291" max="12291" width="12.85546875" style="175" bestFit="1" customWidth="1"/>
    <col min="12292" max="12292" width="10.85546875" style="175" bestFit="1" customWidth="1"/>
    <col min="12293" max="12293" width="18.42578125" style="175" customWidth="1"/>
    <col min="12294" max="12294" width="12.85546875" style="175" bestFit="1" customWidth="1"/>
    <col min="12295" max="12295" width="10.85546875" style="175" bestFit="1" customWidth="1"/>
    <col min="12296" max="12296" width="18.42578125" style="175" customWidth="1"/>
    <col min="12297" max="12297" width="16.7109375" style="175" bestFit="1" customWidth="1"/>
    <col min="12298" max="12298" width="10.85546875" style="175" bestFit="1" customWidth="1"/>
    <col min="12299" max="12299" width="9.140625" style="175" customWidth="1"/>
    <col min="12300" max="12544" width="9.140625" style="175"/>
    <col min="12545" max="12545" width="66.5703125" style="175" bestFit="1" customWidth="1"/>
    <col min="12546" max="12546" width="19.85546875" style="175" customWidth="1"/>
    <col min="12547" max="12547" width="12.85546875" style="175" bestFit="1" customWidth="1"/>
    <col min="12548" max="12548" width="10.85546875" style="175" bestFit="1" customWidth="1"/>
    <col min="12549" max="12549" width="18.42578125" style="175" customWidth="1"/>
    <col min="12550" max="12550" width="12.85546875" style="175" bestFit="1" customWidth="1"/>
    <col min="12551" max="12551" width="10.85546875" style="175" bestFit="1" customWidth="1"/>
    <col min="12552" max="12552" width="18.42578125" style="175" customWidth="1"/>
    <col min="12553" max="12553" width="16.7109375" style="175" bestFit="1" customWidth="1"/>
    <col min="12554" max="12554" width="10.85546875" style="175" bestFit="1" customWidth="1"/>
    <col min="12555" max="12555" width="9.140625" style="175" customWidth="1"/>
    <col min="12556" max="12800" width="9.140625" style="175"/>
    <col min="12801" max="12801" width="66.5703125" style="175" bestFit="1" customWidth="1"/>
    <col min="12802" max="12802" width="19.85546875" style="175" customWidth="1"/>
    <col min="12803" max="12803" width="12.85546875" style="175" bestFit="1" customWidth="1"/>
    <col min="12804" max="12804" width="10.85546875" style="175" bestFit="1" customWidth="1"/>
    <col min="12805" max="12805" width="18.42578125" style="175" customWidth="1"/>
    <col min="12806" max="12806" width="12.85546875" style="175" bestFit="1" customWidth="1"/>
    <col min="12807" max="12807" width="10.85546875" style="175" bestFit="1" customWidth="1"/>
    <col min="12808" max="12808" width="18.42578125" style="175" customWidth="1"/>
    <col min="12809" max="12809" width="16.7109375" style="175" bestFit="1" customWidth="1"/>
    <col min="12810" max="12810" width="10.85546875" style="175" bestFit="1" customWidth="1"/>
    <col min="12811" max="12811" width="9.140625" style="175" customWidth="1"/>
    <col min="12812" max="13056" width="9.140625" style="175"/>
    <col min="13057" max="13057" width="66.5703125" style="175" bestFit="1" customWidth="1"/>
    <col min="13058" max="13058" width="19.85546875" style="175" customWidth="1"/>
    <col min="13059" max="13059" width="12.85546875" style="175" bestFit="1" customWidth="1"/>
    <col min="13060" max="13060" width="10.85546875" style="175" bestFit="1" customWidth="1"/>
    <col min="13061" max="13061" width="18.42578125" style="175" customWidth="1"/>
    <col min="13062" max="13062" width="12.85546875" style="175" bestFit="1" customWidth="1"/>
    <col min="13063" max="13063" width="10.85546875" style="175" bestFit="1" customWidth="1"/>
    <col min="13064" max="13064" width="18.42578125" style="175" customWidth="1"/>
    <col min="13065" max="13065" width="16.7109375" style="175" bestFit="1" customWidth="1"/>
    <col min="13066" max="13066" width="10.85546875" style="175" bestFit="1" customWidth="1"/>
    <col min="13067" max="13067" width="9.140625" style="175" customWidth="1"/>
    <col min="13068" max="13312" width="9.140625" style="175"/>
    <col min="13313" max="13313" width="66.5703125" style="175" bestFit="1" customWidth="1"/>
    <col min="13314" max="13314" width="19.85546875" style="175" customWidth="1"/>
    <col min="13315" max="13315" width="12.85546875" style="175" bestFit="1" customWidth="1"/>
    <col min="13316" max="13316" width="10.85546875" style="175" bestFit="1" customWidth="1"/>
    <col min="13317" max="13317" width="18.42578125" style="175" customWidth="1"/>
    <col min="13318" max="13318" width="12.85546875" style="175" bestFit="1" customWidth="1"/>
    <col min="13319" max="13319" width="10.85546875" style="175" bestFit="1" customWidth="1"/>
    <col min="13320" max="13320" width="18.42578125" style="175" customWidth="1"/>
    <col min="13321" max="13321" width="16.7109375" style="175" bestFit="1" customWidth="1"/>
    <col min="13322" max="13322" width="10.85546875" style="175" bestFit="1" customWidth="1"/>
    <col min="13323" max="13323" width="9.140625" style="175" customWidth="1"/>
    <col min="13324" max="13568" width="9.140625" style="175"/>
    <col min="13569" max="13569" width="66.5703125" style="175" bestFit="1" customWidth="1"/>
    <col min="13570" max="13570" width="19.85546875" style="175" customWidth="1"/>
    <col min="13571" max="13571" width="12.85546875" style="175" bestFit="1" customWidth="1"/>
    <col min="13572" max="13572" width="10.85546875" style="175" bestFit="1" customWidth="1"/>
    <col min="13573" max="13573" width="18.42578125" style="175" customWidth="1"/>
    <col min="13574" max="13574" width="12.85546875" style="175" bestFit="1" customWidth="1"/>
    <col min="13575" max="13575" width="10.85546875" style="175" bestFit="1" customWidth="1"/>
    <col min="13576" max="13576" width="18.42578125" style="175" customWidth="1"/>
    <col min="13577" max="13577" width="16.7109375" style="175" bestFit="1" customWidth="1"/>
    <col min="13578" max="13578" width="10.85546875" style="175" bestFit="1" customWidth="1"/>
    <col min="13579" max="13579" width="9.140625" style="175" customWidth="1"/>
    <col min="13580" max="13824" width="9.140625" style="175"/>
    <col min="13825" max="13825" width="66.5703125" style="175" bestFit="1" customWidth="1"/>
    <col min="13826" max="13826" width="19.85546875" style="175" customWidth="1"/>
    <col min="13827" max="13827" width="12.85546875" style="175" bestFit="1" customWidth="1"/>
    <col min="13828" max="13828" width="10.85546875" style="175" bestFit="1" customWidth="1"/>
    <col min="13829" max="13829" width="18.42578125" style="175" customWidth="1"/>
    <col min="13830" max="13830" width="12.85546875" style="175" bestFit="1" customWidth="1"/>
    <col min="13831" max="13831" width="10.85546875" style="175" bestFit="1" customWidth="1"/>
    <col min="13832" max="13832" width="18.42578125" style="175" customWidth="1"/>
    <col min="13833" max="13833" width="16.7109375" style="175" bestFit="1" customWidth="1"/>
    <col min="13834" max="13834" width="10.85546875" style="175" bestFit="1" customWidth="1"/>
    <col min="13835" max="13835" width="9.140625" style="175" customWidth="1"/>
    <col min="13836" max="14080" width="9.140625" style="175"/>
    <col min="14081" max="14081" width="66.5703125" style="175" bestFit="1" customWidth="1"/>
    <col min="14082" max="14082" width="19.85546875" style="175" customWidth="1"/>
    <col min="14083" max="14083" width="12.85546875" style="175" bestFit="1" customWidth="1"/>
    <col min="14084" max="14084" width="10.85546875" style="175" bestFit="1" customWidth="1"/>
    <col min="14085" max="14085" width="18.42578125" style="175" customWidth="1"/>
    <col min="14086" max="14086" width="12.85546875" style="175" bestFit="1" customWidth="1"/>
    <col min="14087" max="14087" width="10.85546875" style="175" bestFit="1" customWidth="1"/>
    <col min="14088" max="14088" width="18.42578125" style="175" customWidth="1"/>
    <col min="14089" max="14089" width="16.7109375" style="175" bestFit="1" customWidth="1"/>
    <col min="14090" max="14090" width="10.85546875" style="175" bestFit="1" customWidth="1"/>
    <col min="14091" max="14091" width="9.140625" style="175" customWidth="1"/>
    <col min="14092" max="14336" width="9.140625" style="175"/>
    <col min="14337" max="14337" width="66.5703125" style="175" bestFit="1" customWidth="1"/>
    <col min="14338" max="14338" width="19.85546875" style="175" customWidth="1"/>
    <col min="14339" max="14339" width="12.85546875" style="175" bestFit="1" customWidth="1"/>
    <col min="14340" max="14340" width="10.85546875" style="175" bestFit="1" customWidth="1"/>
    <col min="14341" max="14341" width="18.42578125" style="175" customWidth="1"/>
    <col min="14342" max="14342" width="12.85546875" style="175" bestFit="1" customWidth="1"/>
    <col min="14343" max="14343" width="10.85546875" style="175" bestFit="1" customWidth="1"/>
    <col min="14344" max="14344" width="18.42578125" style="175" customWidth="1"/>
    <col min="14345" max="14345" width="16.7109375" style="175" bestFit="1" customWidth="1"/>
    <col min="14346" max="14346" width="10.85546875" style="175" bestFit="1" customWidth="1"/>
    <col min="14347" max="14347" width="9.140625" style="175" customWidth="1"/>
    <col min="14348" max="14592" width="9.140625" style="175"/>
    <col min="14593" max="14593" width="66.5703125" style="175" bestFit="1" customWidth="1"/>
    <col min="14594" max="14594" width="19.85546875" style="175" customWidth="1"/>
    <col min="14595" max="14595" width="12.85546875" style="175" bestFit="1" customWidth="1"/>
    <col min="14596" max="14596" width="10.85546875" style="175" bestFit="1" customWidth="1"/>
    <col min="14597" max="14597" width="18.42578125" style="175" customWidth="1"/>
    <col min="14598" max="14598" width="12.85546875" style="175" bestFit="1" customWidth="1"/>
    <col min="14599" max="14599" width="10.85546875" style="175" bestFit="1" customWidth="1"/>
    <col min="14600" max="14600" width="18.42578125" style="175" customWidth="1"/>
    <col min="14601" max="14601" width="16.7109375" style="175" bestFit="1" customWidth="1"/>
    <col min="14602" max="14602" width="10.85546875" style="175" bestFit="1" customWidth="1"/>
    <col min="14603" max="14603" width="9.140625" style="175" customWidth="1"/>
    <col min="14604" max="14848" width="9.140625" style="175"/>
    <col min="14849" max="14849" width="66.5703125" style="175" bestFit="1" customWidth="1"/>
    <col min="14850" max="14850" width="19.85546875" style="175" customWidth="1"/>
    <col min="14851" max="14851" width="12.85546875" style="175" bestFit="1" customWidth="1"/>
    <col min="14852" max="14852" width="10.85546875" style="175" bestFit="1" customWidth="1"/>
    <col min="14853" max="14853" width="18.42578125" style="175" customWidth="1"/>
    <col min="14854" max="14854" width="12.85546875" style="175" bestFit="1" customWidth="1"/>
    <col min="14855" max="14855" width="10.85546875" style="175" bestFit="1" customWidth="1"/>
    <col min="14856" max="14856" width="18.42578125" style="175" customWidth="1"/>
    <col min="14857" max="14857" width="16.7109375" style="175" bestFit="1" customWidth="1"/>
    <col min="14858" max="14858" width="10.85546875" style="175" bestFit="1" customWidth="1"/>
    <col min="14859" max="14859" width="9.140625" style="175" customWidth="1"/>
    <col min="14860" max="15104" width="9.140625" style="175"/>
    <col min="15105" max="15105" width="66.5703125" style="175" bestFit="1" customWidth="1"/>
    <col min="15106" max="15106" width="19.85546875" style="175" customWidth="1"/>
    <col min="15107" max="15107" width="12.85546875" style="175" bestFit="1" customWidth="1"/>
    <col min="15108" max="15108" width="10.85546875" style="175" bestFit="1" customWidth="1"/>
    <col min="15109" max="15109" width="18.42578125" style="175" customWidth="1"/>
    <col min="15110" max="15110" width="12.85546875" style="175" bestFit="1" customWidth="1"/>
    <col min="15111" max="15111" width="10.85546875" style="175" bestFit="1" customWidth="1"/>
    <col min="15112" max="15112" width="18.42578125" style="175" customWidth="1"/>
    <col min="15113" max="15113" width="16.7109375" style="175" bestFit="1" customWidth="1"/>
    <col min="15114" max="15114" width="10.85546875" style="175" bestFit="1" customWidth="1"/>
    <col min="15115" max="15115" width="9.140625" style="175" customWidth="1"/>
    <col min="15116" max="15360" width="9.140625" style="175"/>
    <col min="15361" max="15361" width="66.5703125" style="175" bestFit="1" customWidth="1"/>
    <col min="15362" max="15362" width="19.85546875" style="175" customWidth="1"/>
    <col min="15363" max="15363" width="12.85546875" style="175" bestFit="1" customWidth="1"/>
    <col min="15364" max="15364" width="10.85546875" style="175" bestFit="1" customWidth="1"/>
    <col min="15365" max="15365" width="18.42578125" style="175" customWidth="1"/>
    <col min="15366" max="15366" width="12.85546875" style="175" bestFit="1" customWidth="1"/>
    <col min="15367" max="15367" width="10.85546875" style="175" bestFit="1" customWidth="1"/>
    <col min="15368" max="15368" width="18.42578125" style="175" customWidth="1"/>
    <col min="15369" max="15369" width="16.7109375" style="175" bestFit="1" customWidth="1"/>
    <col min="15370" max="15370" width="10.85546875" style="175" bestFit="1" customWidth="1"/>
    <col min="15371" max="15371" width="9.140625" style="175" customWidth="1"/>
    <col min="15372" max="15616" width="9.140625" style="175"/>
    <col min="15617" max="15617" width="66.5703125" style="175" bestFit="1" customWidth="1"/>
    <col min="15618" max="15618" width="19.85546875" style="175" customWidth="1"/>
    <col min="15619" max="15619" width="12.85546875" style="175" bestFit="1" customWidth="1"/>
    <col min="15620" max="15620" width="10.85546875" style="175" bestFit="1" customWidth="1"/>
    <col min="15621" max="15621" width="18.42578125" style="175" customWidth="1"/>
    <col min="15622" max="15622" width="12.85546875" style="175" bestFit="1" customWidth="1"/>
    <col min="15623" max="15623" width="10.85546875" style="175" bestFit="1" customWidth="1"/>
    <col min="15624" max="15624" width="18.42578125" style="175" customWidth="1"/>
    <col min="15625" max="15625" width="16.7109375" style="175" bestFit="1" customWidth="1"/>
    <col min="15626" max="15626" width="10.85546875" style="175" bestFit="1" customWidth="1"/>
    <col min="15627" max="15627" width="9.140625" style="175" customWidth="1"/>
    <col min="15628" max="15872" width="9.140625" style="175"/>
    <col min="15873" max="15873" width="66.5703125" style="175" bestFit="1" customWidth="1"/>
    <col min="15874" max="15874" width="19.85546875" style="175" customWidth="1"/>
    <col min="15875" max="15875" width="12.85546875" style="175" bestFit="1" customWidth="1"/>
    <col min="15876" max="15876" width="10.85546875" style="175" bestFit="1" customWidth="1"/>
    <col min="15877" max="15877" width="18.42578125" style="175" customWidth="1"/>
    <col min="15878" max="15878" width="12.85546875" style="175" bestFit="1" customWidth="1"/>
    <col min="15879" max="15879" width="10.85546875" style="175" bestFit="1" customWidth="1"/>
    <col min="15880" max="15880" width="18.42578125" style="175" customWidth="1"/>
    <col min="15881" max="15881" width="16.7109375" style="175" bestFit="1" customWidth="1"/>
    <col min="15882" max="15882" width="10.85546875" style="175" bestFit="1" customWidth="1"/>
    <col min="15883" max="15883" width="9.140625" style="175" customWidth="1"/>
    <col min="15884" max="16128" width="9.140625" style="175"/>
    <col min="16129" max="16129" width="66.5703125" style="175" bestFit="1" customWidth="1"/>
    <col min="16130" max="16130" width="19.85546875" style="175" customWidth="1"/>
    <col min="16131" max="16131" width="12.85546875" style="175" bestFit="1" customWidth="1"/>
    <col min="16132" max="16132" width="10.85546875" style="175" bestFit="1" customWidth="1"/>
    <col min="16133" max="16133" width="18.42578125" style="175" customWidth="1"/>
    <col min="16134" max="16134" width="12.85546875" style="175" bestFit="1" customWidth="1"/>
    <col min="16135" max="16135" width="10.85546875" style="175" bestFit="1" customWidth="1"/>
    <col min="16136" max="16136" width="18.42578125" style="175" customWidth="1"/>
    <col min="16137" max="16137" width="16.7109375" style="175" bestFit="1" customWidth="1"/>
    <col min="16138" max="16138" width="10.85546875" style="175" bestFit="1" customWidth="1"/>
    <col min="16139" max="16139" width="9.140625" style="175" customWidth="1"/>
    <col min="16140" max="16384" width="9.140625" style="175"/>
  </cols>
  <sheetData>
    <row r="1" spans="1:10" ht="18.75" x14ac:dyDescent="0.3">
      <c r="A1" s="4530"/>
      <c r="B1" s="4530"/>
      <c r="C1" s="4530"/>
      <c r="D1" s="4530"/>
      <c r="E1" s="4530"/>
      <c r="F1" s="4530"/>
      <c r="G1" s="4530"/>
      <c r="H1" s="4530"/>
      <c r="I1" s="4530"/>
      <c r="J1" s="4530"/>
    </row>
    <row r="2" spans="1:10" ht="18.75" customHeight="1" x14ac:dyDescent="0.25">
      <c r="A2" s="4523" t="s">
        <v>289</v>
      </c>
      <c r="B2" s="4523"/>
      <c r="C2" s="4523"/>
      <c r="D2" s="4523"/>
      <c r="E2" s="4523"/>
      <c r="F2" s="4523"/>
      <c r="G2" s="4523"/>
      <c r="H2" s="4523"/>
      <c r="I2" s="4523"/>
      <c r="J2" s="4523"/>
    </row>
    <row r="3" spans="1:10" ht="18.75" customHeight="1" x14ac:dyDescent="0.25">
      <c r="A3" s="4523" t="s">
        <v>382</v>
      </c>
      <c r="B3" s="4523"/>
      <c r="C3" s="4523"/>
      <c r="D3" s="4523"/>
      <c r="E3" s="4523"/>
      <c r="F3" s="4523"/>
      <c r="G3" s="4523"/>
      <c r="H3" s="4523"/>
      <c r="I3" s="4523"/>
      <c r="J3" s="4523"/>
    </row>
    <row r="4" spans="1:10" ht="19.5" thickBot="1" x14ac:dyDescent="0.35">
      <c r="A4" s="4539"/>
      <c r="B4" s="4539"/>
      <c r="C4" s="4539"/>
      <c r="D4" s="4539"/>
      <c r="E4" s="4539"/>
      <c r="F4" s="4539"/>
      <c r="G4" s="4539"/>
      <c r="H4" s="4539"/>
      <c r="I4" s="4539"/>
      <c r="J4" s="4539"/>
    </row>
    <row r="5" spans="1:10" ht="25.5" customHeight="1" x14ac:dyDescent="0.25">
      <c r="A5" s="1166" t="s">
        <v>290</v>
      </c>
      <c r="B5" s="4540" t="s">
        <v>19</v>
      </c>
      <c r="C5" s="4541"/>
      <c r="D5" s="4542"/>
      <c r="E5" s="4540" t="s">
        <v>20</v>
      </c>
      <c r="F5" s="4541"/>
      <c r="G5" s="4542"/>
      <c r="H5" s="4543" t="s">
        <v>21</v>
      </c>
      <c r="I5" s="4544"/>
      <c r="J5" s="4545"/>
    </row>
    <row r="6" spans="1:10" ht="64.5" thickBot="1" x14ac:dyDescent="0.3">
      <c r="A6" s="1167"/>
      <c r="B6" s="667" t="s">
        <v>26</v>
      </c>
      <c r="C6" s="668" t="s">
        <v>27</v>
      </c>
      <c r="D6" s="669" t="s">
        <v>4</v>
      </c>
      <c r="E6" s="667" t="s">
        <v>26</v>
      </c>
      <c r="F6" s="668" t="s">
        <v>27</v>
      </c>
      <c r="G6" s="669" t="s">
        <v>4</v>
      </c>
      <c r="H6" s="667" t="s">
        <v>26</v>
      </c>
      <c r="I6" s="668" t="s">
        <v>27</v>
      </c>
      <c r="J6" s="669" t="s">
        <v>4</v>
      </c>
    </row>
    <row r="7" spans="1:10" ht="19.5" x14ac:dyDescent="0.25">
      <c r="A7" s="899" t="s">
        <v>22</v>
      </c>
      <c r="B7" s="900"/>
      <c r="C7" s="901"/>
      <c r="D7" s="902"/>
      <c r="E7" s="900"/>
      <c r="F7" s="901"/>
      <c r="G7" s="902"/>
      <c r="H7" s="903"/>
      <c r="I7" s="971"/>
      <c r="J7" s="972"/>
    </row>
    <row r="8" spans="1:10" ht="18.75" x14ac:dyDescent="0.25">
      <c r="A8" s="973" t="s">
        <v>89</v>
      </c>
      <c r="B8" s="974">
        <v>11</v>
      </c>
      <c r="C8" s="693">
        <v>0</v>
      </c>
      <c r="D8" s="975">
        <f>SUM(B8:C8)</f>
        <v>11</v>
      </c>
      <c r="E8" s="974">
        <v>6</v>
      </c>
      <c r="F8" s="693">
        <v>0</v>
      </c>
      <c r="G8" s="975">
        <f>SUM(E8:F8)</f>
        <v>6</v>
      </c>
      <c r="H8" s="977">
        <f t="shared" ref="H8:I11" si="0">SUM(B8+E8)</f>
        <v>17</v>
      </c>
      <c r="I8" s="697">
        <f t="shared" si="0"/>
        <v>0</v>
      </c>
      <c r="J8" s="978">
        <f>SUM(H8:I8)</f>
        <v>17</v>
      </c>
    </row>
    <row r="9" spans="1:10" ht="18.75" x14ac:dyDescent="0.25">
      <c r="A9" s="979" t="s">
        <v>94</v>
      </c>
      <c r="B9" s="974">
        <v>0</v>
      </c>
      <c r="C9" s="693">
        <v>0</v>
      </c>
      <c r="D9" s="975">
        <f>SUM(B9:C9)</f>
        <v>0</v>
      </c>
      <c r="E9" s="974">
        <v>4</v>
      </c>
      <c r="F9" s="693">
        <v>0</v>
      </c>
      <c r="G9" s="975">
        <f>SUM(E9:F9)</f>
        <v>4</v>
      </c>
      <c r="H9" s="977">
        <f t="shared" si="0"/>
        <v>4</v>
      </c>
      <c r="I9" s="697">
        <f t="shared" si="0"/>
        <v>0</v>
      </c>
      <c r="J9" s="978">
        <f>SUM(H9:I9)</f>
        <v>4</v>
      </c>
    </row>
    <row r="10" spans="1:10" ht="24" customHeight="1" x14ac:dyDescent="0.25">
      <c r="A10" s="973" t="s">
        <v>92</v>
      </c>
      <c r="B10" s="974">
        <v>10</v>
      </c>
      <c r="C10" s="693">
        <v>0</v>
      </c>
      <c r="D10" s="975">
        <f>SUM(B10:C10)</f>
        <v>10</v>
      </c>
      <c r="E10" s="974">
        <v>10</v>
      </c>
      <c r="F10" s="693">
        <v>0</v>
      </c>
      <c r="G10" s="975">
        <f>SUM(E10:F10)</f>
        <v>10</v>
      </c>
      <c r="H10" s="977">
        <f t="shared" si="0"/>
        <v>20</v>
      </c>
      <c r="I10" s="697">
        <f t="shared" si="0"/>
        <v>0</v>
      </c>
      <c r="J10" s="978">
        <f>SUM(H10:I10)</f>
        <v>20</v>
      </c>
    </row>
    <row r="11" spans="1:10" ht="24" customHeight="1" x14ac:dyDescent="0.25">
      <c r="A11" s="979" t="s">
        <v>93</v>
      </c>
      <c r="B11" s="980">
        <v>10</v>
      </c>
      <c r="C11" s="694">
        <v>0</v>
      </c>
      <c r="D11" s="975">
        <f>SUM(B11:C11)</f>
        <v>10</v>
      </c>
      <c r="E11" s="980">
        <v>5</v>
      </c>
      <c r="F11" s="694">
        <v>0</v>
      </c>
      <c r="G11" s="975">
        <f>SUM(E11:F11)</f>
        <v>5</v>
      </c>
      <c r="H11" s="977">
        <f t="shared" si="0"/>
        <v>15</v>
      </c>
      <c r="I11" s="697">
        <f t="shared" si="0"/>
        <v>0</v>
      </c>
      <c r="J11" s="978">
        <f>SUM(H11:I11)</f>
        <v>15</v>
      </c>
    </row>
    <row r="12" spans="1:10" ht="28.5" customHeight="1" thickBot="1" x14ac:dyDescent="0.3">
      <c r="A12" s="664" t="s">
        <v>12</v>
      </c>
      <c r="B12" s="647">
        <f t="shared" ref="B12:G12" si="1">SUM(B8:B11)</f>
        <v>31</v>
      </c>
      <c r="C12" s="648">
        <f t="shared" si="1"/>
        <v>0</v>
      </c>
      <c r="D12" s="649">
        <f t="shared" si="1"/>
        <v>31</v>
      </c>
      <c r="E12" s="647">
        <f t="shared" si="1"/>
        <v>25</v>
      </c>
      <c r="F12" s="648">
        <f t="shared" si="1"/>
        <v>0</v>
      </c>
      <c r="G12" s="649">
        <f t="shared" si="1"/>
        <v>25</v>
      </c>
      <c r="H12" s="1000">
        <f>SUM(H8:H11)</f>
        <v>56</v>
      </c>
      <c r="I12" s="648">
        <f>SUM(I8:I11)</f>
        <v>0</v>
      </c>
      <c r="J12" s="1001">
        <f>SUM(J8:J11)</f>
        <v>56</v>
      </c>
    </row>
    <row r="13" spans="1:10" ht="18.75" x14ac:dyDescent="0.25">
      <c r="A13" s="1002" t="s">
        <v>23</v>
      </c>
      <c r="B13" s="983"/>
      <c r="C13" s="984"/>
      <c r="D13" s="985"/>
      <c r="E13" s="983"/>
      <c r="F13" s="984"/>
      <c r="G13" s="1003"/>
      <c r="H13" s="983"/>
      <c r="I13" s="984"/>
      <c r="J13" s="985"/>
    </row>
    <row r="14" spans="1:10" ht="18.75" x14ac:dyDescent="0.25">
      <c r="A14" s="986" t="s">
        <v>11</v>
      </c>
      <c r="B14" s="974"/>
      <c r="C14" s="693"/>
      <c r="D14" s="975"/>
      <c r="E14" s="974"/>
      <c r="F14" s="693"/>
      <c r="G14" s="976"/>
      <c r="H14" s="987"/>
      <c r="I14" s="694"/>
      <c r="J14" s="988"/>
    </row>
    <row r="15" spans="1:10" ht="18.75" x14ac:dyDescent="0.25">
      <c r="A15" s="973" t="s">
        <v>89</v>
      </c>
      <c r="B15" s="974">
        <v>11</v>
      </c>
      <c r="C15" s="693">
        <v>0</v>
      </c>
      <c r="D15" s="975">
        <f>SUM(B15:C15)</f>
        <v>11</v>
      </c>
      <c r="E15" s="974">
        <v>6</v>
      </c>
      <c r="F15" s="693">
        <v>0</v>
      </c>
      <c r="G15" s="975">
        <f>SUM(E15:F15)</f>
        <v>6</v>
      </c>
      <c r="H15" s="977">
        <f t="shared" ref="H15:I18" si="2">SUM(B15+E15)</f>
        <v>17</v>
      </c>
      <c r="I15" s="697">
        <f t="shared" si="2"/>
        <v>0</v>
      </c>
      <c r="J15" s="978">
        <f>SUM(H15:I15)</f>
        <v>17</v>
      </c>
    </row>
    <row r="16" spans="1:10" ht="18.75" x14ac:dyDescent="0.25">
      <c r="A16" s="979" t="s">
        <v>94</v>
      </c>
      <c r="B16" s="974">
        <v>0</v>
      </c>
      <c r="C16" s="693">
        <v>0</v>
      </c>
      <c r="D16" s="975">
        <f>SUM(B16:C16)</f>
        <v>0</v>
      </c>
      <c r="E16" s="974">
        <v>4</v>
      </c>
      <c r="F16" s="693">
        <v>0</v>
      </c>
      <c r="G16" s="975">
        <f>SUM(E16:F16)</f>
        <v>4</v>
      </c>
      <c r="H16" s="977">
        <f t="shared" si="2"/>
        <v>4</v>
      </c>
      <c r="I16" s="697">
        <f t="shared" si="2"/>
        <v>0</v>
      </c>
      <c r="J16" s="978">
        <f>SUM(H16:I16)</f>
        <v>4</v>
      </c>
    </row>
    <row r="17" spans="1:16" ht="27.75" customHeight="1" x14ac:dyDescent="0.25">
      <c r="A17" s="973" t="s">
        <v>92</v>
      </c>
      <c r="B17" s="974">
        <v>10</v>
      </c>
      <c r="C17" s="693">
        <v>0</v>
      </c>
      <c r="D17" s="975">
        <f>SUM(B17:C17)</f>
        <v>10</v>
      </c>
      <c r="E17" s="974">
        <v>10</v>
      </c>
      <c r="F17" s="693">
        <v>0</v>
      </c>
      <c r="G17" s="975">
        <f>SUM(E17:F17)</f>
        <v>10</v>
      </c>
      <c r="H17" s="977">
        <f t="shared" si="2"/>
        <v>20</v>
      </c>
      <c r="I17" s="697">
        <f t="shared" si="2"/>
        <v>0</v>
      </c>
      <c r="J17" s="978">
        <f>SUM(H17:I17)</f>
        <v>20</v>
      </c>
    </row>
    <row r="18" spans="1:16" ht="25.5" customHeight="1" x14ac:dyDescent="0.25">
      <c r="A18" s="979" t="s">
        <v>93</v>
      </c>
      <c r="B18" s="980">
        <v>10</v>
      </c>
      <c r="C18" s="694">
        <v>0</v>
      </c>
      <c r="D18" s="975">
        <f>SUM(B18:C18)</f>
        <v>10</v>
      </c>
      <c r="E18" s="980">
        <v>5</v>
      </c>
      <c r="F18" s="694">
        <v>0</v>
      </c>
      <c r="G18" s="975">
        <f>SUM(E18:F18)</f>
        <v>5</v>
      </c>
      <c r="H18" s="977">
        <f t="shared" si="2"/>
        <v>15</v>
      </c>
      <c r="I18" s="697">
        <f t="shared" si="2"/>
        <v>0</v>
      </c>
      <c r="J18" s="978">
        <f>SUM(H18:I18)</f>
        <v>15</v>
      </c>
    </row>
    <row r="19" spans="1:16" ht="19.5" thickBot="1" x14ac:dyDescent="0.3">
      <c r="A19" s="665" t="s">
        <v>8</v>
      </c>
      <c r="B19" s="647">
        <f t="shared" ref="B19:G19" si="3">SUM(B15:B18)</f>
        <v>31</v>
      </c>
      <c r="C19" s="648">
        <f t="shared" si="3"/>
        <v>0</v>
      </c>
      <c r="D19" s="649">
        <f t="shared" si="3"/>
        <v>31</v>
      </c>
      <c r="E19" s="647">
        <f t="shared" si="3"/>
        <v>25</v>
      </c>
      <c r="F19" s="648">
        <f t="shared" si="3"/>
        <v>0</v>
      </c>
      <c r="G19" s="649">
        <f t="shared" si="3"/>
        <v>25</v>
      </c>
      <c r="H19" s="653">
        <f>SUM(H15:H18)</f>
        <v>56</v>
      </c>
      <c r="I19" s="654">
        <f>SUM(I15:I18)</f>
        <v>0</v>
      </c>
      <c r="J19" s="655">
        <f>SUM(J15:J18)</f>
        <v>56</v>
      </c>
    </row>
    <row r="20" spans="1:16" ht="37.5" x14ac:dyDescent="0.25">
      <c r="A20" s="989" t="s">
        <v>25</v>
      </c>
      <c r="B20" s="900"/>
      <c r="C20" s="901"/>
      <c r="D20" s="991"/>
      <c r="E20" s="900"/>
      <c r="F20" s="901"/>
      <c r="G20" s="990"/>
      <c r="H20" s="1004"/>
      <c r="I20" s="1005"/>
      <c r="J20" s="1006"/>
    </row>
    <row r="21" spans="1:16" ht="18.75" x14ac:dyDescent="0.25">
      <c r="A21" s="695" t="s">
        <v>89</v>
      </c>
      <c r="B21" s="974">
        <v>0</v>
      </c>
      <c r="C21" s="693">
        <v>0</v>
      </c>
      <c r="D21" s="975">
        <f>SUM(B21:C21)</f>
        <v>0</v>
      </c>
      <c r="E21" s="974">
        <v>0</v>
      </c>
      <c r="F21" s="693">
        <v>0</v>
      </c>
      <c r="G21" s="976">
        <f>SUM(E21:F21)</f>
        <v>0</v>
      </c>
      <c r="H21" s="977">
        <f t="shared" ref="H21:I24" si="4">SUM(B21+E21)</f>
        <v>0</v>
      </c>
      <c r="I21" s="697">
        <f t="shared" si="4"/>
        <v>0</v>
      </c>
      <c r="J21" s="978">
        <f>SUM(H21:I21)</f>
        <v>0</v>
      </c>
    </row>
    <row r="22" spans="1:16" ht="18.75" x14ac:dyDescent="0.25">
      <c r="A22" s="696" t="s">
        <v>94</v>
      </c>
      <c r="B22" s="974">
        <v>0</v>
      </c>
      <c r="C22" s="693">
        <v>0</v>
      </c>
      <c r="D22" s="975">
        <f>SUM(B22:C22)</f>
        <v>0</v>
      </c>
      <c r="E22" s="974">
        <v>0</v>
      </c>
      <c r="F22" s="693">
        <v>0</v>
      </c>
      <c r="G22" s="976">
        <f>SUM(E22:F22)</f>
        <v>0</v>
      </c>
      <c r="H22" s="977">
        <f t="shared" si="4"/>
        <v>0</v>
      </c>
      <c r="I22" s="697">
        <f t="shared" si="4"/>
        <v>0</v>
      </c>
      <c r="J22" s="978">
        <f>SUM(H22:I22)</f>
        <v>0</v>
      </c>
    </row>
    <row r="23" spans="1:16" ht="25.5" customHeight="1" x14ac:dyDescent="0.25">
      <c r="A23" s="695" t="s">
        <v>92</v>
      </c>
      <c r="B23" s="974">
        <v>0</v>
      </c>
      <c r="C23" s="693">
        <v>0</v>
      </c>
      <c r="D23" s="975">
        <f>SUM(B23:C23)</f>
        <v>0</v>
      </c>
      <c r="E23" s="974">
        <v>0</v>
      </c>
      <c r="F23" s="693">
        <v>0</v>
      </c>
      <c r="G23" s="976">
        <f>SUM(E23:F23)</f>
        <v>0</v>
      </c>
      <c r="H23" s="977">
        <f t="shared" si="4"/>
        <v>0</v>
      </c>
      <c r="I23" s="697">
        <f t="shared" si="4"/>
        <v>0</v>
      </c>
      <c r="J23" s="978">
        <f>SUM(H23:I23)</f>
        <v>0</v>
      </c>
    </row>
    <row r="24" spans="1:16" ht="22.5" customHeight="1" x14ac:dyDescent="0.25">
      <c r="A24" s="696" t="s">
        <v>93</v>
      </c>
      <c r="B24" s="974">
        <v>0</v>
      </c>
      <c r="C24" s="693">
        <v>0</v>
      </c>
      <c r="D24" s="975">
        <f>SUM(B24:C24)</f>
        <v>0</v>
      </c>
      <c r="E24" s="974">
        <v>0</v>
      </c>
      <c r="F24" s="693">
        <v>0</v>
      </c>
      <c r="G24" s="976">
        <f>SUM(E24:F24)</f>
        <v>0</v>
      </c>
      <c r="H24" s="977">
        <f t="shared" si="4"/>
        <v>0</v>
      </c>
      <c r="I24" s="697">
        <f t="shared" si="4"/>
        <v>0</v>
      </c>
      <c r="J24" s="978">
        <f>SUM(H24:I24)</f>
        <v>0</v>
      </c>
    </row>
    <row r="25" spans="1:16" ht="27" customHeight="1" thickBot="1" x14ac:dyDescent="0.3">
      <c r="A25" s="1007" t="s">
        <v>13</v>
      </c>
      <c r="B25" s="647">
        <f t="shared" ref="B25:G25" si="5">SUM(B21:B24)</f>
        <v>0</v>
      </c>
      <c r="C25" s="648">
        <f t="shared" si="5"/>
        <v>0</v>
      </c>
      <c r="D25" s="649">
        <f t="shared" si="5"/>
        <v>0</v>
      </c>
      <c r="E25" s="647">
        <f t="shared" si="5"/>
        <v>0</v>
      </c>
      <c r="F25" s="648">
        <f t="shared" si="5"/>
        <v>0</v>
      </c>
      <c r="G25" s="981">
        <f t="shared" si="5"/>
        <v>0</v>
      </c>
      <c r="H25" s="1008">
        <f>SUM(H21:H24)</f>
        <v>0</v>
      </c>
      <c r="I25" s="1009">
        <f>SUM(I21:I24)</f>
        <v>0</v>
      </c>
      <c r="J25" s="1010">
        <f>SUM(J21:J24)</f>
        <v>0</v>
      </c>
    </row>
    <row r="26" spans="1:16" ht="27" customHeight="1" thickBot="1" x14ac:dyDescent="0.3">
      <c r="A26" s="992" t="s">
        <v>10</v>
      </c>
      <c r="B26" s="993">
        <f>B19</f>
        <v>31</v>
      </c>
      <c r="C26" s="656">
        <f t="shared" ref="C26:J26" si="6">C19</f>
        <v>0</v>
      </c>
      <c r="D26" s="657">
        <f t="shared" si="6"/>
        <v>31</v>
      </c>
      <c r="E26" s="993">
        <f t="shared" si="6"/>
        <v>25</v>
      </c>
      <c r="F26" s="656">
        <f t="shared" si="6"/>
        <v>0</v>
      </c>
      <c r="G26" s="1011">
        <f t="shared" si="6"/>
        <v>25</v>
      </c>
      <c r="H26" s="993">
        <f t="shared" si="6"/>
        <v>56</v>
      </c>
      <c r="I26" s="656">
        <f t="shared" si="6"/>
        <v>0</v>
      </c>
      <c r="J26" s="657">
        <f t="shared" si="6"/>
        <v>56</v>
      </c>
    </row>
    <row r="27" spans="1:16" ht="33" customHeight="1" thickBot="1" x14ac:dyDescent="0.3">
      <c r="A27" s="992" t="s">
        <v>14</v>
      </c>
      <c r="B27" s="994">
        <f>B25</f>
        <v>0</v>
      </c>
      <c r="C27" s="658">
        <f t="shared" ref="C27:J27" si="7">C25</f>
        <v>0</v>
      </c>
      <c r="D27" s="659">
        <f t="shared" si="7"/>
        <v>0</v>
      </c>
      <c r="E27" s="994">
        <f t="shared" si="7"/>
        <v>0</v>
      </c>
      <c r="F27" s="658">
        <f t="shared" si="7"/>
        <v>0</v>
      </c>
      <c r="G27" s="1012">
        <f t="shared" si="7"/>
        <v>0</v>
      </c>
      <c r="H27" s="994">
        <f t="shared" si="7"/>
        <v>0</v>
      </c>
      <c r="I27" s="658">
        <f t="shared" si="7"/>
        <v>0</v>
      </c>
      <c r="J27" s="659">
        <f t="shared" si="7"/>
        <v>0</v>
      </c>
    </row>
    <row r="28" spans="1:16" ht="30" customHeight="1" thickBot="1" x14ac:dyDescent="0.3">
      <c r="A28" s="995" t="s">
        <v>15</v>
      </c>
      <c r="B28" s="996">
        <f>SUM(B26:B27)</f>
        <v>31</v>
      </c>
      <c r="C28" s="997">
        <f t="shared" ref="C28:J28" si="8">SUM(C26:C27)</f>
        <v>0</v>
      </c>
      <c r="D28" s="998">
        <f t="shared" si="8"/>
        <v>31</v>
      </c>
      <c r="E28" s="996">
        <f t="shared" si="8"/>
        <v>25</v>
      </c>
      <c r="F28" s="997">
        <f t="shared" si="8"/>
        <v>0</v>
      </c>
      <c r="G28" s="1013">
        <f t="shared" si="8"/>
        <v>25</v>
      </c>
      <c r="H28" s="996">
        <f t="shared" si="8"/>
        <v>56</v>
      </c>
      <c r="I28" s="997">
        <f t="shared" si="8"/>
        <v>0</v>
      </c>
      <c r="J28" s="998">
        <f t="shared" si="8"/>
        <v>56</v>
      </c>
    </row>
    <row r="29" spans="1:16" ht="18.75" x14ac:dyDescent="0.25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</row>
    <row r="30" spans="1:16" ht="18.75" x14ac:dyDescent="0.2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</row>
    <row r="31" spans="1:16" ht="18.75" x14ac:dyDescent="0.25">
      <c r="A31" s="4521"/>
      <c r="B31" s="4521"/>
      <c r="C31" s="4521"/>
      <c r="D31" s="4521"/>
      <c r="E31" s="4521"/>
      <c r="F31" s="4521"/>
      <c r="G31" s="4521"/>
      <c r="H31" s="242"/>
      <c r="J31" s="242"/>
      <c r="L31" s="242"/>
      <c r="M31" s="242"/>
      <c r="N31" s="242"/>
      <c r="O31" s="242"/>
      <c r="P31" s="242"/>
    </row>
    <row r="32" spans="1:16" ht="18.75" x14ac:dyDescent="0.2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M25" sqref="M25"/>
    </sheetView>
  </sheetViews>
  <sheetFormatPr defaultRowHeight="18.75" x14ac:dyDescent="0.3"/>
  <cols>
    <col min="1" max="1" width="67" style="174" bestFit="1" customWidth="1"/>
    <col min="2" max="2" width="18.28515625" style="174" customWidth="1"/>
    <col min="3" max="3" width="14.5703125" style="174" customWidth="1"/>
    <col min="4" max="4" width="11.42578125" style="174" customWidth="1"/>
    <col min="5" max="5" width="18.28515625" style="174" customWidth="1"/>
    <col min="6" max="6" width="14.5703125" style="174" customWidth="1"/>
    <col min="7" max="7" width="11.28515625" style="174" customWidth="1"/>
    <col min="8" max="8" width="18.28515625" style="174" customWidth="1"/>
    <col min="9" max="9" width="14.5703125" style="174" customWidth="1"/>
    <col min="10" max="10" width="11.28515625" style="174" customWidth="1"/>
    <col min="11" max="11" width="18.28515625" style="174" customWidth="1"/>
    <col min="12" max="12" width="14.5703125" style="174" customWidth="1"/>
    <col min="13" max="13" width="15" style="174" customWidth="1"/>
    <col min="14" max="256" width="9.140625" style="174"/>
    <col min="257" max="257" width="67" style="174" bestFit="1" customWidth="1"/>
    <col min="258" max="258" width="18.28515625" style="174" customWidth="1"/>
    <col min="259" max="259" width="14.5703125" style="174" customWidth="1"/>
    <col min="260" max="260" width="11.42578125" style="174" customWidth="1"/>
    <col min="261" max="261" width="18.28515625" style="174" customWidth="1"/>
    <col min="262" max="262" width="14.5703125" style="174" customWidth="1"/>
    <col min="263" max="263" width="11.28515625" style="174" customWidth="1"/>
    <col min="264" max="264" width="18.28515625" style="174" customWidth="1"/>
    <col min="265" max="265" width="14.5703125" style="174" customWidth="1"/>
    <col min="266" max="266" width="11.28515625" style="174" customWidth="1"/>
    <col min="267" max="267" width="18.28515625" style="174" customWidth="1"/>
    <col min="268" max="268" width="14.5703125" style="174" customWidth="1"/>
    <col min="269" max="269" width="11.42578125" style="174" customWidth="1"/>
    <col min="270" max="512" width="9.140625" style="174"/>
    <col min="513" max="513" width="67" style="174" bestFit="1" customWidth="1"/>
    <col min="514" max="514" width="18.28515625" style="174" customWidth="1"/>
    <col min="515" max="515" width="14.5703125" style="174" customWidth="1"/>
    <col min="516" max="516" width="11.42578125" style="174" customWidth="1"/>
    <col min="517" max="517" width="18.28515625" style="174" customWidth="1"/>
    <col min="518" max="518" width="14.5703125" style="174" customWidth="1"/>
    <col min="519" max="519" width="11.28515625" style="174" customWidth="1"/>
    <col min="520" max="520" width="18.28515625" style="174" customWidth="1"/>
    <col min="521" max="521" width="14.5703125" style="174" customWidth="1"/>
    <col min="522" max="522" width="11.28515625" style="174" customWidth="1"/>
    <col min="523" max="523" width="18.28515625" style="174" customWidth="1"/>
    <col min="524" max="524" width="14.5703125" style="174" customWidth="1"/>
    <col min="525" max="525" width="11.42578125" style="174" customWidth="1"/>
    <col min="526" max="768" width="9.140625" style="174"/>
    <col min="769" max="769" width="67" style="174" bestFit="1" customWidth="1"/>
    <col min="770" max="770" width="18.28515625" style="174" customWidth="1"/>
    <col min="771" max="771" width="14.5703125" style="174" customWidth="1"/>
    <col min="772" max="772" width="11.42578125" style="174" customWidth="1"/>
    <col min="773" max="773" width="18.28515625" style="174" customWidth="1"/>
    <col min="774" max="774" width="14.5703125" style="174" customWidth="1"/>
    <col min="775" max="775" width="11.28515625" style="174" customWidth="1"/>
    <col min="776" max="776" width="18.28515625" style="174" customWidth="1"/>
    <col min="777" max="777" width="14.5703125" style="174" customWidth="1"/>
    <col min="778" max="778" width="11.28515625" style="174" customWidth="1"/>
    <col min="779" max="779" width="18.28515625" style="174" customWidth="1"/>
    <col min="780" max="780" width="14.5703125" style="174" customWidth="1"/>
    <col min="781" max="781" width="11.42578125" style="174" customWidth="1"/>
    <col min="782" max="1024" width="9.140625" style="174"/>
    <col min="1025" max="1025" width="67" style="174" bestFit="1" customWidth="1"/>
    <col min="1026" max="1026" width="18.28515625" style="174" customWidth="1"/>
    <col min="1027" max="1027" width="14.5703125" style="174" customWidth="1"/>
    <col min="1028" max="1028" width="11.42578125" style="174" customWidth="1"/>
    <col min="1029" max="1029" width="18.28515625" style="174" customWidth="1"/>
    <col min="1030" max="1030" width="14.5703125" style="174" customWidth="1"/>
    <col min="1031" max="1031" width="11.28515625" style="174" customWidth="1"/>
    <col min="1032" max="1032" width="18.28515625" style="174" customWidth="1"/>
    <col min="1033" max="1033" width="14.5703125" style="174" customWidth="1"/>
    <col min="1034" max="1034" width="11.28515625" style="174" customWidth="1"/>
    <col min="1035" max="1035" width="18.28515625" style="174" customWidth="1"/>
    <col min="1036" max="1036" width="14.5703125" style="174" customWidth="1"/>
    <col min="1037" max="1037" width="11.42578125" style="174" customWidth="1"/>
    <col min="1038" max="1280" width="9.140625" style="174"/>
    <col min="1281" max="1281" width="67" style="174" bestFit="1" customWidth="1"/>
    <col min="1282" max="1282" width="18.28515625" style="174" customWidth="1"/>
    <col min="1283" max="1283" width="14.5703125" style="174" customWidth="1"/>
    <col min="1284" max="1284" width="11.42578125" style="174" customWidth="1"/>
    <col min="1285" max="1285" width="18.28515625" style="174" customWidth="1"/>
    <col min="1286" max="1286" width="14.5703125" style="174" customWidth="1"/>
    <col min="1287" max="1287" width="11.28515625" style="174" customWidth="1"/>
    <col min="1288" max="1288" width="18.28515625" style="174" customWidth="1"/>
    <col min="1289" max="1289" width="14.5703125" style="174" customWidth="1"/>
    <col min="1290" max="1290" width="11.28515625" style="174" customWidth="1"/>
    <col min="1291" max="1291" width="18.28515625" style="174" customWidth="1"/>
    <col min="1292" max="1292" width="14.5703125" style="174" customWidth="1"/>
    <col min="1293" max="1293" width="11.42578125" style="174" customWidth="1"/>
    <col min="1294" max="1536" width="9.140625" style="174"/>
    <col min="1537" max="1537" width="67" style="174" bestFit="1" customWidth="1"/>
    <col min="1538" max="1538" width="18.28515625" style="174" customWidth="1"/>
    <col min="1539" max="1539" width="14.5703125" style="174" customWidth="1"/>
    <col min="1540" max="1540" width="11.42578125" style="174" customWidth="1"/>
    <col min="1541" max="1541" width="18.28515625" style="174" customWidth="1"/>
    <col min="1542" max="1542" width="14.5703125" style="174" customWidth="1"/>
    <col min="1543" max="1543" width="11.28515625" style="174" customWidth="1"/>
    <col min="1544" max="1544" width="18.28515625" style="174" customWidth="1"/>
    <col min="1545" max="1545" width="14.5703125" style="174" customWidth="1"/>
    <col min="1546" max="1546" width="11.28515625" style="174" customWidth="1"/>
    <col min="1547" max="1547" width="18.28515625" style="174" customWidth="1"/>
    <col min="1548" max="1548" width="14.5703125" style="174" customWidth="1"/>
    <col min="1549" max="1549" width="11.42578125" style="174" customWidth="1"/>
    <col min="1550" max="1792" width="9.140625" style="174"/>
    <col min="1793" max="1793" width="67" style="174" bestFit="1" customWidth="1"/>
    <col min="1794" max="1794" width="18.28515625" style="174" customWidth="1"/>
    <col min="1795" max="1795" width="14.5703125" style="174" customWidth="1"/>
    <col min="1796" max="1796" width="11.42578125" style="174" customWidth="1"/>
    <col min="1797" max="1797" width="18.28515625" style="174" customWidth="1"/>
    <col min="1798" max="1798" width="14.5703125" style="174" customWidth="1"/>
    <col min="1799" max="1799" width="11.28515625" style="174" customWidth="1"/>
    <col min="1800" max="1800" width="18.28515625" style="174" customWidth="1"/>
    <col min="1801" max="1801" width="14.5703125" style="174" customWidth="1"/>
    <col min="1802" max="1802" width="11.28515625" style="174" customWidth="1"/>
    <col min="1803" max="1803" width="18.28515625" style="174" customWidth="1"/>
    <col min="1804" max="1804" width="14.5703125" style="174" customWidth="1"/>
    <col min="1805" max="1805" width="11.42578125" style="174" customWidth="1"/>
    <col min="1806" max="2048" width="9.140625" style="174"/>
    <col min="2049" max="2049" width="67" style="174" bestFit="1" customWidth="1"/>
    <col min="2050" max="2050" width="18.28515625" style="174" customWidth="1"/>
    <col min="2051" max="2051" width="14.5703125" style="174" customWidth="1"/>
    <col min="2052" max="2052" width="11.42578125" style="174" customWidth="1"/>
    <col min="2053" max="2053" width="18.28515625" style="174" customWidth="1"/>
    <col min="2054" max="2054" width="14.5703125" style="174" customWidth="1"/>
    <col min="2055" max="2055" width="11.28515625" style="174" customWidth="1"/>
    <col min="2056" max="2056" width="18.28515625" style="174" customWidth="1"/>
    <col min="2057" max="2057" width="14.5703125" style="174" customWidth="1"/>
    <col min="2058" max="2058" width="11.28515625" style="174" customWidth="1"/>
    <col min="2059" max="2059" width="18.28515625" style="174" customWidth="1"/>
    <col min="2060" max="2060" width="14.5703125" style="174" customWidth="1"/>
    <col min="2061" max="2061" width="11.42578125" style="174" customWidth="1"/>
    <col min="2062" max="2304" width="9.140625" style="174"/>
    <col min="2305" max="2305" width="67" style="174" bestFit="1" customWidth="1"/>
    <col min="2306" max="2306" width="18.28515625" style="174" customWidth="1"/>
    <col min="2307" max="2307" width="14.5703125" style="174" customWidth="1"/>
    <col min="2308" max="2308" width="11.42578125" style="174" customWidth="1"/>
    <col min="2309" max="2309" width="18.28515625" style="174" customWidth="1"/>
    <col min="2310" max="2310" width="14.5703125" style="174" customWidth="1"/>
    <col min="2311" max="2311" width="11.28515625" style="174" customWidth="1"/>
    <col min="2312" max="2312" width="18.28515625" style="174" customWidth="1"/>
    <col min="2313" max="2313" width="14.5703125" style="174" customWidth="1"/>
    <col min="2314" max="2314" width="11.28515625" style="174" customWidth="1"/>
    <col min="2315" max="2315" width="18.28515625" style="174" customWidth="1"/>
    <col min="2316" max="2316" width="14.5703125" style="174" customWidth="1"/>
    <col min="2317" max="2317" width="11.42578125" style="174" customWidth="1"/>
    <col min="2318" max="2560" width="9.140625" style="174"/>
    <col min="2561" max="2561" width="67" style="174" bestFit="1" customWidth="1"/>
    <col min="2562" max="2562" width="18.28515625" style="174" customWidth="1"/>
    <col min="2563" max="2563" width="14.5703125" style="174" customWidth="1"/>
    <col min="2564" max="2564" width="11.42578125" style="174" customWidth="1"/>
    <col min="2565" max="2565" width="18.28515625" style="174" customWidth="1"/>
    <col min="2566" max="2566" width="14.5703125" style="174" customWidth="1"/>
    <col min="2567" max="2567" width="11.28515625" style="174" customWidth="1"/>
    <col min="2568" max="2568" width="18.28515625" style="174" customWidth="1"/>
    <col min="2569" max="2569" width="14.5703125" style="174" customWidth="1"/>
    <col min="2570" max="2570" width="11.28515625" style="174" customWidth="1"/>
    <col min="2571" max="2571" width="18.28515625" style="174" customWidth="1"/>
    <col min="2572" max="2572" width="14.5703125" style="174" customWidth="1"/>
    <col min="2573" max="2573" width="11.42578125" style="174" customWidth="1"/>
    <col min="2574" max="2816" width="9.140625" style="174"/>
    <col min="2817" max="2817" width="67" style="174" bestFit="1" customWidth="1"/>
    <col min="2818" max="2818" width="18.28515625" style="174" customWidth="1"/>
    <col min="2819" max="2819" width="14.5703125" style="174" customWidth="1"/>
    <col min="2820" max="2820" width="11.42578125" style="174" customWidth="1"/>
    <col min="2821" max="2821" width="18.28515625" style="174" customWidth="1"/>
    <col min="2822" max="2822" width="14.5703125" style="174" customWidth="1"/>
    <col min="2823" max="2823" width="11.28515625" style="174" customWidth="1"/>
    <col min="2824" max="2824" width="18.28515625" style="174" customWidth="1"/>
    <col min="2825" max="2825" width="14.5703125" style="174" customWidth="1"/>
    <col min="2826" max="2826" width="11.28515625" style="174" customWidth="1"/>
    <col min="2827" max="2827" width="18.28515625" style="174" customWidth="1"/>
    <col min="2828" max="2828" width="14.5703125" style="174" customWidth="1"/>
    <col min="2829" max="2829" width="11.42578125" style="174" customWidth="1"/>
    <col min="2830" max="3072" width="9.140625" style="174"/>
    <col min="3073" max="3073" width="67" style="174" bestFit="1" customWidth="1"/>
    <col min="3074" max="3074" width="18.28515625" style="174" customWidth="1"/>
    <col min="3075" max="3075" width="14.5703125" style="174" customWidth="1"/>
    <col min="3076" max="3076" width="11.42578125" style="174" customWidth="1"/>
    <col min="3077" max="3077" width="18.28515625" style="174" customWidth="1"/>
    <col min="3078" max="3078" width="14.5703125" style="174" customWidth="1"/>
    <col min="3079" max="3079" width="11.28515625" style="174" customWidth="1"/>
    <col min="3080" max="3080" width="18.28515625" style="174" customWidth="1"/>
    <col min="3081" max="3081" width="14.5703125" style="174" customWidth="1"/>
    <col min="3082" max="3082" width="11.28515625" style="174" customWidth="1"/>
    <col min="3083" max="3083" width="18.28515625" style="174" customWidth="1"/>
    <col min="3084" max="3084" width="14.5703125" style="174" customWidth="1"/>
    <col min="3085" max="3085" width="11.42578125" style="174" customWidth="1"/>
    <col min="3086" max="3328" width="9.140625" style="174"/>
    <col min="3329" max="3329" width="67" style="174" bestFit="1" customWidth="1"/>
    <col min="3330" max="3330" width="18.28515625" style="174" customWidth="1"/>
    <col min="3331" max="3331" width="14.5703125" style="174" customWidth="1"/>
    <col min="3332" max="3332" width="11.42578125" style="174" customWidth="1"/>
    <col min="3333" max="3333" width="18.28515625" style="174" customWidth="1"/>
    <col min="3334" max="3334" width="14.5703125" style="174" customWidth="1"/>
    <col min="3335" max="3335" width="11.28515625" style="174" customWidth="1"/>
    <col min="3336" max="3336" width="18.28515625" style="174" customWidth="1"/>
    <col min="3337" max="3337" width="14.5703125" style="174" customWidth="1"/>
    <col min="3338" max="3338" width="11.28515625" style="174" customWidth="1"/>
    <col min="3339" max="3339" width="18.28515625" style="174" customWidth="1"/>
    <col min="3340" max="3340" width="14.5703125" style="174" customWidth="1"/>
    <col min="3341" max="3341" width="11.42578125" style="174" customWidth="1"/>
    <col min="3342" max="3584" width="9.140625" style="174"/>
    <col min="3585" max="3585" width="67" style="174" bestFit="1" customWidth="1"/>
    <col min="3586" max="3586" width="18.28515625" style="174" customWidth="1"/>
    <col min="3587" max="3587" width="14.5703125" style="174" customWidth="1"/>
    <col min="3588" max="3588" width="11.42578125" style="174" customWidth="1"/>
    <col min="3589" max="3589" width="18.28515625" style="174" customWidth="1"/>
    <col min="3590" max="3590" width="14.5703125" style="174" customWidth="1"/>
    <col min="3591" max="3591" width="11.28515625" style="174" customWidth="1"/>
    <col min="3592" max="3592" width="18.28515625" style="174" customWidth="1"/>
    <col min="3593" max="3593" width="14.5703125" style="174" customWidth="1"/>
    <col min="3594" max="3594" width="11.28515625" style="174" customWidth="1"/>
    <col min="3595" max="3595" width="18.28515625" style="174" customWidth="1"/>
    <col min="3596" max="3596" width="14.5703125" style="174" customWidth="1"/>
    <col min="3597" max="3597" width="11.42578125" style="174" customWidth="1"/>
    <col min="3598" max="3840" width="9.140625" style="174"/>
    <col min="3841" max="3841" width="67" style="174" bestFit="1" customWidth="1"/>
    <col min="3842" max="3842" width="18.28515625" style="174" customWidth="1"/>
    <col min="3843" max="3843" width="14.5703125" style="174" customWidth="1"/>
    <col min="3844" max="3844" width="11.42578125" style="174" customWidth="1"/>
    <col min="3845" max="3845" width="18.28515625" style="174" customWidth="1"/>
    <col min="3846" max="3846" width="14.5703125" style="174" customWidth="1"/>
    <col min="3847" max="3847" width="11.28515625" style="174" customWidth="1"/>
    <col min="3848" max="3848" width="18.28515625" style="174" customWidth="1"/>
    <col min="3849" max="3849" width="14.5703125" style="174" customWidth="1"/>
    <col min="3850" max="3850" width="11.28515625" style="174" customWidth="1"/>
    <col min="3851" max="3851" width="18.28515625" style="174" customWidth="1"/>
    <col min="3852" max="3852" width="14.5703125" style="174" customWidth="1"/>
    <col min="3853" max="3853" width="11.42578125" style="174" customWidth="1"/>
    <col min="3854" max="4096" width="9.140625" style="174"/>
    <col min="4097" max="4097" width="67" style="174" bestFit="1" customWidth="1"/>
    <col min="4098" max="4098" width="18.28515625" style="174" customWidth="1"/>
    <col min="4099" max="4099" width="14.5703125" style="174" customWidth="1"/>
    <col min="4100" max="4100" width="11.42578125" style="174" customWidth="1"/>
    <col min="4101" max="4101" width="18.28515625" style="174" customWidth="1"/>
    <col min="4102" max="4102" width="14.5703125" style="174" customWidth="1"/>
    <col min="4103" max="4103" width="11.28515625" style="174" customWidth="1"/>
    <col min="4104" max="4104" width="18.28515625" style="174" customWidth="1"/>
    <col min="4105" max="4105" width="14.5703125" style="174" customWidth="1"/>
    <col min="4106" max="4106" width="11.28515625" style="174" customWidth="1"/>
    <col min="4107" max="4107" width="18.28515625" style="174" customWidth="1"/>
    <col min="4108" max="4108" width="14.5703125" style="174" customWidth="1"/>
    <col min="4109" max="4109" width="11.42578125" style="174" customWidth="1"/>
    <col min="4110" max="4352" width="9.140625" style="174"/>
    <col min="4353" max="4353" width="67" style="174" bestFit="1" customWidth="1"/>
    <col min="4354" max="4354" width="18.28515625" style="174" customWidth="1"/>
    <col min="4355" max="4355" width="14.5703125" style="174" customWidth="1"/>
    <col min="4356" max="4356" width="11.42578125" style="174" customWidth="1"/>
    <col min="4357" max="4357" width="18.28515625" style="174" customWidth="1"/>
    <col min="4358" max="4358" width="14.5703125" style="174" customWidth="1"/>
    <col min="4359" max="4359" width="11.28515625" style="174" customWidth="1"/>
    <col min="4360" max="4360" width="18.28515625" style="174" customWidth="1"/>
    <col min="4361" max="4361" width="14.5703125" style="174" customWidth="1"/>
    <col min="4362" max="4362" width="11.28515625" style="174" customWidth="1"/>
    <col min="4363" max="4363" width="18.28515625" style="174" customWidth="1"/>
    <col min="4364" max="4364" width="14.5703125" style="174" customWidth="1"/>
    <col min="4365" max="4365" width="11.42578125" style="174" customWidth="1"/>
    <col min="4366" max="4608" width="9.140625" style="174"/>
    <col min="4609" max="4609" width="67" style="174" bestFit="1" customWidth="1"/>
    <col min="4610" max="4610" width="18.28515625" style="174" customWidth="1"/>
    <col min="4611" max="4611" width="14.5703125" style="174" customWidth="1"/>
    <col min="4612" max="4612" width="11.42578125" style="174" customWidth="1"/>
    <col min="4613" max="4613" width="18.28515625" style="174" customWidth="1"/>
    <col min="4614" max="4614" width="14.5703125" style="174" customWidth="1"/>
    <col min="4615" max="4615" width="11.28515625" style="174" customWidth="1"/>
    <col min="4616" max="4616" width="18.28515625" style="174" customWidth="1"/>
    <col min="4617" max="4617" width="14.5703125" style="174" customWidth="1"/>
    <col min="4618" max="4618" width="11.28515625" style="174" customWidth="1"/>
    <col min="4619" max="4619" width="18.28515625" style="174" customWidth="1"/>
    <col min="4620" max="4620" width="14.5703125" style="174" customWidth="1"/>
    <col min="4621" max="4621" width="11.42578125" style="174" customWidth="1"/>
    <col min="4622" max="4864" width="9.140625" style="174"/>
    <col min="4865" max="4865" width="67" style="174" bestFit="1" customWidth="1"/>
    <col min="4866" max="4866" width="18.28515625" style="174" customWidth="1"/>
    <col min="4867" max="4867" width="14.5703125" style="174" customWidth="1"/>
    <col min="4868" max="4868" width="11.42578125" style="174" customWidth="1"/>
    <col min="4869" max="4869" width="18.28515625" style="174" customWidth="1"/>
    <col min="4870" max="4870" width="14.5703125" style="174" customWidth="1"/>
    <col min="4871" max="4871" width="11.28515625" style="174" customWidth="1"/>
    <col min="4872" max="4872" width="18.28515625" style="174" customWidth="1"/>
    <col min="4873" max="4873" width="14.5703125" style="174" customWidth="1"/>
    <col min="4874" max="4874" width="11.28515625" style="174" customWidth="1"/>
    <col min="4875" max="4875" width="18.28515625" style="174" customWidth="1"/>
    <col min="4876" max="4876" width="14.5703125" style="174" customWidth="1"/>
    <col min="4877" max="4877" width="11.42578125" style="174" customWidth="1"/>
    <col min="4878" max="5120" width="9.140625" style="174"/>
    <col min="5121" max="5121" width="67" style="174" bestFit="1" customWidth="1"/>
    <col min="5122" max="5122" width="18.28515625" style="174" customWidth="1"/>
    <col min="5123" max="5123" width="14.5703125" style="174" customWidth="1"/>
    <col min="5124" max="5124" width="11.42578125" style="174" customWidth="1"/>
    <col min="5125" max="5125" width="18.28515625" style="174" customWidth="1"/>
    <col min="5126" max="5126" width="14.5703125" style="174" customWidth="1"/>
    <col min="5127" max="5127" width="11.28515625" style="174" customWidth="1"/>
    <col min="5128" max="5128" width="18.28515625" style="174" customWidth="1"/>
    <col min="5129" max="5129" width="14.5703125" style="174" customWidth="1"/>
    <col min="5130" max="5130" width="11.28515625" style="174" customWidth="1"/>
    <col min="5131" max="5131" width="18.28515625" style="174" customWidth="1"/>
    <col min="5132" max="5132" width="14.5703125" style="174" customWidth="1"/>
    <col min="5133" max="5133" width="11.42578125" style="174" customWidth="1"/>
    <col min="5134" max="5376" width="9.140625" style="174"/>
    <col min="5377" max="5377" width="67" style="174" bestFit="1" customWidth="1"/>
    <col min="5378" max="5378" width="18.28515625" style="174" customWidth="1"/>
    <col min="5379" max="5379" width="14.5703125" style="174" customWidth="1"/>
    <col min="5380" max="5380" width="11.42578125" style="174" customWidth="1"/>
    <col min="5381" max="5381" width="18.28515625" style="174" customWidth="1"/>
    <col min="5382" max="5382" width="14.5703125" style="174" customWidth="1"/>
    <col min="5383" max="5383" width="11.28515625" style="174" customWidth="1"/>
    <col min="5384" max="5384" width="18.28515625" style="174" customWidth="1"/>
    <col min="5385" max="5385" width="14.5703125" style="174" customWidth="1"/>
    <col min="5386" max="5386" width="11.28515625" style="174" customWidth="1"/>
    <col min="5387" max="5387" width="18.28515625" style="174" customWidth="1"/>
    <col min="5388" max="5388" width="14.5703125" style="174" customWidth="1"/>
    <col min="5389" max="5389" width="11.42578125" style="174" customWidth="1"/>
    <col min="5390" max="5632" width="9.140625" style="174"/>
    <col min="5633" max="5633" width="67" style="174" bestFit="1" customWidth="1"/>
    <col min="5634" max="5634" width="18.28515625" style="174" customWidth="1"/>
    <col min="5635" max="5635" width="14.5703125" style="174" customWidth="1"/>
    <col min="5636" max="5636" width="11.42578125" style="174" customWidth="1"/>
    <col min="5637" max="5637" width="18.28515625" style="174" customWidth="1"/>
    <col min="5638" max="5638" width="14.5703125" style="174" customWidth="1"/>
    <col min="5639" max="5639" width="11.28515625" style="174" customWidth="1"/>
    <col min="5640" max="5640" width="18.28515625" style="174" customWidth="1"/>
    <col min="5641" max="5641" width="14.5703125" style="174" customWidth="1"/>
    <col min="5642" max="5642" width="11.28515625" style="174" customWidth="1"/>
    <col min="5643" max="5643" width="18.28515625" style="174" customWidth="1"/>
    <col min="5644" max="5644" width="14.5703125" style="174" customWidth="1"/>
    <col min="5645" max="5645" width="11.42578125" style="174" customWidth="1"/>
    <col min="5646" max="5888" width="9.140625" style="174"/>
    <col min="5889" max="5889" width="67" style="174" bestFit="1" customWidth="1"/>
    <col min="5890" max="5890" width="18.28515625" style="174" customWidth="1"/>
    <col min="5891" max="5891" width="14.5703125" style="174" customWidth="1"/>
    <col min="5892" max="5892" width="11.42578125" style="174" customWidth="1"/>
    <col min="5893" max="5893" width="18.28515625" style="174" customWidth="1"/>
    <col min="5894" max="5894" width="14.5703125" style="174" customWidth="1"/>
    <col min="5895" max="5895" width="11.28515625" style="174" customWidth="1"/>
    <col min="5896" max="5896" width="18.28515625" style="174" customWidth="1"/>
    <col min="5897" max="5897" width="14.5703125" style="174" customWidth="1"/>
    <col min="5898" max="5898" width="11.28515625" style="174" customWidth="1"/>
    <col min="5899" max="5899" width="18.28515625" style="174" customWidth="1"/>
    <col min="5900" max="5900" width="14.5703125" style="174" customWidth="1"/>
    <col min="5901" max="5901" width="11.42578125" style="174" customWidth="1"/>
    <col min="5902" max="6144" width="9.140625" style="174"/>
    <col min="6145" max="6145" width="67" style="174" bestFit="1" customWidth="1"/>
    <col min="6146" max="6146" width="18.28515625" style="174" customWidth="1"/>
    <col min="6147" max="6147" width="14.5703125" style="174" customWidth="1"/>
    <col min="6148" max="6148" width="11.42578125" style="174" customWidth="1"/>
    <col min="6149" max="6149" width="18.28515625" style="174" customWidth="1"/>
    <col min="6150" max="6150" width="14.5703125" style="174" customWidth="1"/>
    <col min="6151" max="6151" width="11.28515625" style="174" customWidth="1"/>
    <col min="6152" max="6152" width="18.28515625" style="174" customWidth="1"/>
    <col min="6153" max="6153" width="14.5703125" style="174" customWidth="1"/>
    <col min="6154" max="6154" width="11.28515625" style="174" customWidth="1"/>
    <col min="6155" max="6155" width="18.28515625" style="174" customWidth="1"/>
    <col min="6156" max="6156" width="14.5703125" style="174" customWidth="1"/>
    <col min="6157" max="6157" width="11.42578125" style="174" customWidth="1"/>
    <col min="6158" max="6400" width="9.140625" style="174"/>
    <col min="6401" max="6401" width="67" style="174" bestFit="1" customWidth="1"/>
    <col min="6402" max="6402" width="18.28515625" style="174" customWidth="1"/>
    <col min="6403" max="6403" width="14.5703125" style="174" customWidth="1"/>
    <col min="6404" max="6404" width="11.42578125" style="174" customWidth="1"/>
    <col min="6405" max="6405" width="18.28515625" style="174" customWidth="1"/>
    <col min="6406" max="6406" width="14.5703125" style="174" customWidth="1"/>
    <col min="6407" max="6407" width="11.28515625" style="174" customWidth="1"/>
    <col min="6408" max="6408" width="18.28515625" style="174" customWidth="1"/>
    <col min="6409" max="6409" width="14.5703125" style="174" customWidth="1"/>
    <col min="6410" max="6410" width="11.28515625" style="174" customWidth="1"/>
    <col min="6411" max="6411" width="18.28515625" style="174" customWidth="1"/>
    <col min="6412" max="6412" width="14.5703125" style="174" customWidth="1"/>
    <col min="6413" max="6413" width="11.42578125" style="174" customWidth="1"/>
    <col min="6414" max="6656" width="9.140625" style="174"/>
    <col min="6657" max="6657" width="67" style="174" bestFit="1" customWidth="1"/>
    <col min="6658" max="6658" width="18.28515625" style="174" customWidth="1"/>
    <col min="6659" max="6659" width="14.5703125" style="174" customWidth="1"/>
    <col min="6660" max="6660" width="11.42578125" style="174" customWidth="1"/>
    <col min="6661" max="6661" width="18.28515625" style="174" customWidth="1"/>
    <col min="6662" max="6662" width="14.5703125" style="174" customWidth="1"/>
    <col min="6663" max="6663" width="11.28515625" style="174" customWidth="1"/>
    <col min="6664" max="6664" width="18.28515625" style="174" customWidth="1"/>
    <col min="6665" max="6665" width="14.5703125" style="174" customWidth="1"/>
    <col min="6666" max="6666" width="11.28515625" style="174" customWidth="1"/>
    <col min="6667" max="6667" width="18.28515625" style="174" customWidth="1"/>
    <col min="6668" max="6668" width="14.5703125" style="174" customWidth="1"/>
    <col min="6669" max="6669" width="11.42578125" style="174" customWidth="1"/>
    <col min="6670" max="6912" width="9.140625" style="174"/>
    <col min="6913" max="6913" width="67" style="174" bestFit="1" customWidth="1"/>
    <col min="6914" max="6914" width="18.28515625" style="174" customWidth="1"/>
    <col min="6915" max="6915" width="14.5703125" style="174" customWidth="1"/>
    <col min="6916" max="6916" width="11.42578125" style="174" customWidth="1"/>
    <col min="6917" max="6917" width="18.28515625" style="174" customWidth="1"/>
    <col min="6918" max="6918" width="14.5703125" style="174" customWidth="1"/>
    <col min="6919" max="6919" width="11.28515625" style="174" customWidth="1"/>
    <col min="6920" max="6920" width="18.28515625" style="174" customWidth="1"/>
    <col min="6921" max="6921" width="14.5703125" style="174" customWidth="1"/>
    <col min="6922" max="6922" width="11.28515625" style="174" customWidth="1"/>
    <col min="6923" max="6923" width="18.28515625" style="174" customWidth="1"/>
    <col min="6924" max="6924" width="14.5703125" style="174" customWidth="1"/>
    <col min="6925" max="6925" width="11.42578125" style="174" customWidth="1"/>
    <col min="6926" max="7168" width="9.140625" style="174"/>
    <col min="7169" max="7169" width="67" style="174" bestFit="1" customWidth="1"/>
    <col min="7170" max="7170" width="18.28515625" style="174" customWidth="1"/>
    <col min="7171" max="7171" width="14.5703125" style="174" customWidth="1"/>
    <col min="7172" max="7172" width="11.42578125" style="174" customWidth="1"/>
    <col min="7173" max="7173" width="18.28515625" style="174" customWidth="1"/>
    <col min="7174" max="7174" width="14.5703125" style="174" customWidth="1"/>
    <col min="7175" max="7175" width="11.28515625" style="174" customWidth="1"/>
    <col min="7176" max="7176" width="18.28515625" style="174" customWidth="1"/>
    <col min="7177" max="7177" width="14.5703125" style="174" customWidth="1"/>
    <col min="7178" max="7178" width="11.28515625" style="174" customWidth="1"/>
    <col min="7179" max="7179" width="18.28515625" style="174" customWidth="1"/>
    <col min="7180" max="7180" width="14.5703125" style="174" customWidth="1"/>
    <col min="7181" max="7181" width="11.42578125" style="174" customWidth="1"/>
    <col min="7182" max="7424" width="9.140625" style="174"/>
    <col min="7425" max="7425" width="67" style="174" bestFit="1" customWidth="1"/>
    <col min="7426" max="7426" width="18.28515625" style="174" customWidth="1"/>
    <col min="7427" max="7427" width="14.5703125" style="174" customWidth="1"/>
    <col min="7428" max="7428" width="11.42578125" style="174" customWidth="1"/>
    <col min="7429" max="7429" width="18.28515625" style="174" customWidth="1"/>
    <col min="7430" max="7430" width="14.5703125" style="174" customWidth="1"/>
    <col min="7431" max="7431" width="11.28515625" style="174" customWidth="1"/>
    <col min="7432" max="7432" width="18.28515625" style="174" customWidth="1"/>
    <col min="7433" max="7433" width="14.5703125" style="174" customWidth="1"/>
    <col min="7434" max="7434" width="11.28515625" style="174" customWidth="1"/>
    <col min="7435" max="7435" width="18.28515625" style="174" customWidth="1"/>
    <col min="7436" max="7436" width="14.5703125" style="174" customWidth="1"/>
    <col min="7437" max="7437" width="11.42578125" style="174" customWidth="1"/>
    <col min="7438" max="7680" width="9.140625" style="174"/>
    <col min="7681" max="7681" width="67" style="174" bestFit="1" customWidth="1"/>
    <col min="7682" max="7682" width="18.28515625" style="174" customWidth="1"/>
    <col min="7683" max="7683" width="14.5703125" style="174" customWidth="1"/>
    <col min="7684" max="7684" width="11.42578125" style="174" customWidth="1"/>
    <col min="7685" max="7685" width="18.28515625" style="174" customWidth="1"/>
    <col min="7686" max="7686" width="14.5703125" style="174" customWidth="1"/>
    <col min="7687" max="7687" width="11.28515625" style="174" customWidth="1"/>
    <col min="7688" max="7688" width="18.28515625" style="174" customWidth="1"/>
    <col min="7689" max="7689" width="14.5703125" style="174" customWidth="1"/>
    <col min="7690" max="7690" width="11.28515625" style="174" customWidth="1"/>
    <col min="7691" max="7691" width="18.28515625" style="174" customWidth="1"/>
    <col min="7692" max="7692" width="14.5703125" style="174" customWidth="1"/>
    <col min="7693" max="7693" width="11.42578125" style="174" customWidth="1"/>
    <col min="7694" max="7936" width="9.140625" style="174"/>
    <col min="7937" max="7937" width="67" style="174" bestFit="1" customWidth="1"/>
    <col min="7938" max="7938" width="18.28515625" style="174" customWidth="1"/>
    <col min="7939" max="7939" width="14.5703125" style="174" customWidth="1"/>
    <col min="7940" max="7940" width="11.42578125" style="174" customWidth="1"/>
    <col min="7941" max="7941" width="18.28515625" style="174" customWidth="1"/>
    <col min="7942" max="7942" width="14.5703125" style="174" customWidth="1"/>
    <col min="7943" max="7943" width="11.28515625" style="174" customWidth="1"/>
    <col min="7944" max="7944" width="18.28515625" style="174" customWidth="1"/>
    <col min="7945" max="7945" width="14.5703125" style="174" customWidth="1"/>
    <col min="7946" max="7946" width="11.28515625" style="174" customWidth="1"/>
    <col min="7947" max="7947" width="18.28515625" style="174" customWidth="1"/>
    <col min="7948" max="7948" width="14.5703125" style="174" customWidth="1"/>
    <col min="7949" max="7949" width="11.42578125" style="174" customWidth="1"/>
    <col min="7950" max="8192" width="9.140625" style="174"/>
    <col min="8193" max="8193" width="67" style="174" bestFit="1" customWidth="1"/>
    <col min="8194" max="8194" width="18.28515625" style="174" customWidth="1"/>
    <col min="8195" max="8195" width="14.5703125" style="174" customWidth="1"/>
    <col min="8196" max="8196" width="11.42578125" style="174" customWidth="1"/>
    <col min="8197" max="8197" width="18.28515625" style="174" customWidth="1"/>
    <col min="8198" max="8198" width="14.5703125" style="174" customWidth="1"/>
    <col min="8199" max="8199" width="11.28515625" style="174" customWidth="1"/>
    <col min="8200" max="8200" width="18.28515625" style="174" customWidth="1"/>
    <col min="8201" max="8201" width="14.5703125" style="174" customWidth="1"/>
    <col min="8202" max="8202" width="11.28515625" style="174" customWidth="1"/>
    <col min="8203" max="8203" width="18.28515625" style="174" customWidth="1"/>
    <col min="8204" max="8204" width="14.5703125" style="174" customWidth="1"/>
    <col min="8205" max="8205" width="11.42578125" style="174" customWidth="1"/>
    <col min="8206" max="8448" width="9.140625" style="174"/>
    <col min="8449" max="8449" width="67" style="174" bestFit="1" customWidth="1"/>
    <col min="8450" max="8450" width="18.28515625" style="174" customWidth="1"/>
    <col min="8451" max="8451" width="14.5703125" style="174" customWidth="1"/>
    <col min="8452" max="8452" width="11.42578125" style="174" customWidth="1"/>
    <col min="8453" max="8453" width="18.28515625" style="174" customWidth="1"/>
    <col min="8454" max="8454" width="14.5703125" style="174" customWidth="1"/>
    <col min="8455" max="8455" width="11.28515625" style="174" customWidth="1"/>
    <col min="8456" max="8456" width="18.28515625" style="174" customWidth="1"/>
    <col min="8457" max="8457" width="14.5703125" style="174" customWidth="1"/>
    <col min="8458" max="8458" width="11.28515625" style="174" customWidth="1"/>
    <col min="8459" max="8459" width="18.28515625" style="174" customWidth="1"/>
    <col min="8460" max="8460" width="14.5703125" style="174" customWidth="1"/>
    <col min="8461" max="8461" width="11.42578125" style="174" customWidth="1"/>
    <col min="8462" max="8704" width="9.140625" style="174"/>
    <col min="8705" max="8705" width="67" style="174" bestFit="1" customWidth="1"/>
    <col min="8706" max="8706" width="18.28515625" style="174" customWidth="1"/>
    <col min="8707" max="8707" width="14.5703125" style="174" customWidth="1"/>
    <col min="8708" max="8708" width="11.42578125" style="174" customWidth="1"/>
    <col min="8709" max="8709" width="18.28515625" style="174" customWidth="1"/>
    <col min="8710" max="8710" width="14.5703125" style="174" customWidth="1"/>
    <col min="8711" max="8711" width="11.28515625" style="174" customWidth="1"/>
    <col min="8712" max="8712" width="18.28515625" style="174" customWidth="1"/>
    <col min="8713" max="8713" width="14.5703125" style="174" customWidth="1"/>
    <col min="8714" max="8714" width="11.28515625" style="174" customWidth="1"/>
    <col min="8715" max="8715" width="18.28515625" style="174" customWidth="1"/>
    <col min="8716" max="8716" width="14.5703125" style="174" customWidth="1"/>
    <col min="8717" max="8717" width="11.42578125" style="174" customWidth="1"/>
    <col min="8718" max="8960" width="9.140625" style="174"/>
    <col min="8961" max="8961" width="67" style="174" bestFit="1" customWidth="1"/>
    <col min="8962" max="8962" width="18.28515625" style="174" customWidth="1"/>
    <col min="8963" max="8963" width="14.5703125" style="174" customWidth="1"/>
    <col min="8964" max="8964" width="11.42578125" style="174" customWidth="1"/>
    <col min="8965" max="8965" width="18.28515625" style="174" customWidth="1"/>
    <col min="8966" max="8966" width="14.5703125" style="174" customWidth="1"/>
    <col min="8967" max="8967" width="11.28515625" style="174" customWidth="1"/>
    <col min="8968" max="8968" width="18.28515625" style="174" customWidth="1"/>
    <col min="8969" max="8969" width="14.5703125" style="174" customWidth="1"/>
    <col min="8970" max="8970" width="11.28515625" style="174" customWidth="1"/>
    <col min="8971" max="8971" width="18.28515625" style="174" customWidth="1"/>
    <col min="8972" max="8972" width="14.5703125" style="174" customWidth="1"/>
    <col min="8973" max="8973" width="11.42578125" style="174" customWidth="1"/>
    <col min="8974" max="9216" width="9.140625" style="174"/>
    <col min="9217" max="9217" width="67" style="174" bestFit="1" customWidth="1"/>
    <col min="9218" max="9218" width="18.28515625" style="174" customWidth="1"/>
    <col min="9219" max="9219" width="14.5703125" style="174" customWidth="1"/>
    <col min="9220" max="9220" width="11.42578125" style="174" customWidth="1"/>
    <col min="9221" max="9221" width="18.28515625" style="174" customWidth="1"/>
    <col min="9222" max="9222" width="14.5703125" style="174" customWidth="1"/>
    <col min="9223" max="9223" width="11.28515625" style="174" customWidth="1"/>
    <col min="9224" max="9224" width="18.28515625" style="174" customWidth="1"/>
    <col min="9225" max="9225" width="14.5703125" style="174" customWidth="1"/>
    <col min="9226" max="9226" width="11.28515625" style="174" customWidth="1"/>
    <col min="9227" max="9227" width="18.28515625" style="174" customWidth="1"/>
    <col min="9228" max="9228" width="14.5703125" style="174" customWidth="1"/>
    <col min="9229" max="9229" width="11.42578125" style="174" customWidth="1"/>
    <col min="9230" max="9472" width="9.140625" style="174"/>
    <col min="9473" max="9473" width="67" style="174" bestFit="1" customWidth="1"/>
    <col min="9474" max="9474" width="18.28515625" style="174" customWidth="1"/>
    <col min="9475" max="9475" width="14.5703125" style="174" customWidth="1"/>
    <col min="9476" max="9476" width="11.42578125" style="174" customWidth="1"/>
    <col min="9477" max="9477" width="18.28515625" style="174" customWidth="1"/>
    <col min="9478" max="9478" width="14.5703125" style="174" customWidth="1"/>
    <col min="9479" max="9479" width="11.28515625" style="174" customWidth="1"/>
    <col min="9480" max="9480" width="18.28515625" style="174" customWidth="1"/>
    <col min="9481" max="9481" width="14.5703125" style="174" customWidth="1"/>
    <col min="9482" max="9482" width="11.28515625" style="174" customWidth="1"/>
    <col min="9483" max="9483" width="18.28515625" style="174" customWidth="1"/>
    <col min="9484" max="9484" width="14.5703125" style="174" customWidth="1"/>
    <col min="9485" max="9485" width="11.42578125" style="174" customWidth="1"/>
    <col min="9486" max="9728" width="9.140625" style="174"/>
    <col min="9729" max="9729" width="67" style="174" bestFit="1" customWidth="1"/>
    <col min="9730" max="9730" width="18.28515625" style="174" customWidth="1"/>
    <col min="9731" max="9731" width="14.5703125" style="174" customWidth="1"/>
    <col min="9732" max="9732" width="11.42578125" style="174" customWidth="1"/>
    <col min="9733" max="9733" width="18.28515625" style="174" customWidth="1"/>
    <col min="9734" max="9734" width="14.5703125" style="174" customWidth="1"/>
    <col min="9735" max="9735" width="11.28515625" style="174" customWidth="1"/>
    <col min="9736" max="9736" width="18.28515625" style="174" customWidth="1"/>
    <col min="9737" max="9737" width="14.5703125" style="174" customWidth="1"/>
    <col min="9738" max="9738" width="11.28515625" style="174" customWidth="1"/>
    <col min="9739" max="9739" width="18.28515625" style="174" customWidth="1"/>
    <col min="9740" max="9740" width="14.5703125" style="174" customWidth="1"/>
    <col min="9741" max="9741" width="11.42578125" style="174" customWidth="1"/>
    <col min="9742" max="9984" width="9.140625" style="174"/>
    <col min="9985" max="9985" width="67" style="174" bestFit="1" customWidth="1"/>
    <col min="9986" max="9986" width="18.28515625" style="174" customWidth="1"/>
    <col min="9987" max="9987" width="14.5703125" style="174" customWidth="1"/>
    <col min="9988" max="9988" width="11.42578125" style="174" customWidth="1"/>
    <col min="9989" max="9989" width="18.28515625" style="174" customWidth="1"/>
    <col min="9990" max="9990" width="14.5703125" style="174" customWidth="1"/>
    <col min="9991" max="9991" width="11.28515625" style="174" customWidth="1"/>
    <col min="9992" max="9992" width="18.28515625" style="174" customWidth="1"/>
    <col min="9993" max="9993" width="14.5703125" style="174" customWidth="1"/>
    <col min="9994" max="9994" width="11.28515625" style="174" customWidth="1"/>
    <col min="9995" max="9995" width="18.28515625" style="174" customWidth="1"/>
    <col min="9996" max="9996" width="14.5703125" style="174" customWidth="1"/>
    <col min="9997" max="9997" width="11.42578125" style="174" customWidth="1"/>
    <col min="9998" max="10240" width="9.140625" style="174"/>
    <col min="10241" max="10241" width="67" style="174" bestFit="1" customWidth="1"/>
    <col min="10242" max="10242" width="18.28515625" style="174" customWidth="1"/>
    <col min="10243" max="10243" width="14.5703125" style="174" customWidth="1"/>
    <col min="10244" max="10244" width="11.42578125" style="174" customWidth="1"/>
    <col min="10245" max="10245" width="18.28515625" style="174" customWidth="1"/>
    <col min="10246" max="10246" width="14.5703125" style="174" customWidth="1"/>
    <col min="10247" max="10247" width="11.28515625" style="174" customWidth="1"/>
    <col min="10248" max="10248" width="18.28515625" style="174" customWidth="1"/>
    <col min="10249" max="10249" width="14.5703125" style="174" customWidth="1"/>
    <col min="10250" max="10250" width="11.28515625" style="174" customWidth="1"/>
    <col min="10251" max="10251" width="18.28515625" style="174" customWidth="1"/>
    <col min="10252" max="10252" width="14.5703125" style="174" customWidth="1"/>
    <col min="10253" max="10253" width="11.42578125" style="174" customWidth="1"/>
    <col min="10254" max="10496" width="9.140625" style="174"/>
    <col min="10497" max="10497" width="67" style="174" bestFit="1" customWidth="1"/>
    <col min="10498" max="10498" width="18.28515625" style="174" customWidth="1"/>
    <col min="10499" max="10499" width="14.5703125" style="174" customWidth="1"/>
    <col min="10500" max="10500" width="11.42578125" style="174" customWidth="1"/>
    <col min="10501" max="10501" width="18.28515625" style="174" customWidth="1"/>
    <col min="10502" max="10502" width="14.5703125" style="174" customWidth="1"/>
    <col min="10503" max="10503" width="11.28515625" style="174" customWidth="1"/>
    <col min="10504" max="10504" width="18.28515625" style="174" customWidth="1"/>
    <col min="10505" max="10505" width="14.5703125" style="174" customWidth="1"/>
    <col min="10506" max="10506" width="11.28515625" style="174" customWidth="1"/>
    <col min="10507" max="10507" width="18.28515625" style="174" customWidth="1"/>
    <col min="10508" max="10508" width="14.5703125" style="174" customWidth="1"/>
    <col min="10509" max="10509" width="11.42578125" style="174" customWidth="1"/>
    <col min="10510" max="10752" width="9.140625" style="174"/>
    <col min="10753" max="10753" width="67" style="174" bestFit="1" customWidth="1"/>
    <col min="10754" max="10754" width="18.28515625" style="174" customWidth="1"/>
    <col min="10755" max="10755" width="14.5703125" style="174" customWidth="1"/>
    <col min="10756" max="10756" width="11.42578125" style="174" customWidth="1"/>
    <col min="10757" max="10757" width="18.28515625" style="174" customWidth="1"/>
    <col min="10758" max="10758" width="14.5703125" style="174" customWidth="1"/>
    <col min="10759" max="10759" width="11.28515625" style="174" customWidth="1"/>
    <col min="10760" max="10760" width="18.28515625" style="174" customWidth="1"/>
    <col min="10761" max="10761" width="14.5703125" style="174" customWidth="1"/>
    <col min="10762" max="10762" width="11.28515625" style="174" customWidth="1"/>
    <col min="10763" max="10763" width="18.28515625" style="174" customWidth="1"/>
    <col min="10764" max="10764" width="14.5703125" style="174" customWidth="1"/>
    <col min="10765" max="10765" width="11.42578125" style="174" customWidth="1"/>
    <col min="10766" max="11008" width="9.140625" style="174"/>
    <col min="11009" max="11009" width="67" style="174" bestFit="1" customWidth="1"/>
    <col min="11010" max="11010" width="18.28515625" style="174" customWidth="1"/>
    <col min="11011" max="11011" width="14.5703125" style="174" customWidth="1"/>
    <col min="11012" max="11012" width="11.42578125" style="174" customWidth="1"/>
    <col min="11013" max="11013" width="18.28515625" style="174" customWidth="1"/>
    <col min="11014" max="11014" width="14.5703125" style="174" customWidth="1"/>
    <col min="11015" max="11015" width="11.28515625" style="174" customWidth="1"/>
    <col min="11016" max="11016" width="18.28515625" style="174" customWidth="1"/>
    <col min="11017" max="11017" width="14.5703125" style="174" customWidth="1"/>
    <col min="11018" max="11018" width="11.28515625" style="174" customWidth="1"/>
    <col min="11019" max="11019" width="18.28515625" style="174" customWidth="1"/>
    <col min="11020" max="11020" width="14.5703125" style="174" customWidth="1"/>
    <col min="11021" max="11021" width="11.42578125" style="174" customWidth="1"/>
    <col min="11022" max="11264" width="9.140625" style="174"/>
    <col min="11265" max="11265" width="67" style="174" bestFit="1" customWidth="1"/>
    <col min="11266" max="11266" width="18.28515625" style="174" customWidth="1"/>
    <col min="11267" max="11267" width="14.5703125" style="174" customWidth="1"/>
    <col min="11268" max="11268" width="11.42578125" style="174" customWidth="1"/>
    <col min="11269" max="11269" width="18.28515625" style="174" customWidth="1"/>
    <col min="11270" max="11270" width="14.5703125" style="174" customWidth="1"/>
    <col min="11271" max="11271" width="11.28515625" style="174" customWidth="1"/>
    <col min="11272" max="11272" width="18.28515625" style="174" customWidth="1"/>
    <col min="11273" max="11273" width="14.5703125" style="174" customWidth="1"/>
    <col min="11274" max="11274" width="11.28515625" style="174" customWidth="1"/>
    <col min="11275" max="11275" width="18.28515625" style="174" customWidth="1"/>
    <col min="11276" max="11276" width="14.5703125" style="174" customWidth="1"/>
    <col min="11277" max="11277" width="11.42578125" style="174" customWidth="1"/>
    <col min="11278" max="11520" width="9.140625" style="174"/>
    <col min="11521" max="11521" width="67" style="174" bestFit="1" customWidth="1"/>
    <col min="11522" max="11522" width="18.28515625" style="174" customWidth="1"/>
    <col min="11523" max="11523" width="14.5703125" style="174" customWidth="1"/>
    <col min="11524" max="11524" width="11.42578125" style="174" customWidth="1"/>
    <col min="11525" max="11525" width="18.28515625" style="174" customWidth="1"/>
    <col min="11526" max="11526" width="14.5703125" style="174" customWidth="1"/>
    <col min="11527" max="11527" width="11.28515625" style="174" customWidth="1"/>
    <col min="11528" max="11528" width="18.28515625" style="174" customWidth="1"/>
    <col min="11529" max="11529" width="14.5703125" style="174" customWidth="1"/>
    <col min="11530" max="11530" width="11.28515625" style="174" customWidth="1"/>
    <col min="11531" max="11531" width="18.28515625" style="174" customWidth="1"/>
    <col min="11532" max="11532" width="14.5703125" style="174" customWidth="1"/>
    <col min="11533" max="11533" width="11.42578125" style="174" customWidth="1"/>
    <col min="11534" max="11776" width="9.140625" style="174"/>
    <col min="11777" max="11777" width="67" style="174" bestFit="1" customWidth="1"/>
    <col min="11778" max="11778" width="18.28515625" style="174" customWidth="1"/>
    <col min="11779" max="11779" width="14.5703125" style="174" customWidth="1"/>
    <col min="11780" max="11780" width="11.42578125" style="174" customWidth="1"/>
    <col min="11781" max="11781" width="18.28515625" style="174" customWidth="1"/>
    <col min="11782" max="11782" width="14.5703125" style="174" customWidth="1"/>
    <col min="11783" max="11783" width="11.28515625" style="174" customWidth="1"/>
    <col min="11784" max="11784" width="18.28515625" style="174" customWidth="1"/>
    <col min="11785" max="11785" width="14.5703125" style="174" customWidth="1"/>
    <col min="11786" max="11786" width="11.28515625" style="174" customWidth="1"/>
    <col min="11787" max="11787" width="18.28515625" style="174" customWidth="1"/>
    <col min="11788" max="11788" width="14.5703125" style="174" customWidth="1"/>
    <col min="11789" max="11789" width="11.42578125" style="174" customWidth="1"/>
    <col min="11790" max="12032" width="9.140625" style="174"/>
    <col min="12033" max="12033" width="67" style="174" bestFit="1" customWidth="1"/>
    <col min="12034" max="12034" width="18.28515625" style="174" customWidth="1"/>
    <col min="12035" max="12035" width="14.5703125" style="174" customWidth="1"/>
    <col min="12036" max="12036" width="11.42578125" style="174" customWidth="1"/>
    <col min="12037" max="12037" width="18.28515625" style="174" customWidth="1"/>
    <col min="12038" max="12038" width="14.5703125" style="174" customWidth="1"/>
    <col min="12039" max="12039" width="11.28515625" style="174" customWidth="1"/>
    <col min="12040" max="12040" width="18.28515625" style="174" customWidth="1"/>
    <col min="12041" max="12041" width="14.5703125" style="174" customWidth="1"/>
    <col min="12042" max="12042" width="11.28515625" style="174" customWidth="1"/>
    <col min="12043" max="12043" width="18.28515625" style="174" customWidth="1"/>
    <col min="12044" max="12044" width="14.5703125" style="174" customWidth="1"/>
    <col min="12045" max="12045" width="11.42578125" style="174" customWidth="1"/>
    <col min="12046" max="12288" width="9.140625" style="174"/>
    <col min="12289" max="12289" width="67" style="174" bestFit="1" customWidth="1"/>
    <col min="12290" max="12290" width="18.28515625" style="174" customWidth="1"/>
    <col min="12291" max="12291" width="14.5703125" style="174" customWidth="1"/>
    <col min="12292" max="12292" width="11.42578125" style="174" customWidth="1"/>
    <col min="12293" max="12293" width="18.28515625" style="174" customWidth="1"/>
    <col min="12294" max="12294" width="14.5703125" style="174" customWidth="1"/>
    <col min="12295" max="12295" width="11.28515625" style="174" customWidth="1"/>
    <col min="12296" max="12296" width="18.28515625" style="174" customWidth="1"/>
    <col min="12297" max="12297" width="14.5703125" style="174" customWidth="1"/>
    <col min="12298" max="12298" width="11.28515625" style="174" customWidth="1"/>
    <col min="12299" max="12299" width="18.28515625" style="174" customWidth="1"/>
    <col min="12300" max="12300" width="14.5703125" style="174" customWidth="1"/>
    <col min="12301" max="12301" width="11.42578125" style="174" customWidth="1"/>
    <col min="12302" max="12544" width="9.140625" style="174"/>
    <col min="12545" max="12545" width="67" style="174" bestFit="1" customWidth="1"/>
    <col min="12546" max="12546" width="18.28515625" style="174" customWidth="1"/>
    <col min="12547" max="12547" width="14.5703125" style="174" customWidth="1"/>
    <col min="12548" max="12548" width="11.42578125" style="174" customWidth="1"/>
    <col min="12549" max="12549" width="18.28515625" style="174" customWidth="1"/>
    <col min="12550" max="12550" width="14.5703125" style="174" customWidth="1"/>
    <col min="12551" max="12551" width="11.28515625" style="174" customWidth="1"/>
    <col min="12552" max="12552" width="18.28515625" style="174" customWidth="1"/>
    <col min="12553" max="12553" width="14.5703125" style="174" customWidth="1"/>
    <col min="12554" max="12554" width="11.28515625" style="174" customWidth="1"/>
    <col min="12555" max="12555" width="18.28515625" style="174" customWidth="1"/>
    <col min="12556" max="12556" width="14.5703125" style="174" customWidth="1"/>
    <col min="12557" max="12557" width="11.42578125" style="174" customWidth="1"/>
    <col min="12558" max="12800" width="9.140625" style="174"/>
    <col min="12801" max="12801" width="67" style="174" bestFit="1" customWidth="1"/>
    <col min="12802" max="12802" width="18.28515625" style="174" customWidth="1"/>
    <col min="12803" max="12803" width="14.5703125" style="174" customWidth="1"/>
    <col min="12804" max="12804" width="11.42578125" style="174" customWidth="1"/>
    <col min="12805" max="12805" width="18.28515625" style="174" customWidth="1"/>
    <col min="12806" max="12806" width="14.5703125" style="174" customWidth="1"/>
    <col min="12807" max="12807" width="11.28515625" style="174" customWidth="1"/>
    <col min="12808" max="12808" width="18.28515625" style="174" customWidth="1"/>
    <col min="12809" max="12809" width="14.5703125" style="174" customWidth="1"/>
    <col min="12810" max="12810" width="11.28515625" style="174" customWidth="1"/>
    <col min="12811" max="12811" width="18.28515625" style="174" customWidth="1"/>
    <col min="12812" max="12812" width="14.5703125" style="174" customWidth="1"/>
    <col min="12813" max="12813" width="11.42578125" style="174" customWidth="1"/>
    <col min="12814" max="13056" width="9.140625" style="174"/>
    <col min="13057" max="13057" width="67" style="174" bestFit="1" customWidth="1"/>
    <col min="13058" max="13058" width="18.28515625" style="174" customWidth="1"/>
    <col min="13059" max="13059" width="14.5703125" style="174" customWidth="1"/>
    <col min="13060" max="13060" width="11.42578125" style="174" customWidth="1"/>
    <col min="13061" max="13061" width="18.28515625" style="174" customWidth="1"/>
    <col min="13062" max="13062" width="14.5703125" style="174" customWidth="1"/>
    <col min="13063" max="13063" width="11.28515625" style="174" customWidth="1"/>
    <col min="13064" max="13064" width="18.28515625" style="174" customWidth="1"/>
    <col min="13065" max="13065" width="14.5703125" style="174" customWidth="1"/>
    <col min="13066" max="13066" width="11.28515625" style="174" customWidth="1"/>
    <col min="13067" max="13067" width="18.28515625" style="174" customWidth="1"/>
    <col min="13068" max="13068" width="14.5703125" style="174" customWidth="1"/>
    <col min="13069" max="13069" width="11.42578125" style="174" customWidth="1"/>
    <col min="13070" max="13312" width="9.140625" style="174"/>
    <col min="13313" max="13313" width="67" style="174" bestFit="1" customWidth="1"/>
    <col min="13314" max="13314" width="18.28515625" style="174" customWidth="1"/>
    <col min="13315" max="13315" width="14.5703125" style="174" customWidth="1"/>
    <col min="13316" max="13316" width="11.42578125" style="174" customWidth="1"/>
    <col min="13317" max="13317" width="18.28515625" style="174" customWidth="1"/>
    <col min="13318" max="13318" width="14.5703125" style="174" customWidth="1"/>
    <col min="13319" max="13319" width="11.28515625" style="174" customWidth="1"/>
    <col min="13320" max="13320" width="18.28515625" style="174" customWidth="1"/>
    <col min="13321" max="13321" width="14.5703125" style="174" customWidth="1"/>
    <col min="13322" max="13322" width="11.28515625" style="174" customWidth="1"/>
    <col min="13323" max="13323" width="18.28515625" style="174" customWidth="1"/>
    <col min="13324" max="13324" width="14.5703125" style="174" customWidth="1"/>
    <col min="13325" max="13325" width="11.42578125" style="174" customWidth="1"/>
    <col min="13326" max="13568" width="9.140625" style="174"/>
    <col min="13569" max="13569" width="67" style="174" bestFit="1" customWidth="1"/>
    <col min="13570" max="13570" width="18.28515625" style="174" customWidth="1"/>
    <col min="13571" max="13571" width="14.5703125" style="174" customWidth="1"/>
    <col min="13572" max="13572" width="11.42578125" style="174" customWidth="1"/>
    <col min="13573" max="13573" width="18.28515625" style="174" customWidth="1"/>
    <col min="13574" max="13574" width="14.5703125" style="174" customWidth="1"/>
    <col min="13575" max="13575" width="11.28515625" style="174" customWidth="1"/>
    <col min="13576" max="13576" width="18.28515625" style="174" customWidth="1"/>
    <col min="13577" max="13577" width="14.5703125" style="174" customWidth="1"/>
    <col min="13578" max="13578" width="11.28515625" style="174" customWidth="1"/>
    <col min="13579" max="13579" width="18.28515625" style="174" customWidth="1"/>
    <col min="13580" max="13580" width="14.5703125" style="174" customWidth="1"/>
    <col min="13581" max="13581" width="11.42578125" style="174" customWidth="1"/>
    <col min="13582" max="13824" width="9.140625" style="174"/>
    <col min="13825" max="13825" width="67" style="174" bestFit="1" customWidth="1"/>
    <col min="13826" max="13826" width="18.28515625" style="174" customWidth="1"/>
    <col min="13827" max="13827" width="14.5703125" style="174" customWidth="1"/>
    <col min="13828" max="13828" width="11.42578125" style="174" customWidth="1"/>
    <col min="13829" max="13829" width="18.28515625" style="174" customWidth="1"/>
    <col min="13830" max="13830" width="14.5703125" style="174" customWidth="1"/>
    <col min="13831" max="13831" width="11.28515625" style="174" customWidth="1"/>
    <col min="13832" max="13832" width="18.28515625" style="174" customWidth="1"/>
    <col min="13833" max="13833" width="14.5703125" style="174" customWidth="1"/>
    <col min="13834" max="13834" width="11.28515625" style="174" customWidth="1"/>
    <col min="13835" max="13835" width="18.28515625" style="174" customWidth="1"/>
    <col min="13836" max="13836" width="14.5703125" style="174" customWidth="1"/>
    <col min="13837" max="13837" width="11.42578125" style="174" customWidth="1"/>
    <col min="13838" max="14080" width="9.140625" style="174"/>
    <col min="14081" max="14081" width="67" style="174" bestFit="1" customWidth="1"/>
    <col min="14082" max="14082" width="18.28515625" style="174" customWidth="1"/>
    <col min="14083" max="14083" width="14.5703125" style="174" customWidth="1"/>
    <col min="14084" max="14084" width="11.42578125" style="174" customWidth="1"/>
    <col min="14085" max="14085" width="18.28515625" style="174" customWidth="1"/>
    <col min="14086" max="14086" width="14.5703125" style="174" customWidth="1"/>
    <col min="14087" max="14087" width="11.28515625" style="174" customWidth="1"/>
    <col min="14088" max="14088" width="18.28515625" style="174" customWidth="1"/>
    <col min="14089" max="14089" width="14.5703125" style="174" customWidth="1"/>
    <col min="14090" max="14090" width="11.28515625" style="174" customWidth="1"/>
    <col min="14091" max="14091" width="18.28515625" style="174" customWidth="1"/>
    <col min="14092" max="14092" width="14.5703125" style="174" customWidth="1"/>
    <col min="14093" max="14093" width="11.42578125" style="174" customWidth="1"/>
    <col min="14094" max="14336" width="9.140625" style="174"/>
    <col min="14337" max="14337" width="67" style="174" bestFit="1" customWidth="1"/>
    <col min="14338" max="14338" width="18.28515625" style="174" customWidth="1"/>
    <col min="14339" max="14339" width="14.5703125" style="174" customWidth="1"/>
    <col min="14340" max="14340" width="11.42578125" style="174" customWidth="1"/>
    <col min="14341" max="14341" width="18.28515625" style="174" customWidth="1"/>
    <col min="14342" max="14342" width="14.5703125" style="174" customWidth="1"/>
    <col min="14343" max="14343" width="11.28515625" style="174" customWidth="1"/>
    <col min="14344" max="14344" width="18.28515625" style="174" customWidth="1"/>
    <col min="14345" max="14345" width="14.5703125" style="174" customWidth="1"/>
    <col min="14346" max="14346" width="11.28515625" style="174" customWidth="1"/>
    <col min="14347" max="14347" width="18.28515625" style="174" customWidth="1"/>
    <col min="14348" max="14348" width="14.5703125" style="174" customWidth="1"/>
    <col min="14349" max="14349" width="11.42578125" style="174" customWidth="1"/>
    <col min="14350" max="14592" width="9.140625" style="174"/>
    <col min="14593" max="14593" width="67" style="174" bestFit="1" customWidth="1"/>
    <col min="14594" max="14594" width="18.28515625" style="174" customWidth="1"/>
    <col min="14595" max="14595" width="14.5703125" style="174" customWidth="1"/>
    <col min="14596" max="14596" width="11.42578125" style="174" customWidth="1"/>
    <col min="14597" max="14597" width="18.28515625" style="174" customWidth="1"/>
    <col min="14598" max="14598" width="14.5703125" style="174" customWidth="1"/>
    <col min="14599" max="14599" width="11.28515625" style="174" customWidth="1"/>
    <col min="14600" max="14600" width="18.28515625" style="174" customWidth="1"/>
    <col min="14601" max="14601" width="14.5703125" style="174" customWidth="1"/>
    <col min="14602" max="14602" width="11.28515625" style="174" customWidth="1"/>
    <col min="14603" max="14603" width="18.28515625" style="174" customWidth="1"/>
    <col min="14604" max="14604" width="14.5703125" style="174" customWidth="1"/>
    <col min="14605" max="14605" width="11.42578125" style="174" customWidth="1"/>
    <col min="14606" max="14848" width="9.140625" style="174"/>
    <col min="14849" max="14849" width="67" style="174" bestFit="1" customWidth="1"/>
    <col min="14850" max="14850" width="18.28515625" style="174" customWidth="1"/>
    <col min="14851" max="14851" width="14.5703125" style="174" customWidth="1"/>
    <col min="14852" max="14852" width="11.42578125" style="174" customWidth="1"/>
    <col min="14853" max="14853" width="18.28515625" style="174" customWidth="1"/>
    <col min="14854" max="14854" width="14.5703125" style="174" customWidth="1"/>
    <col min="14855" max="14855" width="11.28515625" style="174" customWidth="1"/>
    <col min="14856" max="14856" width="18.28515625" style="174" customWidth="1"/>
    <col min="14857" max="14857" width="14.5703125" style="174" customWidth="1"/>
    <col min="14858" max="14858" width="11.28515625" style="174" customWidth="1"/>
    <col min="14859" max="14859" width="18.28515625" style="174" customWidth="1"/>
    <col min="14860" max="14860" width="14.5703125" style="174" customWidth="1"/>
    <col min="14861" max="14861" width="11.42578125" style="174" customWidth="1"/>
    <col min="14862" max="15104" width="9.140625" style="174"/>
    <col min="15105" max="15105" width="67" style="174" bestFit="1" customWidth="1"/>
    <col min="15106" max="15106" width="18.28515625" style="174" customWidth="1"/>
    <col min="15107" max="15107" width="14.5703125" style="174" customWidth="1"/>
    <col min="15108" max="15108" width="11.42578125" style="174" customWidth="1"/>
    <col min="15109" max="15109" width="18.28515625" style="174" customWidth="1"/>
    <col min="15110" max="15110" width="14.5703125" style="174" customWidth="1"/>
    <col min="15111" max="15111" width="11.28515625" style="174" customWidth="1"/>
    <col min="15112" max="15112" width="18.28515625" style="174" customWidth="1"/>
    <col min="15113" max="15113" width="14.5703125" style="174" customWidth="1"/>
    <col min="15114" max="15114" width="11.28515625" style="174" customWidth="1"/>
    <col min="15115" max="15115" width="18.28515625" style="174" customWidth="1"/>
    <col min="15116" max="15116" width="14.5703125" style="174" customWidth="1"/>
    <col min="15117" max="15117" width="11.42578125" style="174" customWidth="1"/>
    <col min="15118" max="15360" width="9.140625" style="174"/>
    <col min="15361" max="15361" width="67" style="174" bestFit="1" customWidth="1"/>
    <col min="15362" max="15362" width="18.28515625" style="174" customWidth="1"/>
    <col min="15363" max="15363" width="14.5703125" style="174" customWidth="1"/>
    <col min="15364" max="15364" width="11.42578125" style="174" customWidth="1"/>
    <col min="15365" max="15365" width="18.28515625" style="174" customWidth="1"/>
    <col min="15366" max="15366" width="14.5703125" style="174" customWidth="1"/>
    <col min="15367" max="15367" width="11.28515625" style="174" customWidth="1"/>
    <col min="15368" max="15368" width="18.28515625" style="174" customWidth="1"/>
    <col min="15369" max="15369" width="14.5703125" style="174" customWidth="1"/>
    <col min="15370" max="15370" width="11.28515625" style="174" customWidth="1"/>
    <col min="15371" max="15371" width="18.28515625" style="174" customWidth="1"/>
    <col min="15372" max="15372" width="14.5703125" style="174" customWidth="1"/>
    <col min="15373" max="15373" width="11.42578125" style="174" customWidth="1"/>
    <col min="15374" max="15616" width="9.140625" style="174"/>
    <col min="15617" max="15617" width="67" style="174" bestFit="1" customWidth="1"/>
    <col min="15618" max="15618" width="18.28515625" style="174" customWidth="1"/>
    <col min="15619" max="15619" width="14.5703125" style="174" customWidth="1"/>
    <col min="15620" max="15620" width="11.42578125" style="174" customWidth="1"/>
    <col min="15621" max="15621" width="18.28515625" style="174" customWidth="1"/>
    <col min="15622" max="15622" width="14.5703125" style="174" customWidth="1"/>
    <col min="15623" max="15623" width="11.28515625" style="174" customWidth="1"/>
    <col min="15624" max="15624" width="18.28515625" style="174" customWidth="1"/>
    <col min="15625" max="15625" width="14.5703125" style="174" customWidth="1"/>
    <col min="15626" max="15626" width="11.28515625" style="174" customWidth="1"/>
    <col min="15627" max="15627" width="18.28515625" style="174" customWidth="1"/>
    <col min="15628" max="15628" width="14.5703125" style="174" customWidth="1"/>
    <col min="15629" max="15629" width="11.42578125" style="174" customWidth="1"/>
    <col min="15630" max="15872" width="9.140625" style="174"/>
    <col min="15873" max="15873" width="67" style="174" bestFit="1" customWidth="1"/>
    <col min="15874" max="15874" width="18.28515625" style="174" customWidth="1"/>
    <col min="15875" max="15875" width="14.5703125" style="174" customWidth="1"/>
    <col min="15876" max="15876" width="11.42578125" style="174" customWidth="1"/>
    <col min="15877" max="15877" width="18.28515625" style="174" customWidth="1"/>
    <col min="15878" max="15878" width="14.5703125" style="174" customWidth="1"/>
    <col min="15879" max="15879" width="11.28515625" style="174" customWidth="1"/>
    <col min="15880" max="15880" width="18.28515625" style="174" customWidth="1"/>
    <col min="15881" max="15881" width="14.5703125" style="174" customWidth="1"/>
    <col min="15882" max="15882" width="11.28515625" style="174" customWidth="1"/>
    <col min="15883" max="15883" width="18.28515625" style="174" customWidth="1"/>
    <col min="15884" max="15884" width="14.5703125" style="174" customWidth="1"/>
    <col min="15885" max="15885" width="11.42578125" style="174" customWidth="1"/>
    <col min="15886" max="16128" width="9.140625" style="174"/>
    <col min="16129" max="16129" width="67" style="174" bestFit="1" customWidth="1"/>
    <col min="16130" max="16130" width="18.28515625" style="174" customWidth="1"/>
    <col min="16131" max="16131" width="14.5703125" style="174" customWidth="1"/>
    <col min="16132" max="16132" width="11.42578125" style="174" customWidth="1"/>
    <col min="16133" max="16133" width="18.28515625" style="174" customWidth="1"/>
    <col min="16134" max="16134" width="14.5703125" style="174" customWidth="1"/>
    <col min="16135" max="16135" width="11.28515625" style="174" customWidth="1"/>
    <col min="16136" max="16136" width="18.28515625" style="174" customWidth="1"/>
    <col min="16137" max="16137" width="14.5703125" style="174" customWidth="1"/>
    <col min="16138" max="16138" width="11.28515625" style="174" customWidth="1"/>
    <col min="16139" max="16139" width="18.28515625" style="174" customWidth="1"/>
    <col min="16140" max="16140" width="14.5703125" style="174" customWidth="1"/>
    <col min="16141" max="16141" width="11.42578125" style="174" customWidth="1"/>
    <col min="16142" max="16384" width="9.140625" style="174"/>
  </cols>
  <sheetData>
    <row r="1" spans="1:13" x14ac:dyDescent="0.3">
      <c r="A1" s="4530"/>
      <c r="B1" s="4530"/>
      <c r="C1" s="4530"/>
      <c r="D1" s="4530"/>
      <c r="E1" s="4530"/>
      <c r="F1" s="4530"/>
      <c r="G1" s="4530"/>
      <c r="H1" s="4530"/>
      <c r="I1" s="4530"/>
      <c r="J1" s="4530"/>
      <c r="K1" s="4530"/>
      <c r="L1" s="4530"/>
      <c r="M1" s="4530"/>
    </row>
    <row r="2" spans="1:13" ht="20.25" x14ac:dyDescent="0.3">
      <c r="A2" s="4546" t="s">
        <v>289</v>
      </c>
      <c r="B2" s="4546"/>
      <c r="C2" s="4546"/>
      <c r="D2" s="4546"/>
      <c r="E2" s="4546"/>
      <c r="F2" s="4546"/>
      <c r="G2" s="4546"/>
      <c r="H2" s="4546"/>
      <c r="I2" s="4546"/>
      <c r="J2" s="4546"/>
      <c r="K2" s="4546"/>
      <c r="L2" s="4546"/>
      <c r="M2" s="4546"/>
    </row>
    <row r="3" spans="1:13" ht="20.25" x14ac:dyDescent="0.3">
      <c r="A3" s="4546" t="s">
        <v>384</v>
      </c>
      <c r="B3" s="4546"/>
      <c r="C3" s="4546"/>
      <c r="D3" s="4546"/>
      <c r="E3" s="4546"/>
      <c r="F3" s="4546"/>
      <c r="G3" s="4546"/>
      <c r="H3" s="4546"/>
      <c r="I3" s="4546"/>
      <c r="J3" s="4546"/>
      <c r="K3" s="4546"/>
      <c r="L3" s="4546"/>
      <c r="M3" s="4546"/>
    </row>
    <row r="4" spans="1:13" ht="19.5" thickBot="1" x14ac:dyDescent="0.35">
      <c r="A4" s="4532"/>
      <c r="B4" s="4532"/>
      <c r="C4" s="4532"/>
      <c r="D4" s="4532"/>
      <c r="E4" s="4532"/>
      <c r="F4" s="4532"/>
      <c r="G4" s="4532"/>
      <c r="H4" s="4532"/>
      <c r="I4" s="4532"/>
      <c r="J4" s="4532"/>
      <c r="K4" s="4532"/>
      <c r="L4" s="4532"/>
      <c r="M4" s="4532"/>
    </row>
    <row r="5" spans="1:13" ht="34.5" customHeight="1" x14ac:dyDescent="0.3">
      <c r="A5" s="1168" t="s">
        <v>290</v>
      </c>
      <c r="B5" s="4524" t="s">
        <v>19</v>
      </c>
      <c r="C5" s="4525"/>
      <c r="D5" s="4526"/>
      <c r="E5" s="4524" t="s">
        <v>20</v>
      </c>
      <c r="F5" s="4525"/>
      <c r="G5" s="4526"/>
      <c r="H5" s="4524" t="s">
        <v>29</v>
      </c>
      <c r="I5" s="4525"/>
      <c r="J5" s="4526"/>
      <c r="K5" s="4527" t="s">
        <v>21</v>
      </c>
      <c r="L5" s="4528"/>
      <c r="M5" s="4529"/>
    </row>
    <row r="6" spans="1:13" ht="66.75" customHeight="1" thickBot="1" x14ac:dyDescent="0.35">
      <c r="A6" s="485"/>
      <c r="B6" s="667" t="s">
        <v>26</v>
      </c>
      <c r="C6" s="668" t="s">
        <v>27</v>
      </c>
      <c r="D6" s="669" t="s">
        <v>4</v>
      </c>
      <c r="E6" s="667" t="s">
        <v>26</v>
      </c>
      <c r="F6" s="668" t="s">
        <v>27</v>
      </c>
      <c r="G6" s="669" t="s">
        <v>4</v>
      </c>
      <c r="H6" s="1169" t="s">
        <v>26</v>
      </c>
      <c r="I6" s="1170" t="s">
        <v>27</v>
      </c>
      <c r="J6" s="1171" t="s">
        <v>4</v>
      </c>
      <c r="K6" s="1300" t="s">
        <v>26</v>
      </c>
      <c r="L6" s="668" t="s">
        <v>27</v>
      </c>
      <c r="M6" s="1253" t="s">
        <v>4</v>
      </c>
    </row>
    <row r="7" spans="1:13" ht="19.5" x14ac:dyDescent="0.3">
      <c r="A7" s="1173" t="s">
        <v>22</v>
      </c>
      <c r="B7" s="1174"/>
      <c r="C7" s="1175"/>
      <c r="D7" s="1176"/>
      <c r="E7" s="1174"/>
      <c r="F7" s="1175"/>
      <c r="G7" s="1176"/>
      <c r="H7" s="1174"/>
      <c r="I7" s="1175"/>
      <c r="J7" s="1176"/>
      <c r="K7" s="1178"/>
      <c r="L7" s="1179"/>
      <c r="M7" s="1180"/>
    </row>
    <row r="8" spans="1:13" ht="29.25" customHeight="1" x14ac:dyDescent="0.3">
      <c r="A8" s="1235" t="s">
        <v>89</v>
      </c>
      <c r="B8" s="1254">
        <v>0</v>
      </c>
      <c r="C8" s="1255">
        <v>0</v>
      </c>
      <c r="D8" s="1264">
        <v>0</v>
      </c>
      <c r="E8" s="1254">
        <v>5</v>
      </c>
      <c r="F8" s="1255">
        <v>0</v>
      </c>
      <c r="G8" s="1264">
        <f>SUM(E8:F8)</f>
        <v>5</v>
      </c>
      <c r="H8" s="1254">
        <v>0</v>
      </c>
      <c r="I8" s="1255">
        <v>3</v>
      </c>
      <c r="J8" s="1264">
        <f>SUM(H8:I8)</f>
        <v>3</v>
      </c>
      <c r="K8" s="1265">
        <f t="shared" ref="K8:L11" si="0">SUM(B8+E8+H8)</f>
        <v>5</v>
      </c>
      <c r="L8" s="1266">
        <f t="shared" si="0"/>
        <v>3</v>
      </c>
      <c r="M8" s="1267">
        <f>SUM(K8:L8)</f>
        <v>8</v>
      </c>
    </row>
    <row r="9" spans="1:13" ht="34.5" customHeight="1" x14ac:dyDescent="0.3">
      <c r="A9" s="1236" t="s">
        <v>94</v>
      </c>
      <c r="B9" s="1254">
        <v>10</v>
      </c>
      <c r="C9" s="1255">
        <v>4</v>
      </c>
      <c r="D9" s="1264">
        <v>14</v>
      </c>
      <c r="E9" s="1254">
        <v>4</v>
      </c>
      <c r="F9" s="1255">
        <v>2</v>
      </c>
      <c r="G9" s="1264">
        <f>SUM(E9:F9)</f>
        <v>6</v>
      </c>
      <c r="H9" s="1254">
        <v>0</v>
      </c>
      <c r="I9" s="1255">
        <v>5</v>
      </c>
      <c r="J9" s="1264">
        <f>SUM(H9:I9)</f>
        <v>5</v>
      </c>
      <c r="K9" s="1265">
        <f t="shared" si="0"/>
        <v>14</v>
      </c>
      <c r="L9" s="1266">
        <f t="shared" si="0"/>
        <v>11</v>
      </c>
      <c r="M9" s="1267">
        <f>SUM(K9:L9)</f>
        <v>25</v>
      </c>
    </row>
    <row r="10" spans="1:13" ht="31.5" customHeight="1" x14ac:dyDescent="0.3">
      <c r="A10" s="1235" t="s">
        <v>92</v>
      </c>
      <c r="B10" s="1254">
        <v>8</v>
      </c>
      <c r="C10" s="1255">
        <v>0</v>
      </c>
      <c r="D10" s="1264">
        <v>8</v>
      </c>
      <c r="E10" s="1254">
        <v>5</v>
      </c>
      <c r="F10" s="1255">
        <v>0</v>
      </c>
      <c r="G10" s="1264">
        <f>SUM(E10:F10)</f>
        <v>5</v>
      </c>
      <c r="H10" s="1254">
        <v>8</v>
      </c>
      <c r="I10" s="1255">
        <v>0</v>
      </c>
      <c r="J10" s="1264">
        <f>SUM(H10:I10)</f>
        <v>8</v>
      </c>
      <c r="K10" s="1265">
        <f t="shared" si="0"/>
        <v>21</v>
      </c>
      <c r="L10" s="1266">
        <f t="shared" si="0"/>
        <v>0</v>
      </c>
      <c r="M10" s="1267">
        <f>SUM(K10:L10)</f>
        <v>21</v>
      </c>
    </row>
    <row r="11" spans="1:13" ht="24" customHeight="1" x14ac:dyDescent="0.3">
      <c r="A11" s="1236" t="s">
        <v>93</v>
      </c>
      <c r="B11" s="1256">
        <v>5</v>
      </c>
      <c r="C11" s="1257">
        <v>0</v>
      </c>
      <c r="D11" s="1268">
        <v>5</v>
      </c>
      <c r="E11" s="1256">
        <v>5</v>
      </c>
      <c r="F11" s="1257">
        <v>0</v>
      </c>
      <c r="G11" s="1268">
        <f>SUM(E11:F11)</f>
        <v>5</v>
      </c>
      <c r="H11" s="1256">
        <v>0</v>
      </c>
      <c r="I11" s="1257">
        <v>0</v>
      </c>
      <c r="J11" s="1264">
        <f>SUM(H11:I11)</f>
        <v>0</v>
      </c>
      <c r="K11" s="1265">
        <f t="shared" si="0"/>
        <v>10</v>
      </c>
      <c r="L11" s="1266">
        <f t="shared" si="0"/>
        <v>0</v>
      </c>
      <c r="M11" s="1267">
        <f>SUM(K11:L11)</f>
        <v>10</v>
      </c>
    </row>
    <row r="12" spans="1:13" ht="29.25" customHeight="1" thickBot="1" x14ac:dyDescent="0.35">
      <c r="A12" s="1269" t="s">
        <v>12</v>
      </c>
      <c r="B12" s="1270">
        <f t="shared" ref="B12:M12" si="1">SUM(B8:B11)</f>
        <v>23</v>
      </c>
      <c r="C12" s="1271">
        <f t="shared" si="1"/>
        <v>4</v>
      </c>
      <c r="D12" s="1272">
        <f t="shared" si="1"/>
        <v>27</v>
      </c>
      <c r="E12" s="1270">
        <f t="shared" si="1"/>
        <v>19</v>
      </c>
      <c r="F12" s="1271">
        <f t="shared" si="1"/>
        <v>2</v>
      </c>
      <c r="G12" s="1272">
        <f t="shared" si="1"/>
        <v>21</v>
      </c>
      <c r="H12" s="1270">
        <f t="shared" si="1"/>
        <v>8</v>
      </c>
      <c r="I12" s="1271">
        <f t="shared" si="1"/>
        <v>8</v>
      </c>
      <c r="J12" s="1272">
        <f t="shared" si="1"/>
        <v>16</v>
      </c>
      <c r="K12" s="1270">
        <f t="shared" si="1"/>
        <v>50</v>
      </c>
      <c r="L12" s="1271">
        <f t="shared" si="1"/>
        <v>14</v>
      </c>
      <c r="M12" s="1272">
        <f t="shared" si="1"/>
        <v>64</v>
      </c>
    </row>
    <row r="13" spans="1:13" ht="20.25" x14ac:dyDescent="0.3">
      <c r="A13" s="1273" t="s">
        <v>23</v>
      </c>
      <c r="B13" s="1258"/>
      <c r="C13" s="1259"/>
      <c r="D13" s="1274"/>
      <c r="E13" s="1258"/>
      <c r="F13" s="1259"/>
      <c r="G13" s="1274"/>
      <c r="H13" s="1258"/>
      <c r="I13" s="1259"/>
      <c r="J13" s="1274"/>
      <c r="K13" s="1258"/>
      <c r="L13" s="1259"/>
      <c r="M13" s="1274"/>
    </row>
    <row r="14" spans="1:13" ht="20.25" x14ac:dyDescent="0.3">
      <c r="A14" s="1275" t="s">
        <v>11</v>
      </c>
      <c r="B14" s="1254"/>
      <c r="C14" s="1255"/>
      <c r="D14" s="1264"/>
      <c r="E14" s="1254"/>
      <c r="F14" s="1255"/>
      <c r="G14" s="1264"/>
      <c r="H14" s="1254"/>
      <c r="I14" s="1255"/>
      <c r="J14" s="1264"/>
      <c r="K14" s="1260"/>
      <c r="L14" s="1257"/>
      <c r="M14" s="1268"/>
    </row>
    <row r="15" spans="1:13" ht="20.25" x14ac:dyDescent="0.3">
      <c r="A15" s="1235" t="s">
        <v>89</v>
      </c>
      <c r="B15" s="1254">
        <v>0</v>
      </c>
      <c r="C15" s="1255">
        <v>0</v>
      </c>
      <c r="D15" s="1264">
        <v>0</v>
      </c>
      <c r="E15" s="1254">
        <v>4</v>
      </c>
      <c r="F15" s="1255">
        <v>0</v>
      </c>
      <c r="G15" s="1264">
        <f>SUM(E15:F15)</f>
        <v>4</v>
      </c>
      <c r="H15" s="1254">
        <v>0</v>
      </c>
      <c r="I15" s="1255">
        <v>3</v>
      </c>
      <c r="J15" s="1264">
        <f>SUM(H15:I15)</f>
        <v>3</v>
      </c>
      <c r="K15" s="1265">
        <f t="shared" ref="K15:L18" si="2">SUM(B15+E15+H15)</f>
        <v>4</v>
      </c>
      <c r="L15" s="1266">
        <f t="shared" si="2"/>
        <v>3</v>
      </c>
      <c r="M15" s="1267">
        <f>SUM(K15:L15)</f>
        <v>7</v>
      </c>
    </row>
    <row r="16" spans="1:13" ht="40.5" x14ac:dyDescent="0.3">
      <c r="A16" s="1236" t="s">
        <v>94</v>
      </c>
      <c r="B16" s="1254">
        <v>10</v>
      </c>
      <c r="C16" s="1255">
        <v>4</v>
      </c>
      <c r="D16" s="1264">
        <v>14</v>
      </c>
      <c r="E16" s="1254">
        <v>4</v>
      </c>
      <c r="F16" s="1255">
        <v>2</v>
      </c>
      <c r="G16" s="1264">
        <f>SUM(E16:F16)</f>
        <v>6</v>
      </c>
      <c r="H16" s="1254">
        <v>0</v>
      </c>
      <c r="I16" s="1255">
        <v>5</v>
      </c>
      <c r="J16" s="1264">
        <f>SUM(H16:I16)</f>
        <v>5</v>
      </c>
      <c r="K16" s="1265">
        <f t="shared" si="2"/>
        <v>14</v>
      </c>
      <c r="L16" s="1266">
        <f t="shared" si="2"/>
        <v>11</v>
      </c>
      <c r="M16" s="1267">
        <f>SUM(K16:L16)</f>
        <v>25</v>
      </c>
    </row>
    <row r="17" spans="1:16" ht="24" customHeight="1" x14ac:dyDescent="0.3">
      <c r="A17" s="1235" t="s">
        <v>92</v>
      </c>
      <c r="B17" s="1254">
        <v>7</v>
      </c>
      <c r="C17" s="1255">
        <v>0</v>
      </c>
      <c r="D17" s="1264">
        <v>7</v>
      </c>
      <c r="E17" s="1254">
        <v>5</v>
      </c>
      <c r="F17" s="1255">
        <v>0</v>
      </c>
      <c r="G17" s="1264">
        <f>SUM(E17:F17)</f>
        <v>5</v>
      </c>
      <c r="H17" s="1254">
        <v>8</v>
      </c>
      <c r="I17" s="1255">
        <v>0</v>
      </c>
      <c r="J17" s="1264">
        <f>SUM(H17:I17)</f>
        <v>8</v>
      </c>
      <c r="K17" s="1265">
        <f t="shared" si="2"/>
        <v>20</v>
      </c>
      <c r="L17" s="1266">
        <f t="shared" si="2"/>
        <v>0</v>
      </c>
      <c r="M17" s="1267">
        <f>SUM(K17:L17)</f>
        <v>20</v>
      </c>
    </row>
    <row r="18" spans="1:16" ht="29.25" customHeight="1" x14ac:dyDescent="0.3">
      <c r="A18" s="1236" t="s">
        <v>93</v>
      </c>
      <c r="B18" s="1256">
        <v>5</v>
      </c>
      <c r="C18" s="1257">
        <v>0</v>
      </c>
      <c r="D18" s="1268">
        <v>5</v>
      </c>
      <c r="E18" s="1256">
        <v>5</v>
      </c>
      <c r="F18" s="1257">
        <v>0</v>
      </c>
      <c r="G18" s="1268">
        <f>SUM(E18:F18)</f>
        <v>5</v>
      </c>
      <c r="H18" s="1254">
        <v>0</v>
      </c>
      <c r="I18" s="1255">
        <v>0</v>
      </c>
      <c r="J18" s="1264">
        <f>SUM(H18:I18)</f>
        <v>0</v>
      </c>
      <c r="K18" s="1265">
        <f t="shared" si="2"/>
        <v>10</v>
      </c>
      <c r="L18" s="1266">
        <f t="shared" si="2"/>
        <v>0</v>
      </c>
      <c r="M18" s="1267">
        <f>SUM(K18:L18)</f>
        <v>10</v>
      </c>
    </row>
    <row r="19" spans="1:16" ht="30" customHeight="1" thickBot="1" x14ac:dyDescent="0.35">
      <c r="A19" s="1276" t="s">
        <v>8</v>
      </c>
      <c r="B19" s="1270">
        <f t="shared" ref="B19:J19" si="3">SUM(B15:B18)</f>
        <v>22</v>
      </c>
      <c r="C19" s="1271">
        <f>SUM(C15:C18)</f>
        <v>4</v>
      </c>
      <c r="D19" s="1271">
        <f>SUM(D15:D18)</f>
        <v>26</v>
      </c>
      <c r="E19" s="1270">
        <f t="shared" si="3"/>
        <v>18</v>
      </c>
      <c r="F19" s="1271">
        <f t="shared" si="3"/>
        <v>2</v>
      </c>
      <c r="G19" s="1272">
        <f t="shared" si="3"/>
        <v>20</v>
      </c>
      <c r="H19" s="1270">
        <f t="shared" si="3"/>
        <v>8</v>
      </c>
      <c r="I19" s="1271">
        <f t="shared" si="3"/>
        <v>8</v>
      </c>
      <c r="J19" s="1272">
        <f t="shared" si="3"/>
        <v>16</v>
      </c>
      <c r="K19" s="1277">
        <f>SUM(K15:K18)</f>
        <v>48</v>
      </c>
      <c r="L19" s="1278">
        <f>SUM(L15:L18)</f>
        <v>14</v>
      </c>
      <c r="M19" s="1279">
        <f>SUM(M15:M18)</f>
        <v>62</v>
      </c>
    </row>
    <row r="20" spans="1:16" ht="36.75" customHeight="1" x14ac:dyDescent="0.3">
      <c r="A20" s="1280" t="s">
        <v>25</v>
      </c>
      <c r="B20" s="1261"/>
      <c r="C20" s="1262"/>
      <c r="D20" s="1281"/>
      <c r="E20" s="1261"/>
      <c r="F20" s="1262"/>
      <c r="G20" s="1281"/>
      <c r="H20" s="1261"/>
      <c r="I20" s="1262"/>
      <c r="J20" s="1281"/>
      <c r="K20" s="1318"/>
      <c r="L20" s="1283"/>
      <c r="M20" s="1284"/>
    </row>
    <row r="21" spans="1:16" ht="30" customHeight="1" x14ac:dyDescent="0.3">
      <c r="A21" s="1242" t="s">
        <v>89</v>
      </c>
      <c r="B21" s="1254">
        <v>0</v>
      </c>
      <c r="C21" s="1255">
        <v>0</v>
      </c>
      <c r="D21" s="1285">
        <v>0</v>
      </c>
      <c r="E21" s="1254">
        <v>1</v>
      </c>
      <c r="F21" s="1255">
        <v>0</v>
      </c>
      <c r="G21" s="1285">
        <f>SUM(E21:F21)</f>
        <v>1</v>
      </c>
      <c r="H21" s="1254">
        <v>0</v>
      </c>
      <c r="I21" s="1255">
        <v>0</v>
      </c>
      <c r="J21" s="1285">
        <f>SUM(H21:I21)</f>
        <v>0</v>
      </c>
      <c r="K21" s="1265">
        <f t="shared" ref="K21:L24" si="4">SUM(B21+E21+H21)</f>
        <v>1</v>
      </c>
      <c r="L21" s="1266">
        <f t="shared" si="4"/>
        <v>0</v>
      </c>
      <c r="M21" s="1267">
        <f>SUM(K21:L21)</f>
        <v>1</v>
      </c>
    </row>
    <row r="22" spans="1:16" ht="30.75" customHeight="1" x14ac:dyDescent="0.3">
      <c r="A22" s="1243" t="s">
        <v>94</v>
      </c>
      <c r="B22" s="1254">
        <v>0</v>
      </c>
      <c r="C22" s="1255">
        <v>0</v>
      </c>
      <c r="D22" s="1285">
        <v>0</v>
      </c>
      <c r="E22" s="1254">
        <v>0</v>
      </c>
      <c r="F22" s="1255">
        <v>0</v>
      </c>
      <c r="G22" s="1285">
        <f>SUM(E22:F22)</f>
        <v>0</v>
      </c>
      <c r="H22" s="1254">
        <v>0</v>
      </c>
      <c r="I22" s="1255">
        <v>0</v>
      </c>
      <c r="J22" s="1285">
        <v>0</v>
      </c>
      <c r="K22" s="1265">
        <f t="shared" si="4"/>
        <v>0</v>
      </c>
      <c r="L22" s="1266">
        <f t="shared" si="4"/>
        <v>0</v>
      </c>
      <c r="M22" s="1267">
        <f>SUM(K22:L22)</f>
        <v>0</v>
      </c>
    </row>
    <row r="23" spans="1:16" ht="25.5" customHeight="1" x14ac:dyDescent="0.3">
      <c r="A23" s="1242" t="s">
        <v>92</v>
      </c>
      <c r="B23" s="1254">
        <v>1</v>
      </c>
      <c r="C23" s="1255">
        <v>0</v>
      </c>
      <c r="D23" s="1285">
        <v>0</v>
      </c>
      <c r="E23" s="1254">
        <v>0</v>
      </c>
      <c r="F23" s="1255">
        <v>0</v>
      </c>
      <c r="G23" s="1285">
        <f>SUM(E23:F23)</f>
        <v>0</v>
      </c>
      <c r="H23" s="1254">
        <v>0</v>
      </c>
      <c r="I23" s="1255">
        <v>0</v>
      </c>
      <c r="J23" s="1285">
        <f>SUM(H23:I23)</f>
        <v>0</v>
      </c>
      <c r="K23" s="1265">
        <f t="shared" si="4"/>
        <v>1</v>
      </c>
      <c r="L23" s="1266">
        <f t="shared" si="4"/>
        <v>0</v>
      </c>
      <c r="M23" s="1267">
        <f>SUM(K23:L23)</f>
        <v>1</v>
      </c>
    </row>
    <row r="24" spans="1:16" ht="31.5" customHeight="1" x14ac:dyDescent="0.3">
      <c r="A24" s="1243" t="s">
        <v>93</v>
      </c>
      <c r="B24" s="1254">
        <v>0</v>
      </c>
      <c r="C24" s="1255">
        <v>0</v>
      </c>
      <c r="D24" s="1285">
        <v>0</v>
      </c>
      <c r="E24" s="1254">
        <v>0</v>
      </c>
      <c r="F24" s="1255">
        <v>0</v>
      </c>
      <c r="G24" s="1285">
        <f>SUM(E24:F24)</f>
        <v>0</v>
      </c>
      <c r="H24" s="1254">
        <v>0</v>
      </c>
      <c r="I24" s="1255">
        <v>0</v>
      </c>
      <c r="J24" s="1285">
        <f>SUM(H24:I24)</f>
        <v>0</v>
      </c>
      <c r="K24" s="1265">
        <f t="shared" si="4"/>
        <v>0</v>
      </c>
      <c r="L24" s="1266">
        <f t="shared" si="4"/>
        <v>0</v>
      </c>
      <c r="M24" s="1267">
        <f>SUM(K24:L24)</f>
        <v>0</v>
      </c>
    </row>
    <row r="25" spans="1:16" ht="31.5" customHeight="1" thickBot="1" x14ac:dyDescent="0.35">
      <c r="A25" s="1287" t="s">
        <v>13</v>
      </c>
      <c r="B25" s="1288">
        <f>SUM(B21:B24)</f>
        <v>1</v>
      </c>
      <c r="C25" s="1289">
        <v>0</v>
      </c>
      <c r="D25" s="1290">
        <f>SUM(D21:D24)</f>
        <v>0</v>
      </c>
      <c r="E25" s="1288">
        <f>SUM(E21:E24)</f>
        <v>1</v>
      </c>
      <c r="F25" s="1289">
        <v>0</v>
      </c>
      <c r="G25" s="1290">
        <f t="shared" ref="G25:M25" si="5">SUM(G21:G24)</f>
        <v>1</v>
      </c>
      <c r="H25" s="1288">
        <f t="shared" si="5"/>
        <v>0</v>
      </c>
      <c r="I25" s="1289">
        <f t="shared" si="5"/>
        <v>0</v>
      </c>
      <c r="J25" s="1301">
        <f t="shared" si="5"/>
        <v>0</v>
      </c>
      <c r="K25" s="1312">
        <f t="shared" si="5"/>
        <v>2</v>
      </c>
      <c r="L25" s="1291">
        <f t="shared" si="5"/>
        <v>0</v>
      </c>
      <c r="M25" s="1292">
        <f t="shared" si="5"/>
        <v>2</v>
      </c>
    </row>
    <row r="26" spans="1:16" ht="30.75" customHeight="1" thickBot="1" x14ac:dyDescent="0.35">
      <c r="A26" s="1263" t="s">
        <v>10</v>
      </c>
      <c r="B26" s="1293">
        <f>B19</f>
        <v>22</v>
      </c>
      <c r="C26" s="1294">
        <f>C19</f>
        <v>4</v>
      </c>
      <c r="D26" s="1295">
        <f>D19</f>
        <v>26</v>
      </c>
      <c r="E26" s="1293">
        <f t="shared" ref="E26:J26" si="6">E19</f>
        <v>18</v>
      </c>
      <c r="F26" s="1294">
        <f t="shared" si="6"/>
        <v>2</v>
      </c>
      <c r="G26" s="1295">
        <f t="shared" si="6"/>
        <v>20</v>
      </c>
      <c r="H26" s="1293">
        <f t="shared" si="6"/>
        <v>8</v>
      </c>
      <c r="I26" s="1294">
        <f t="shared" si="6"/>
        <v>8</v>
      </c>
      <c r="J26" s="1350">
        <f t="shared" si="6"/>
        <v>16</v>
      </c>
      <c r="K26" s="1293">
        <f>SUM(B26+E26+H26)</f>
        <v>48</v>
      </c>
      <c r="L26" s="1294">
        <f>SUM(C26+F26+I26)</f>
        <v>14</v>
      </c>
      <c r="M26" s="1295">
        <f>SUM(K26:L26)</f>
        <v>62</v>
      </c>
    </row>
    <row r="27" spans="1:16" ht="49.5" customHeight="1" thickBot="1" x14ac:dyDescent="0.35">
      <c r="A27" s="1263" t="s">
        <v>14</v>
      </c>
      <c r="B27" s="1297">
        <f>B25</f>
        <v>1</v>
      </c>
      <c r="C27" s="1298">
        <f>C25</f>
        <v>0</v>
      </c>
      <c r="D27" s="1299">
        <v>1</v>
      </c>
      <c r="E27" s="1297">
        <f t="shared" ref="E27:J27" si="7">E25</f>
        <v>1</v>
      </c>
      <c r="F27" s="1298">
        <f t="shared" si="7"/>
        <v>0</v>
      </c>
      <c r="G27" s="1299">
        <f t="shared" si="7"/>
        <v>1</v>
      </c>
      <c r="H27" s="1297">
        <f t="shared" si="7"/>
        <v>0</v>
      </c>
      <c r="I27" s="1298">
        <f t="shared" si="7"/>
        <v>0</v>
      </c>
      <c r="J27" s="1299">
        <f t="shared" si="7"/>
        <v>0</v>
      </c>
      <c r="K27" s="1296">
        <f>B27+E27+H27</f>
        <v>2</v>
      </c>
      <c r="L27" s="1294">
        <f>C27+F27+I27</f>
        <v>0</v>
      </c>
      <c r="M27" s="1295">
        <f>SUM(K27:L27)</f>
        <v>2</v>
      </c>
    </row>
    <row r="28" spans="1:16" ht="31.5" customHeight="1" thickBot="1" x14ac:dyDescent="0.35">
      <c r="A28" s="666" t="s">
        <v>15</v>
      </c>
      <c r="B28" s="1232">
        <f>SUM(B26:B27)</f>
        <v>23</v>
      </c>
      <c r="C28" s="1233">
        <f>SUM(C26:C27)</f>
        <v>4</v>
      </c>
      <c r="D28" s="1234">
        <f>SUM(D26:D27)</f>
        <v>27</v>
      </c>
      <c r="E28" s="1232">
        <f t="shared" ref="E28:J28" si="8">SUM(E26:E27)</f>
        <v>19</v>
      </c>
      <c r="F28" s="1233">
        <f t="shared" si="8"/>
        <v>2</v>
      </c>
      <c r="G28" s="1234">
        <f t="shared" si="8"/>
        <v>21</v>
      </c>
      <c r="H28" s="1232">
        <f t="shared" si="8"/>
        <v>8</v>
      </c>
      <c r="I28" s="1233">
        <f t="shared" si="8"/>
        <v>8</v>
      </c>
      <c r="J28" s="1234">
        <f t="shared" si="8"/>
        <v>16</v>
      </c>
      <c r="K28" s="999">
        <f>SUM(B28+E28+H28)</f>
        <v>50</v>
      </c>
      <c r="L28" s="1233">
        <f>SUM(C28+F28+I28)</f>
        <v>14</v>
      </c>
      <c r="M28" s="1234">
        <f>SUM(K28:L28)</f>
        <v>64</v>
      </c>
    </row>
    <row r="29" spans="1:16" x14ac:dyDescent="0.3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</row>
    <row r="30" spans="1:16" x14ac:dyDescent="0.3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</row>
    <row r="31" spans="1:16" x14ac:dyDescent="0.3">
      <c r="A31" s="4521"/>
      <c r="B31" s="4521"/>
      <c r="C31" s="4521"/>
      <c r="D31" s="4521"/>
      <c r="E31" s="4521"/>
      <c r="F31" s="4521"/>
      <c r="G31" s="4521"/>
      <c r="H31" s="242"/>
      <c r="I31" s="242"/>
      <c r="J31" s="242"/>
      <c r="K31" s="243"/>
      <c r="L31" s="242"/>
      <c r="M31" s="242"/>
      <c r="N31" s="242"/>
      <c r="O31" s="242"/>
      <c r="P31" s="242"/>
    </row>
    <row r="32" spans="1:16" x14ac:dyDescent="0.3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B10" zoomScale="50" zoomScaleNormal="50" workbookViewId="0">
      <selection activeCell="I26" sqref="I26"/>
    </sheetView>
  </sheetViews>
  <sheetFormatPr defaultRowHeight="25.5" x14ac:dyDescent="0.35"/>
  <cols>
    <col min="1" max="1" width="95.140625" style="844" customWidth="1"/>
    <col min="2" max="2" width="17" style="844" customWidth="1"/>
    <col min="3" max="3" width="16.7109375" style="844" customWidth="1"/>
    <col min="4" max="4" width="17" style="844" customWidth="1"/>
    <col min="5" max="5" width="16.7109375" style="844" customWidth="1"/>
    <col min="6" max="6" width="17" style="844" customWidth="1"/>
    <col min="7" max="7" width="16.7109375" style="844" customWidth="1"/>
    <col min="8" max="8" width="17" style="844" customWidth="1"/>
    <col min="9" max="15" width="16.7109375" style="844" customWidth="1"/>
    <col min="16" max="16" width="18" style="844" customWidth="1"/>
    <col min="17" max="18" width="10.7109375" style="844" customWidth="1"/>
    <col min="19" max="19" width="9.140625" style="844" customWidth="1"/>
    <col min="20" max="20" width="12.85546875" style="844" customWidth="1"/>
    <col min="21" max="21" width="23.42578125" style="844" customWidth="1"/>
    <col min="22" max="23" width="9.140625" style="844" customWidth="1"/>
    <col min="24" max="24" width="10.5703125" style="844" bestFit="1" customWidth="1"/>
    <col min="25" max="25" width="11.28515625" style="844" customWidth="1"/>
    <col min="26" max="256" width="9.140625" style="844"/>
    <col min="257" max="257" width="95.140625" style="844" customWidth="1"/>
    <col min="258" max="258" width="17" style="844" customWidth="1"/>
    <col min="259" max="259" width="16.7109375" style="844" customWidth="1"/>
    <col min="260" max="260" width="17" style="844" customWidth="1"/>
    <col min="261" max="261" width="16.7109375" style="844" customWidth="1"/>
    <col min="262" max="262" width="17" style="844" customWidth="1"/>
    <col min="263" max="263" width="16.7109375" style="844" customWidth="1"/>
    <col min="264" max="264" width="17" style="844" customWidth="1"/>
    <col min="265" max="271" width="16.7109375" style="844" customWidth="1"/>
    <col min="272" max="272" width="18" style="844" customWidth="1"/>
    <col min="273" max="274" width="10.7109375" style="844" customWidth="1"/>
    <col min="275" max="275" width="9.140625" style="844" customWidth="1"/>
    <col min="276" max="276" width="12.85546875" style="844" customWidth="1"/>
    <col min="277" max="277" width="23.42578125" style="844" customWidth="1"/>
    <col min="278" max="279" width="9.140625" style="844" customWidth="1"/>
    <col min="280" max="280" width="10.5703125" style="844" bestFit="1" customWidth="1"/>
    <col min="281" max="281" width="11.28515625" style="844" customWidth="1"/>
    <col min="282" max="512" width="9.140625" style="844"/>
    <col min="513" max="513" width="95.140625" style="844" customWidth="1"/>
    <col min="514" max="514" width="17" style="844" customWidth="1"/>
    <col min="515" max="515" width="16.7109375" style="844" customWidth="1"/>
    <col min="516" max="516" width="17" style="844" customWidth="1"/>
    <col min="517" max="517" width="16.7109375" style="844" customWidth="1"/>
    <col min="518" max="518" width="17" style="844" customWidth="1"/>
    <col min="519" max="519" width="16.7109375" style="844" customWidth="1"/>
    <col min="520" max="520" width="17" style="844" customWidth="1"/>
    <col min="521" max="527" width="16.7109375" style="844" customWidth="1"/>
    <col min="528" max="528" width="18" style="844" customWidth="1"/>
    <col min="529" max="530" width="10.7109375" style="844" customWidth="1"/>
    <col min="531" max="531" width="9.140625" style="844" customWidth="1"/>
    <col min="532" max="532" width="12.85546875" style="844" customWidth="1"/>
    <col min="533" max="533" width="23.42578125" style="844" customWidth="1"/>
    <col min="534" max="535" width="9.140625" style="844" customWidth="1"/>
    <col min="536" max="536" width="10.5703125" style="844" bestFit="1" customWidth="1"/>
    <col min="537" max="537" width="11.28515625" style="844" customWidth="1"/>
    <col min="538" max="768" width="9.140625" style="844"/>
    <col min="769" max="769" width="95.140625" style="844" customWidth="1"/>
    <col min="770" max="770" width="17" style="844" customWidth="1"/>
    <col min="771" max="771" width="16.7109375" style="844" customWidth="1"/>
    <col min="772" max="772" width="17" style="844" customWidth="1"/>
    <col min="773" max="773" width="16.7109375" style="844" customWidth="1"/>
    <col min="774" max="774" width="17" style="844" customWidth="1"/>
    <col min="775" max="775" width="16.7109375" style="844" customWidth="1"/>
    <col min="776" max="776" width="17" style="844" customWidth="1"/>
    <col min="777" max="783" width="16.7109375" style="844" customWidth="1"/>
    <col min="784" max="784" width="18" style="844" customWidth="1"/>
    <col min="785" max="786" width="10.7109375" style="844" customWidth="1"/>
    <col min="787" max="787" width="9.140625" style="844" customWidth="1"/>
    <col min="788" max="788" width="12.85546875" style="844" customWidth="1"/>
    <col min="789" max="789" width="23.42578125" style="844" customWidth="1"/>
    <col min="790" max="791" width="9.140625" style="844" customWidth="1"/>
    <col min="792" max="792" width="10.5703125" style="844" bestFit="1" customWidth="1"/>
    <col min="793" max="793" width="11.28515625" style="844" customWidth="1"/>
    <col min="794" max="1024" width="9.140625" style="844"/>
    <col min="1025" max="1025" width="95.140625" style="844" customWidth="1"/>
    <col min="1026" max="1026" width="17" style="844" customWidth="1"/>
    <col min="1027" max="1027" width="16.7109375" style="844" customWidth="1"/>
    <col min="1028" max="1028" width="17" style="844" customWidth="1"/>
    <col min="1029" max="1029" width="16.7109375" style="844" customWidth="1"/>
    <col min="1030" max="1030" width="17" style="844" customWidth="1"/>
    <col min="1031" max="1031" width="16.7109375" style="844" customWidth="1"/>
    <col min="1032" max="1032" width="17" style="844" customWidth="1"/>
    <col min="1033" max="1039" width="16.7109375" style="844" customWidth="1"/>
    <col min="1040" max="1040" width="18" style="844" customWidth="1"/>
    <col min="1041" max="1042" width="10.7109375" style="844" customWidth="1"/>
    <col min="1043" max="1043" width="9.140625" style="844" customWidth="1"/>
    <col min="1044" max="1044" width="12.85546875" style="844" customWidth="1"/>
    <col min="1045" max="1045" width="23.42578125" style="844" customWidth="1"/>
    <col min="1046" max="1047" width="9.140625" style="844" customWidth="1"/>
    <col min="1048" max="1048" width="10.5703125" style="844" bestFit="1" customWidth="1"/>
    <col min="1049" max="1049" width="11.28515625" style="844" customWidth="1"/>
    <col min="1050" max="1280" width="9.140625" style="844"/>
    <col min="1281" max="1281" width="95.140625" style="844" customWidth="1"/>
    <col min="1282" max="1282" width="17" style="844" customWidth="1"/>
    <col min="1283" max="1283" width="16.7109375" style="844" customWidth="1"/>
    <col min="1284" max="1284" width="17" style="844" customWidth="1"/>
    <col min="1285" max="1285" width="16.7109375" style="844" customWidth="1"/>
    <col min="1286" max="1286" width="17" style="844" customWidth="1"/>
    <col min="1287" max="1287" width="16.7109375" style="844" customWidth="1"/>
    <col min="1288" max="1288" width="17" style="844" customWidth="1"/>
    <col min="1289" max="1295" width="16.7109375" style="844" customWidth="1"/>
    <col min="1296" max="1296" width="18" style="844" customWidth="1"/>
    <col min="1297" max="1298" width="10.7109375" style="844" customWidth="1"/>
    <col min="1299" max="1299" width="9.140625" style="844" customWidth="1"/>
    <col min="1300" max="1300" width="12.85546875" style="844" customWidth="1"/>
    <col min="1301" max="1301" width="23.42578125" style="844" customWidth="1"/>
    <col min="1302" max="1303" width="9.140625" style="844" customWidth="1"/>
    <col min="1304" max="1304" width="10.5703125" style="844" bestFit="1" customWidth="1"/>
    <col min="1305" max="1305" width="11.28515625" style="844" customWidth="1"/>
    <col min="1306" max="1536" width="9.140625" style="844"/>
    <col min="1537" max="1537" width="95.140625" style="844" customWidth="1"/>
    <col min="1538" max="1538" width="17" style="844" customWidth="1"/>
    <col min="1539" max="1539" width="16.7109375" style="844" customWidth="1"/>
    <col min="1540" max="1540" width="17" style="844" customWidth="1"/>
    <col min="1541" max="1541" width="16.7109375" style="844" customWidth="1"/>
    <col min="1542" max="1542" width="17" style="844" customWidth="1"/>
    <col min="1543" max="1543" width="16.7109375" style="844" customWidth="1"/>
    <col min="1544" max="1544" width="17" style="844" customWidth="1"/>
    <col min="1545" max="1551" width="16.7109375" style="844" customWidth="1"/>
    <col min="1552" max="1552" width="18" style="844" customWidth="1"/>
    <col min="1553" max="1554" width="10.7109375" style="844" customWidth="1"/>
    <col min="1555" max="1555" width="9.140625" style="844" customWidth="1"/>
    <col min="1556" max="1556" width="12.85546875" style="844" customWidth="1"/>
    <col min="1557" max="1557" width="23.42578125" style="844" customWidth="1"/>
    <col min="1558" max="1559" width="9.140625" style="844" customWidth="1"/>
    <col min="1560" max="1560" width="10.5703125" style="844" bestFit="1" customWidth="1"/>
    <col min="1561" max="1561" width="11.28515625" style="844" customWidth="1"/>
    <col min="1562" max="1792" width="9.140625" style="844"/>
    <col min="1793" max="1793" width="95.140625" style="844" customWidth="1"/>
    <col min="1794" max="1794" width="17" style="844" customWidth="1"/>
    <col min="1795" max="1795" width="16.7109375" style="844" customWidth="1"/>
    <col min="1796" max="1796" width="17" style="844" customWidth="1"/>
    <col min="1797" max="1797" width="16.7109375" style="844" customWidth="1"/>
    <col min="1798" max="1798" width="17" style="844" customWidth="1"/>
    <col min="1799" max="1799" width="16.7109375" style="844" customWidth="1"/>
    <col min="1800" max="1800" width="17" style="844" customWidth="1"/>
    <col min="1801" max="1807" width="16.7109375" style="844" customWidth="1"/>
    <col min="1808" max="1808" width="18" style="844" customWidth="1"/>
    <col min="1809" max="1810" width="10.7109375" style="844" customWidth="1"/>
    <col min="1811" max="1811" width="9.140625" style="844" customWidth="1"/>
    <col min="1812" max="1812" width="12.85546875" style="844" customWidth="1"/>
    <col min="1813" max="1813" width="23.42578125" style="844" customWidth="1"/>
    <col min="1814" max="1815" width="9.140625" style="844" customWidth="1"/>
    <col min="1816" max="1816" width="10.5703125" style="844" bestFit="1" customWidth="1"/>
    <col min="1817" max="1817" width="11.28515625" style="844" customWidth="1"/>
    <col min="1818" max="2048" width="9.140625" style="844"/>
    <col min="2049" max="2049" width="95.140625" style="844" customWidth="1"/>
    <col min="2050" max="2050" width="17" style="844" customWidth="1"/>
    <col min="2051" max="2051" width="16.7109375" style="844" customWidth="1"/>
    <col min="2052" max="2052" width="17" style="844" customWidth="1"/>
    <col min="2053" max="2053" width="16.7109375" style="844" customWidth="1"/>
    <col min="2054" max="2054" width="17" style="844" customWidth="1"/>
    <col min="2055" max="2055" width="16.7109375" style="844" customWidth="1"/>
    <col min="2056" max="2056" width="17" style="844" customWidth="1"/>
    <col min="2057" max="2063" width="16.7109375" style="844" customWidth="1"/>
    <col min="2064" max="2064" width="18" style="844" customWidth="1"/>
    <col min="2065" max="2066" width="10.7109375" style="844" customWidth="1"/>
    <col min="2067" max="2067" width="9.140625" style="844" customWidth="1"/>
    <col min="2068" max="2068" width="12.85546875" style="844" customWidth="1"/>
    <col min="2069" max="2069" width="23.42578125" style="844" customWidth="1"/>
    <col min="2070" max="2071" width="9.140625" style="844" customWidth="1"/>
    <col min="2072" max="2072" width="10.5703125" style="844" bestFit="1" customWidth="1"/>
    <col min="2073" max="2073" width="11.28515625" style="844" customWidth="1"/>
    <col min="2074" max="2304" width="9.140625" style="844"/>
    <col min="2305" max="2305" width="95.140625" style="844" customWidth="1"/>
    <col min="2306" max="2306" width="17" style="844" customWidth="1"/>
    <col min="2307" max="2307" width="16.7109375" style="844" customWidth="1"/>
    <col min="2308" max="2308" width="17" style="844" customWidth="1"/>
    <col min="2309" max="2309" width="16.7109375" style="844" customWidth="1"/>
    <col min="2310" max="2310" width="17" style="844" customWidth="1"/>
    <col min="2311" max="2311" width="16.7109375" style="844" customWidth="1"/>
    <col min="2312" max="2312" width="17" style="844" customWidth="1"/>
    <col min="2313" max="2319" width="16.7109375" style="844" customWidth="1"/>
    <col min="2320" max="2320" width="18" style="844" customWidth="1"/>
    <col min="2321" max="2322" width="10.7109375" style="844" customWidth="1"/>
    <col min="2323" max="2323" width="9.140625" style="844" customWidth="1"/>
    <col min="2324" max="2324" width="12.85546875" style="844" customWidth="1"/>
    <col min="2325" max="2325" width="23.42578125" style="844" customWidth="1"/>
    <col min="2326" max="2327" width="9.140625" style="844" customWidth="1"/>
    <col min="2328" max="2328" width="10.5703125" style="844" bestFit="1" customWidth="1"/>
    <col min="2329" max="2329" width="11.28515625" style="844" customWidth="1"/>
    <col min="2330" max="2560" width="9.140625" style="844"/>
    <col min="2561" max="2561" width="95.140625" style="844" customWidth="1"/>
    <col min="2562" max="2562" width="17" style="844" customWidth="1"/>
    <col min="2563" max="2563" width="16.7109375" style="844" customWidth="1"/>
    <col min="2564" max="2564" width="17" style="844" customWidth="1"/>
    <col min="2565" max="2565" width="16.7109375" style="844" customWidth="1"/>
    <col min="2566" max="2566" width="17" style="844" customWidth="1"/>
    <col min="2567" max="2567" width="16.7109375" style="844" customWidth="1"/>
    <col min="2568" max="2568" width="17" style="844" customWidth="1"/>
    <col min="2569" max="2575" width="16.7109375" style="844" customWidth="1"/>
    <col min="2576" max="2576" width="18" style="844" customWidth="1"/>
    <col min="2577" max="2578" width="10.7109375" style="844" customWidth="1"/>
    <col min="2579" max="2579" width="9.140625" style="844" customWidth="1"/>
    <col min="2580" max="2580" width="12.85546875" style="844" customWidth="1"/>
    <col min="2581" max="2581" width="23.42578125" style="844" customWidth="1"/>
    <col min="2582" max="2583" width="9.140625" style="844" customWidth="1"/>
    <col min="2584" max="2584" width="10.5703125" style="844" bestFit="1" customWidth="1"/>
    <col min="2585" max="2585" width="11.28515625" style="844" customWidth="1"/>
    <col min="2586" max="2816" width="9.140625" style="844"/>
    <col min="2817" max="2817" width="95.140625" style="844" customWidth="1"/>
    <col min="2818" max="2818" width="17" style="844" customWidth="1"/>
    <col min="2819" max="2819" width="16.7109375" style="844" customWidth="1"/>
    <col min="2820" max="2820" width="17" style="844" customWidth="1"/>
    <col min="2821" max="2821" width="16.7109375" style="844" customWidth="1"/>
    <col min="2822" max="2822" width="17" style="844" customWidth="1"/>
    <col min="2823" max="2823" width="16.7109375" style="844" customWidth="1"/>
    <col min="2824" max="2824" width="17" style="844" customWidth="1"/>
    <col min="2825" max="2831" width="16.7109375" style="844" customWidth="1"/>
    <col min="2832" max="2832" width="18" style="844" customWidth="1"/>
    <col min="2833" max="2834" width="10.7109375" style="844" customWidth="1"/>
    <col min="2835" max="2835" width="9.140625" style="844" customWidth="1"/>
    <col min="2836" max="2836" width="12.85546875" style="844" customWidth="1"/>
    <col min="2837" max="2837" width="23.42578125" style="844" customWidth="1"/>
    <col min="2838" max="2839" width="9.140625" style="844" customWidth="1"/>
    <col min="2840" max="2840" width="10.5703125" style="844" bestFit="1" customWidth="1"/>
    <col min="2841" max="2841" width="11.28515625" style="844" customWidth="1"/>
    <col min="2842" max="3072" width="9.140625" style="844"/>
    <col min="3073" max="3073" width="95.140625" style="844" customWidth="1"/>
    <col min="3074" max="3074" width="17" style="844" customWidth="1"/>
    <col min="3075" max="3075" width="16.7109375" style="844" customWidth="1"/>
    <col min="3076" max="3076" width="17" style="844" customWidth="1"/>
    <col min="3077" max="3077" width="16.7109375" style="844" customWidth="1"/>
    <col min="3078" max="3078" width="17" style="844" customWidth="1"/>
    <col min="3079" max="3079" width="16.7109375" style="844" customWidth="1"/>
    <col min="3080" max="3080" width="17" style="844" customWidth="1"/>
    <col min="3081" max="3087" width="16.7109375" style="844" customWidth="1"/>
    <col min="3088" max="3088" width="18" style="844" customWidth="1"/>
    <col min="3089" max="3090" width="10.7109375" style="844" customWidth="1"/>
    <col min="3091" max="3091" width="9.140625" style="844" customWidth="1"/>
    <col min="3092" max="3092" width="12.85546875" style="844" customWidth="1"/>
    <col min="3093" max="3093" width="23.42578125" style="844" customWidth="1"/>
    <col min="3094" max="3095" width="9.140625" style="844" customWidth="1"/>
    <col min="3096" max="3096" width="10.5703125" style="844" bestFit="1" customWidth="1"/>
    <col min="3097" max="3097" width="11.28515625" style="844" customWidth="1"/>
    <col min="3098" max="3328" width="9.140625" style="844"/>
    <col min="3329" max="3329" width="95.140625" style="844" customWidth="1"/>
    <col min="3330" max="3330" width="17" style="844" customWidth="1"/>
    <col min="3331" max="3331" width="16.7109375" style="844" customWidth="1"/>
    <col min="3332" max="3332" width="17" style="844" customWidth="1"/>
    <col min="3333" max="3333" width="16.7109375" style="844" customWidth="1"/>
    <col min="3334" max="3334" width="17" style="844" customWidth="1"/>
    <col min="3335" max="3335" width="16.7109375" style="844" customWidth="1"/>
    <col min="3336" max="3336" width="17" style="844" customWidth="1"/>
    <col min="3337" max="3343" width="16.7109375" style="844" customWidth="1"/>
    <col min="3344" max="3344" width="18" style="844" customWidth="1"/>
    <col min="3345" max="3346" width="10.7109375" style="844" customWidth="1"/>
    <col min="3347" max="3347" width="9.140625" style="844" customWidth="1"/>
    <col min="3348" max="3348" width="12.85546875" style="844" customWidth="1"/>
    <col min="3349" max="3349" width="23.42578125" style="844" customWidth="1"/>
    <col min="3350" max="3351" width="9.140625" style="844" customWidth="1"/>
    <col min="3352" max="3352" width="10.5703125" style="844" bestFit="1" customWidth="1"/>
    <col min="3353" max="3353" width="11.28515625" style="844" customWidth="1"/>
    <col min="3354" max="3584" width="9.140625" style="844"/>
    <col min="3585" max="3585" width="95.140625" style="844" customWidth="1"/>
    <col min="3586" max="3586" width="17" style="844" customWidth="1"/>
    <col min="3587" max="3587" width="16.7109375" style="844" customWidth="1"/>
    <col min="3588" max="3588" width="17" style="844" customWidth="1"/>
    <col min="3589" max="3589" width="16.7109375" style="844" customWidth="1"/>
    <col min="3590" max="3590" width="17" style="844" customWidth="1"/>
    <col min="3591" max="3591" width="16.7109375" style="844" customWidth="1"/>
    <col min="3592" max="3592" width="17" style="844" customWidth="1"/>
    <col min="3593" max="3599" width="16.7109375" style="844" customWidth="1"/>
    <col min="3600" max="3600" width="18" style="844" customWidth="1"/>
    <col min="3601" max="3602" width="10.7109375" style="844" customWidth="1"/>
    <col min="3603" max="3603" width="9.140625" style="844" customWidth="1"/>
    <col min="3604" max="3604" width="12.85546875" style="844" customWidth="1"/>
    <col min="3605" max="3605" width="23.42578125" style="844" customWidth="1"/>
    <col min="3606" max="3607" width="9.140625" style="844" customWidth="1"/>
    <col min="3608" max="3608" width="10.5703125" style="844" bestFit="1" customWidth="1"/>
    <col min="3609" max="3609" width="11.28515625" style="844" customWidth="1"/>
    <col min="3610" max="3840" width="9.140625" style="844"/>
    <col min="3841" max="3841" width="95.140625" style="844" customWidth="1"/>
    <col min="3842" max="3842" width="17" style="844" customWidth="1"/>
    <col min="3843" max="3843" width="16.7109375" style="844" customWidth="1"/>
    <col min="3844" max="3844" width="17" style="844" customWidth="1"/>
    <col min="3845" max="3845" width="16.7109375" style="844" customWidth="1"/>
    <col min="3846" max="3846" width="17" style="844" customWidth="1"/>
    <col min="3847" max="3847" width="16.7109375" style="844" customWidth="1"/>
    <col min="3848" max="3848" width="17" style="844" customWidth="1"/>
    <col min="3849" max="3855" width="16.7109375" style="844" customWidth="1"/>
    <col min="3856" max="3856" width="18" style="844" customWidth="1"/>
    <col min="3857" max="3858" width="10.7109375" style="844" customWidth="1"/>
    <col min="3859" max="3859" width="9.140625" style="844" customWidth="1"/>
    <col min="3860" max="3860" width="12.85546875" style="844" customWidth="1"/>
    <col min="3861" max="3861" width="23.42578125" style="844" customWidth="1"/>
    <col min="3862" max="3863" width="9.140625" style="844" customWidth="1"/>
    <col min="3864" max="3864" width="10.5703125" style="844" bestFit="1" customWidth="1"/>
    <col min="3865" max="3865" width="11.28515625" style="844" customWidth="1"/>
    <col min="3866" max="4096" width="9.140625" style="844"/>
    <col min="4097" max="4097" width="95.140625" style="844" customWidth="1"/>
    <col min="4098" max="4098" width="17" style="844" customWidth="1"/>
    <col min="4099" max="4099" width="16.7109375" style="844" customWidth="1"/>
    <col min="4100" max="4100" width="17" style="844" customWidth="1"/>
    <col min="4101" max="4101" width="16.7109375" style="844" customWidth="1"/>
    <col min="4102" max="4102" width="17" style="844" customWidth="1"/>
    <col min="4103" max="4103" width="16.7109375" style="844" customWidth="1"/>
    <col min="4104" max="4104" width="17" style="844" customWidth="1"/>
    <col min="4105" max="4111" width="16.7109375" style="844" customWidth="1"/>
    <col min="4112" max="4112" width="18" style="844" customWidth="1"/>
    <col min="4113" max="4114" width="10.7109375" style="844" customWidth="1"/>
    <col min="4115" max="4115" width="9.140625" style="844" customWidth="1"/>
    <col min="4116" max="4116" width="12.85546875" style="844" customWidth="1"/>
    <col min="4117" max="4117" width="23.42578125" style="844" customWidth="1"/>
    <col min="4118" max="4119" width="9.140625" style="844" customWidth="1"/>
    <col min="4120" max="4120" width="10.5703125" style="844" bestFit="1" customWidth="1"/>
    <col min="4121" max="4121" width="11.28515625" style="844" customWidth="1"/>
    <col min="4122" max="4352" width="9.140625" style="844"/>
    <col min="4353" max="4353" width="95.140625" style="844" customWidth="1"/>
    <col min="4354" max="4354" width="17" style="844" customWidth="1"/>
    <col min="4355" max="4355" width="16.7109375" style="844" customWidth="1"/>
    <col min="4356" max="4356" width="17" style="844" customWidth="1"/>
    <col min="4357" max="4357" width="16.7109375" style="844" customWidth="1"/>
    <col min="4358" max="4358" width="17" style="844" customWidth="1"/>
    <col min="4359" max="4359" width="16.7109375" style="844" customWidth="1"/>
    <col min="4360" max="4360" width="17" style="844" customWidth="1"/>
    <col min="4361" max="4367" width="16.7109375" style="844" customWidth="1"/>
    <col min="4368" max="4368" width="18" style="844" customWidth="1"/>
    <col min="4369" max="4370" width="10.7109375" style="844" customWidth="1"/>
    <col min="4371" max="4371" width="9.140625" style="844" customWidth="1"/>
    <col min="4372" max="4372" width="12.85546875" style="844" customWidth="1"/>
    <col min="4373" max="4373" width="23.42578125" style="844" customWidth="1"/>
    <col min="4374" max="4375" width="9.140625" style="844" customWidth="1"/>
    <col min="4376" max="4376" width="10.5703125" style="844" bestFit="1" customWidth="1"/>
    <col min="4377" max="4377" width="11.28515625" style="844" customWidth="1"/>
    <col min="4378" max="4608" width="9.140625" style="844"/>
    <col min="4609" max="4609" width="95.140625" style="844" customWidth="1"/>
    <col min="4610" max="4610" width="17" style="844" customWidth="1"/>
    <col min="4611" max="4611" width="16.7109375" style="844" customWidth="1"/>
    <col min="4612" max="4612" width="17" style="844" customWidth="1"/>
    <col min="4613" max="4613" width="16.7109375" style="844" customWidth="1"/>
    <col min="4614" max="4614" width="17" style="844" customWidth="1"/>
    <col min="4615" max="4615" width="16.7109375" style="844" customWidth="1"/>
    <col min="4616" max="4616" width="17" style="844" customWidth="1"/>
    <col min="4617" max="4623" width="16.7109375" style="844" customWidth="1"/>
    <col min="4624" max="4624" width="18" style="844" customWidth="1"/>
    <col min="4625" max="4626" width="10.7109375" style="844" customWidth="1"/>
    <col min="4627" max="4627" width="9.140625" style="844" customWidth="1"/>
    <col min="4628" max="4628" width="12.85546875" style="844" customWidth="1"/>
    <col min="4629" max="4629" width="23.42578125" style="844" customWidth="1"/>
    <col min="4630" max="4631" width="9.140625" style="844" customWidth="1"/>
    <col min="4632" max="4632" width="10.5703125" style="844" bestFit="1" customWidth="1"/>
    <col min="4633" max="4633" width="11.28515625" style="844" customWidth="1"/>
    <col min="4634" max="4864" width="9.140625" style="844"/>
    <col min="4865" max="4865" width="95.140625" style="844" customWidth="1"/>
    <col min="4866" max="4866" width="17" style="844" customWidth="1"/>
    <col min="4867" max="4867" width="16.7109375" style="844" customWidth="1"/>
    <col min="4868" max="4868" width="17" style="844" customWidth="1"/>
    <col min="4869" max="4869" width="16.7109375" style="844" customWidth="1"/>
    <col min="4870" max="4870" width="17" style="844" customWidth="1"/>
    <col min="4871" max="4871" width="16.7109375" style="844" customWidth="1"/>
    <col min="4872" max="4872" width="17" style="844" customWidth="1"/>
    <col min="4873" max="4879" width="16.7109375" style="844" customWidth="1"/>
    <col min="4880" max="4880" width="18" style="844" customWidth="1"/>
    <col min="4881" max="4882" width="10.7109375" style="844" customWidth="1"/>
    <col min="4883" max="4883" width="9.140625" style="844" customWidth="1"/>
    <col min="4884" max="4884" width="12.85546875" style="844" customWidth="1"/>
    <col min="4885" max="4885" width="23.42578125" style="844" customWidth="1"/>
    <col min="4886" max="4887" width="9.140625" style="844" customWidth="1"/>
    <col min="4888" max="4888" width="10.5703125" style="844" bestFit="1" customWidth="1"/>
    <col min="4889" max="4889" width="11.28515625" style="844" customWidth="1"/>
    <col min="4890" max="5120" width="9.140625" style="844"/>
    <col min="5121" max="5121" width="95.140625" style="844" customWidth="1"/>
    <col min="5122" max="5122" width="17" style="844" customWidth="1"/>
    <col min="5123" max="5123" width="16.7109375" style="844" customWidth="1"/>
    <col min="5124" max="5124" width="17" style="844" customWidth="1"/>
    <col min="5125" max="5125" width="16.7109375" style="844" customWidth="1"/>
    <col min="5126" max="5126" width="17" style="844" customWidth="1"/>
    <col min="5127" max="5127" width="16.7109375" style="844" customWidth="1"/>
    <col min="5128" max="5128" width="17" style="844" customWidth="1"/>
    <col min="5129" max="5135" width="16.7109375" style="844" customWidth="1"/>
    <col min="5136" max="5136" width="18" style="844" customWidth="1"/>
    <col min="5137" max="5138" width="10.7109375" style="844" customWidth="1"/>
    <col min="5139" max="5139" width="9.140625" style="844" customWidth="1"/>
    <col min="5140" max="5140" width="12.85546875" style="844" customWidth="1"/>
    <col min="5141" max="5141" width="23.42578125" style="844" customWidth="1"/>
    <col min="5142" max="5143" width="9.140625" style="844" customWidth="1"/>
    <col min="5144" max="5144" width="10.5703125" style="844" bestFit="1" customWidth="1"/>
    <col min="5145" max="5145" width="11.28515625" style="844" customWidth="1"/>
    <col min="5146" max="5376" width="9.140625" style="844"/>
    <col min="5377" max="5377" width="95.140625" style="844" customWidth="1"/>
    <col min="5378" max="5378" width="17" style="844" customWidth="1"/>
    <col min="5379" max="5379" width="16.7109375" style="844" customWidth="1"/>
    <col min="5380" max="5380" width="17" style="844" customWidth="1"/>
    <col min="5381" max="5381" width="16.7109375" style="844" customWidth="1"/>
    <col min="5382" max="5382" width="17" style="844" customWidth="1"/>
    <col min="5383" max="5383" width="16.7109375" style="844" customWidth="1"/>
    <col min="5384" max="5384" width="17" style="844" customWidth="1"/>
    <col min="5385" max="5391" width="16.7109375" style="844" customWidth="1"/>
    <col min="5392" max="5392" width="18" style="844" customWidth="1"/>
    <col min="5393" max="5394" width="10.7109375" style="844" customWidth="1"/>
    <col min="5395" max="5395" width="9.140625" style="844" customWidth="1"/>
    <col min="5396" max="5396" width="12.85546875" style="844" customWidth="1"/>
    <col min="5397" max="5397" width="23.42578125" style="844" customWidth="1"/>
    <col min="5398" max="5399" width="9.140625" style="844" customWidth="1"/>
    <col min="5400" max="5400" width="10.5703125" style="844" bestFit="1" customWidth="1"/>
    <col min="5401" max="5401" width="11.28515625" style="844" customWidth="1"/>
    <col min="5402" max="5632" width="9.140625" style="844"/>
    <col min="5633" max="5633" width="95.140625" style="844" customWidth="1"/>
    <col min="5634" max="5634" width="17" style="844" customWidth="1"/>
    <col min="5635" max="5635" width="16.7109375" style="844" customWidth="1"/>
    <col min="5636" max="5636" width="17" style="844" customWidth="1"/>
    <col min="5637" max="5637" width="16.7109375" style="844" customWidth="1"/>
    <col min="5638" max="5638" width="17" style="844" customWidth="1"/>
    <col min="5639" max="5639" width="16.7109375" style="844" customWidth="1"/>
    <col min="5640" max="5640" width="17" style="844" customWidth="1"/>
    <col min="5641" max="5647" width="16.7109375" style="844" customWidth="1"/>
    <col min="5648" max="5648" width="18" style="844" customWidth="1"/>
    <col min="5649" max="5650" width="10.7109375" style="844" customWidth="1"/>
    <col min="5651" max="5651" width="9.140625" style="844" customWidth="1"/>
    <col min="5652" max="5652" width="12.85546875" style="844" customWidth="1"/>
    <col min="5653" max="5653" width="23.42578125" style="844" customWidth="1"/>
    <col min="5654" max="5655" width="9.140625" style="844" customWidth="1"/>
    <col min="5656" max="5656" width="10.5703125" style="844" bestFit="1" customWidth="1"/>
    <col min="5657" max="5657" width="11.28515625" style="844" customWidth="1"/>
    <col min="5658" max="5888" width="9.140625" style="844"/>
    <col min="5889" max="5889" width="95.140625" style="844" customWidth="1"/>
    <col min="5890" max="5890" width="17" style="844" customWidth="1"/>
    <col min="5891" max="5891" width="16.7109375" style="844" customWidth="1"/>
    <col min="5892" max="5892" width="17" style="844" customWidth="1"/>
    <col min="5893" max="5893" width="16.7109375" style="844" customWidth="1"/>
    <col min="5894" max="5894" width="17" style="844" customWidth="1"/>
    <col min="5895" max="5895" width="16.7109375" style="844" customWidth="1"/>
    <col min="5896" max="5896" width="17" style="844" customWidth="1"/>
    <col min="5897" max="5903" width="16.7109375" style="844" customWidth="1"/>
    <col min="5904" max="5904" width="18" style="844" customWidth="1"/>
    <col min="5905" max="5906" width="10.7109375" style="844" customWidth="1"/>
    <col min="5907" max="5907" width="9.140625" style="844" customWidth="1"/>
    <col min="5908" max="5908" width="12.85546875" style="844" customWidth="1"/>
    <col min="5909" max="5909" width="23.42578125" style="844" customWidth="1"/>
    <col min="5910" max="5911" width="9.140625" style="844" customWidth="1"/>
    <col min="5912" max="5912" width="10.5703125" style="844" bestFit="1" customWidth="1"/>
    <col min="5913" max="5913" width="11.28515625" style="844" customWidth="1"/>
    <col min="5914" max="6144" width="9.140625" style="844"/>
    <col min="6145" max="6145" width="95.140625" style="844" customWidth="1"/>
    <col min="6146" max="6146" width="17" style="844" customWidth="1"/>
    <col min="6147" max="6147" width="16.7109375" style="844" customWidth="1"/>
    <col min="6148" max="6148" width="17" style="844" customWidth="1"/>
    <col min="6149" max="6149" width="16.7109375" style="844" customWidth="1"/>
    <col min="6150" max="6150" width="17" style="844" customWidth="1"/>
    <col min="6151" max="6151" width="16.7109375" style="844" customWidth="1"/>
    <col min="6152" max="6152" width="17" style="844" customWidth="1"/>
    <col min="6153" max="6159" width="16.7109375" style="844" customWidth="1"/>
    <col min="6160" max="6160" width="18" style="844" customWidth="1"/>
    <col min="6161" max="6162" width="10.7109375" style="844" customWidth="1"/>
    <col min="6163" max="6163" width="9.140625" style="844" customWidth="1"/>
    <col min="6164" max="6164" width="12.85546875" style="844" customWidth="1"/>
    <col min="6165" max="6165" width="23.42578125" style="844" customWidth="1"/>
    <col min="6166" max="6167" width="9.140625" style="844" customWidth="1"/>
    <col min="6168" max="6168" width="10.5703125" style="844" bestFit="1" customWidth="1"/>
    <col min="6169" max="6169" width="11.28515625" style="844" customWidth="1"/>
    <col min="6170" max="6400" width="9.140625" style="844"/>
    <col min="6401" max="6401" width="95.140625" style="844" customWidth="1"/>
    <col min="6402" max="6402" width="17" style="844" customWidth="1"/>
    <col min="6403" max="6403" width="16.7109375" style="844" customWidth="1"/>
    <col min="6404" max="6404" width="17" style="844" customWidth="1"/>
    <col min="6405" max="6405" width="16.7109375" style="844" customWidth="1"/>
    <col min="6406" max="6406" width="17" style="844" customWidth="1"/>
    <col min="6407" max="6407" width="16.7109375" style="844" customWidth="1"/>
    <col min="6408" max="6408" width="17" style="844" customWidth="1"/>
    <col min="6409" max="6415" width="16.7109375" style="844" customWidth="1"/>
    <col min="6416" max="6416" width="18" style="844" customWidth="1"/>
    <col min="6417" max="6418" width="10.7109375" style="844" customWidth="1"/>
    <col min="6419" max="6419" width="9.140625" style="844" customWidth="1"/>
    <col min="6420" max="6420" width="12.85546875" style="844" customWidth="1"/>
    <col min="6421" max="6421" width="23.42578125" style="844" customWidth="1"/>
    <col min="6422" max="6423" width="9.140625" style="844" customWidth="1"/>
    <col min="6424" max="6424" width="10.5703125" style="844" bestFit="1" customWidth="1"/>
    <col min="6425" max="6425" width="11.28515625" style="844" customWidth="1"/>
    <col min="6426" max="6656" width="9.140625" style="844"/>
    <col min="6657" max="6657" width="95.140625" style="844" customWidth="1"/>
    <col min="6658" max="6658" width="17" style="844" customWidth="1"/>
    <col min="6659" max="6659" width="16.7109375" style="844" customWidth="1"/>
    <col min="6660" max="6660" width="17" style="844" customWidth="1"/>
    <col min="6661" max="6661" width="16.7109375" style="844" customWidth="1"/>
    <col min="6662" max="6662" width="17" style="844" customWidth="1"/>
    <col min="6663" max="6663" width="16.7109375" style="844" customWidth="1"/>
    <col min="6664" max="6664" width="17" style="844" customWidth="1"/>
    <col min="6665" max="6671" width="16.7109375" style="844" customWidth="1"/>
    <col min="6672" max="6672" width="18" style="844" customWidth="1"/>
    <col min="6673" max="6674" width="10.7109375" style="844" customWidth="1"/>
    <col min="6675" max="6675" width="9.140625" style="844" customWidth="1"/>
    <col min="6676" max="6676" width="12.85546875" style="844" customWidth="1"/>
    <col min="6677" max="6677" width="23.42578125" style="844" customWidth="1"/>
    <col min="6678" max="6679" width="9.140625" style="844" customWidth="1"/>
    <col min="6680" max="6680" width="10.5703125" style="844" bestFit="1" customWidth="1"/>
    <col min="6681" max="6681" width="11.28515625" style="844" customWidth="1"/>
    <col min="6682" max="6912" width="9.140625" style="844"/>
    <col min="6913" max="6913" width="95.140625" style="844" customWidth="1"/>
    <col min="6914" max="6914" width="17" style="844" customWidth="1"/>
    <col min="6915" max="6915" width="16.7109375" style="844" customWidth="1"/>
    <col min="6916" max="6916" width="17" style="844" customWidth="1"/>
    <col min="6917" max="6917" width="16.7109375" style="844" customWidth="1"/>
    <col min="6918" max="6918" width="17" style="844" customWidth="1"/>
    <col min="6919" max="6919" width="16.7109375" style="844" customWidth="1"/>
    <col min="6920" max="6920" width="17" style="844" customWidth="1"/>
    <col min="6921" max="6927" width="16.7109375" style="844" customWidth="1"/>
    <col min="6928" max="6928" width="18" style="844" customWidth="1"/>
    <col min="6929" max="6930" width="10.7109375" style="844" customWidth="1"/>
    <col min="6931" max="6931" width="9.140625" style="844" customWidth="1"/>
    <col min="6932" max="6932" width="12.85546875" style="844" customWidth="1"/>
    <col min="6933" max="6933" width="23.42578125" style="844" customWidth="1"/>
    <col min="6934" max="6935" width="9.140625" style="844" customWidth="1"/>
    <col min="6936" max="6936" width="10.5703125" style="844" bestFit="1" customWidth="1"/>
    <col min="6937" max="6937" width="11.28515625" style="844" customWidth="1"/>
    <col min="6938" max="7168" width="9.140625" style="844"/>
    <col min="7169" max="7169" width="95.140625" style="844" customWidth="1"/>
    <col min="7170" max="7170" width="17" style="844" customWidth="1"/>
    <col min="7171" max="7171" width="16.7109375" style="844" customWidth="1"/>
    <col min="7172" max="7172" width="17" style="844" customWidth="1"/>
    <col min="7173" max="7173" width="16.7109375" style="844" customWidth="1"/>
    <col min="7174" max="7174" width="17" style="844" customWidth="1"/>
    <col min="7175" max="7175" width="16.7109375" style="844" customWidth="1"/>
    <col min="7176" max="7176" width="17" style="844" customWidth="1"/>
    <col min="7177" max="7183" width="16.7109375" style="844" customWidth="1"/>
    <col min="7184" max="7184" width="18" style="844" customWidth="1"/>
    <col min="7185" max="7186" width="10.7109375" style="844" customWidth="1"/>
    <col min="7187" max="7187" width="9.140625" style="844" customWidth="1"/>
    <col min="7188" max="7188" width="12.85546875" style="844" customWidth="1"/>
    <col min="7189" max="7189" width="23.42578125" style="844" customWidth="1"/>
    <col min="7190" max="7191" width="9.140625" style="844" customWidth="1"/>
    <col min="7192" max="7192" width="10.5703125" style="844" bestFit="1" customWidth="1"/>
    <col min="7193" max="7193" width="11.28515625" style="844" customWidth="1"/>
    <col min="7194" max="7424" width="9.140625" style="844"/>
    <col min="7425" max="7425" width="95.140625" style="844" customWidth="1"/>
    <col min="7426" max="7426" width="17" style="844" customWidth="1"/>
    <col min="7427" max="7427" width="16.7109375" style="844" customWidth="1"/>
    <col min="7428" max="7428" width="17" style="844" customWidth="1"/>
    <col min="7429" max="7429" width="16.7109375" style="844" customWidth="1"/>
    <col min="7430" max="7430" width="17" style="844" customWidth="1"/>
    <col min="7431" max="7431" width="16.7109375" style="844" customWidth="1"/>
    <col min="7432" max="7432" width="17" style="844" customWidth="1"/>
    <col min="7433" max="7439" width="16.7109375" style="844" customWidth="1"/>
    <col min="7440" max="7440" width="18" style="844" customWidth="1"/>
    <col min="7441" max="7442" width="10.7109375" style="844" customWidth="1"/>
    <col min="7443" max="7443" width="9.140625" style="844" customWidth="1"/>
    <col min="7444" max="7444" width="12.85546875" style="844" customWidth="1"/>
    <col min="7445" max="7445" width="23.42578125" style="844" customWidth="1"/>
    <col min="7446" max="7447" width="9.140625" style="844" customWidth="1"/>
    <col min="7448" max="7448" width="10.5703125" style="844" bestFit="1" customWidth="1"/>
    <col min="7449" max="7449" width="11.28515625" style="844" customWidth="1"/>
    <col min="7450" max="7680" width="9.140625" style="844"/>
    <col min="7681" max="7681" width="95.140625" style="844" customWidth="1"/>
    <col min="7682" max="7682" width="17" style="844" customWidth="1"/>
    <col min="7683" max="7683" width="16.7109375" style="844" customWidth="1"/>
    <col min="7684" max="7684" width="17" style="844" customWidth="1"/>
    <col min="7685" max="7685" width="16.7109375" style="844" customWidth="1"/>
    <col min="7686" max="7686" width="17" style="844" customWidth="1"/>
    <col min="7687" max="7687" width="16.7109375" style="844" customWidth="1"/>
    <col min="7688" max="7688" width="17" style="844" customWidth="1"/>
    <col min="7689" max="7695" width="16.7109375" style="844" customWidth="1"/>
    <col min="7696" max="7696" width="18" style="844" customWidth="1"/>
    <col min="7697" max="7698" width="10.7109375" style="844" customWidth="1"/>
    <col min="7699" max="7699" width="9.140625" style="844" customWidth="1"/>
    <col min="7700" max="7700" width="12.85546875" style="844" customWidth="1"/>
    <col min="7701" max="7701" width="23.42578125" style="844" customWidth="1"/>
    <col min="7702" max="7703" width="9.140625" style="844" customWidth="1"/>
    <col min="7704" max="7704" width="10.5703125" style="844" bestFit="1" customWidth="1"/>
    <col min="7705" max="7705" width="11.28515625" style="844" customWidth="1"/>
    <col min="7706" max="7936" width="9.140625" style="844"/>
    <col min="7937" max="7937" width="95.140625" style="844" customWidth="1"/>
    <col min="7938" max="7938" width="17" style="844" customWidth="1"/>
    <col min="7939" max="7939" width="16.7109375" style="844" customWidth="1"/>
    <col min="7940" max="7940" width="17" style="844" customWidth="1"/>
    <col min="7941" max="7941" width="16.7109375" style="844" customWidth="1"/>
    <col min="7942" max="7942" width="17" style="844" customWidth="1"/>
    <col min="7943" max="7943" width="16.7109375" style="844" customWidth="1"/>
    <col min="7944" max="7944" width="17" style="844" customWidth="1"/>
    <col min="7945" max="7951" width="16.7109375" style="844" customWidth="1"/>
    <col min="7952" max="7952" width="18" style="844" customWidth="1"/>
    <col min="7953" max="7954" width="10.7109375" style="844" customWidth="1"/>
    <col min="7955" max="7955" width="9.140625" style="844" customWidth="1"/>
    <col min="7956" max="7956" width="12.85546875" style="844" customWidth="1"/>
    <col min="7957" max="7957" width="23.42578125" style="844" customWidth="1"/>
    <col min="7958" max="7959" width="9.140625" style="844" customWidth="1"/>
    <col min="7960" max="7960" width="10.5703125" style="844" bestFit="1" customWidth="1"/>
    <col min="7961" max="7961" width="11.28515625" style="844" customWidth="1"/>
    <col min="7962" max="8192" width="9.140625" style="844"/>
    <col min="8193" max="8193" width="95.140625" style="844" customWidth="1"/>
    <col min="8194" max="8194" width="17" style="844" customWidth="1"/>
    <col min="8195" max="8195" width="16.7109375" style="844" customWidth="1"/>
    <col min="8196" max="8196" width="17" style="844" customWidth="1"/>
    <col min="8197" max="8197" width="16.7109375" style="844" customWidth="1"/>
    <col min="8198" max="8198" width="17" style="844" customWidth="1"/>
    <col min="8199" max="8199" width="16.7109375" style="844" customWidth="1"/>
    <col min="8200" max="8200" width="17" style="844" customWidth="1"/>
    <col min="8201" max="8207" width="16.7109375" style="844" customWidth="1"/>
    <col min="8208" max="8208" width="18" style="844" customWidth="1"/>
    <col min="8209" max="8210" width="10.7109375" style="844" customWidth="1"/>
    <col min="8211" max="8211" width="9.140625" style="844" customWidth="1"/>
    <col min="8212" max="8212" width="12.85546875" style="844" customWidth="1"/>
    <col min="8213" max="8213" width="23.42578125" style="844" customWidth="1"/>
    <col min="8214" max="8215" width="9.140625" style="844" customWidth="1"/>
    <col min="8216" max="8216" width="10.5703125" style="844" bestFit="1" customWidth="1"/>
    <col min="8217" max="8217" width="11.28515625" style="844" customWidth="1"/>
    <col min="8218" max="8448" width="9.140625" style="844"/>
    <col min="8449" max="8449" width="95.140625" style="844" customWidth="1"/>
    <col min="8450" max="8450" width="17" style="844" customWidth="1"/>
    <col min="8451" max="8451" width="16.7109375" style="844" customWidth="1"/>
    <col min="8452" max="8452" width="17" style="844" customWidth="1"/>
    <col min="8453" max="8453" width="16.7109375" style="844" customWidth="1"/>
    <col min="8454" max="8454" width="17" style="844" customWidth="1"/>
    <col min="8455" max="8455" width="16.7109375" style="844" customWidth="1"/>
    <col min="8456" max="8456" width="17" style="844" customWidth="1"/>
    <col min="8457" max="8463" width="16.7109375" style="844" customWidth="1"/>
    <col min="8464" max="8464" width="18" style="844" customWidth="1"/>
    <col min="8465" max="8466" width="10.7109375" style="844" customWidth="1"/>
    <col min="8467" max="8467" width="9.140625" style="844" customWidth="1"/>
    <col min="8468" max="8468" width="12.85546875" style="844" customWidth="1"/>
    <col min="8469" max="8469" width="23.42578125" style="844" customWidth="1"/>
    <col min="8470" max="8471" width="9.140625" style="844" customWidth="1"/>
    <col min="8472" max="8472" width="10.5703125" style="844" bestFit="1" customWidth="1"/>
    <col min="8473" max="8473" width="11.28515625" style="844" customWidth="1"/>
    <col min="8474" max="8704" width="9.140625" style="844"/>
    <col min="8705" max="8705" width="95.140625" style="844" customWidth="1"/>
    <col min="8706" max="8706" width="17" style="844" customWidth="1"/>
    <col min="8707" max="8707" width="16.7109375" style="844" customWidth="1"/>
    <col min="8708" max="8708" width="17" style="844" customWidth="1"/>
    <col min="8709" max="8709" width="16.7109375" style="844" customWidth="1"/>
    <col min="8710" max="8710" width="17" style="844" customWidth="1"/>
    <col min="8711" max="8711" width="16.7109375" style="844" customWidth="1"/>
    <col min="8712" max="8712" width="17" style="844" customWidth="1"/>
    <col min="8713" max="8719" width="16.7109375" style="844" customWidth="1"/>
    <col min="8720" max="8720" width="18" style="844" customWidth="1"/>
    <col min="8721" max="8722" width="10.7109375" style="844" customWidth="1"/>
    <col min="8723" max="8723" width="9.140625" style="844" customWidth="1"/>
    <col min="8724" max="8724" width="12.85546875" style="844" customWidth="1"/>
    <col min="8725" max="8725" width="23.42578125" style="844" customWidth="1"/>
    <col min="8726" max="8727" width="9.140625" style="844" customWidth="1"/>
    <col min="8728" max="8728" width="10.5703125" style="844" bestFit="1" customWidth="1"/>
    <col min="8729" max="8729" width="11.28515625" style="844" customWidth="1"/>
    <col min="8730" max="8960" width="9.140625" style="844"/>
    <col min="8961" max="8961" width="95.140625" style="844" customWidth="1"/>
    <col min="8962" max="8962" width="17" style="844" customWidth="1"/>
    <col min="8963" max="8963" width="16.7109375" style="844" customWidth="1"/>
    <col min="8964" max="8964" width="17" style="844" customWidth="1"/>
    <col min="8965" max="8965" width="16.7109375" style="844" customWidth="1"/>
    <col min="8966" max="8966" width="17" style="844" customWidth="1"/>
    <col min="8967" max="8967" width="16.7109375" style="844" customWidth="1"/>
    <col min="8968" max="8968" width="17" style="844" customWidth="1"/>
    <col min="8969" max="8975" width="16.7109375" style="844" customWidth="1"/>
    <col min="8976" max="8976" width="18" style="844" customWidth="1"/>
    <col min="8977" max="8978" width="10.7109375" style="844" customWidth="1"/>
    <col min="8979" max="8979" width="9.140625" style="844" customWidth="1"/>
    <col min="8980" max="8980" width="12.85546875" style="844" customWidth="1"/>
    <col min="8981" max="8981" width="23.42578125" style="844" customWidth="1"/>
    <col min="8982" max="8983" width="9.140625" style="844" customWidth="1"/>
    <col min="8984" max="8984" width="10.5703125" style="844" bestFit="1" customWidth="1"/>
    <col min="8985" max="8985" width="11.28515625" style="844" customWidth="1"/>
    <col min="8986" max="9216" width="9.140625" style="844"/>
    <col min="9217" max="9217" width="95.140625" style="844" customWidth="1"/>
    <col min="9218" max="9218" width="17" style="844" customWidth="1"/>
    <col min="9219" max="9219" width="16.7109375" style="844" customWidth="1"/>
    <col min="9220" max="9220" width="17" style="844" customWidth="1"/>
    <col min="9221" max="9221" width="16.7109375" style="844" customWidth="1"/>
    <col min="9222" max="9222" width="17" style="844" customWidth="1"/>
    <col min="9223" max="9223" width="16.7109375" style="844" customWidth="1"/>
    <col min="9224" max="9224" width="17" style="844" customWidth="1"/>
    <col min="9225" max="9231" width="16.7109375" style="844" customWidth="1"/>
    <col min="9232" max="9232" width="18" style="844" customWidth="1"/>
    <col min="9233" max="9234" width="10.7109375" style="844" customWidth="1"/>
    <col min="9235" max="9235" width="9.140625" style="844" customWidth="1"/>
    <col min="9236" max="9236" width="12.85546875" style="844" customWidth="1"/>
    <col min="9237" max="9237" width="23.42578125" style="844" customWidth="1"/>
    <col min="9238" max="9239" width="9.140625" style="844" customWidth="1"/>
    <col min="9240" max="9240" width="10.5703125" style="844" bestFit="1" customWidth="1"/>
    <col min="9241" max="9241" width="11.28515625" style="844" customWidth="1"/>
    <col min="9242" max="9472" width="9.140625" style="844"/>
    <col min="9473" max="9473" width="95.140625" style="844" customWidth="1"/>
    <col min="9474" max="9474" width="17" style="844" customWidth="1"/>
    <col min="9475" max="9475" width="16.7109375" style="844" customWidth="1"/>
    <col min="9476" max="9476" width="17" style="844" customWidth="1"/>
    <col min="9477" max="9477" width="16.7109375" style="844" customWidth="1"/>
    <col min="9478" max="9478" width="17" style="844" customWidth="1"/>
    <col min="9479" max="9479" width="16.7109375" style="844" customWidth="1"/>
    <col min="9480" max="9480" width="17" style="844" customWidth="1"/>
    <col min="9481" max="9487" width="16.7109375" style="844" customWidth="1"/>
    <col min="9488" max="9488" width="18" style="844" customWidth="1"/>
    <col min="9489" max="9490" width="10.7109375" style="844" customWidth="1"/>
    <col min="9491" max="9491" width="9.140625" style="844" customWidth="1"/>
    <col min="9492" max="9492" width="12.85546875" style="844" customWidth="1"/>
    <col min="9493" max="9493" width="23.42578125" style="844" customWidth="1"/>
    <col min="9494" max="9495" width="9.140625" style="844" customWidth="1"/>
    <col min="9496" max="9496" width="10.5703125" style="844" bestFit="1" customWidth="1"/>
    <col min="9497" max="9497" width="11.28515625" style="844" customWidth="1"/>
    <col min="9498" max="9728" width="9.140625" style="844"/>
    <col min="9729" max="9729" width="95.140625" style="844" customWidth="1"/>
    <col min="9730" max="9730" width="17" style="844" customWidth="1"/>
    <col min="9731" max="9731" width="16.7109375" style="844" customWidth="1"/>
    <col min="9732" max="9732" width="17" style="844" customWidth="1"/>
    <col min="9733" max="9733" width="16.7109375" style="844" customWidth="1"/>
    <col min="9734" max="9734" width="17" style="844" customWidth="1"/>
    <col min="9735" max="9735" width="16.7109375" style="844" customWidth="1"/>
    <col min="9736" max="9736" width="17" style="844" customWidth="1"/>
    <col min="9737" max="9743" width="16.7109375" style="844" customWidth="1"/>
    <col min="9744" max="9744" width="18" style="844" customWidth="1"/>
    <col min="9745" max="9746" width="10.7109375" style="844" customWidth="1"/>
    <col min="9747" max="9747" width="9.140625" style="844" customWidth="1"/>
    <col min="9748" max="9748" width="12.85546875" style="844" customWidth="1"/>
    <col min="9749" max="9749" width="23.42578125" style="844" customWidth="1"/>
    <col min="9750" max="9751" width="9.140625" style="844" customWidth="1"/>
    <col min="9752" max="9752" width="10.5703125" style="844" bestFit="1" customWidth="1"/>
    <col min="9753" max="9753" width="11.28515625" style="844" customWidth="1"/>
    <col min="9754" max="9984" width="9.140625" style="844"/>
    <col min="9985" max="9985" width="95.140625" style="844" customWidth="1"/>
    <col min="9986" max="9986" width="17" style="844" customWidth="1"/>
    <col min="9987" max="9987" width="16.7109375" style="844" customWidth="1"/>
    <col min="9988" max="9988" width="17" style="844" customWidth="1"/>
    <col min="9989" max="9989" width="16.7109375" style="844" customWidth="1"/>
    <col min="9990" max="9990" width="17" style="844" customWidth="1"/>
    <col min="9991" max="9991" width="16.7109375" style="844" customWidth="1"/>
    <col min="9992" max="9992" width="17" style="844" customWidth="1"/>
    <col min="9993" max="9999" width="16.7109375" style="844" customWidth="1"/>
    <col min="10000" max="10000" width="18" style="844" customWidth="1"/>
    <col min="10001" max="10002" width="10.7109375" style="844" customWidth="1"/>
    <col min="10003" max="10003" width="9.140625" style="844" customWidth="1"/>
    <col min="10004" max="10004" width="12.85546875" style="844" customWidth="1"/>
    <col min="10005" max="10005" width="23.42578125" style="844" customWidth="1"/>
    <col min="10006" max="10007" width="9.140625" style="844" customWidth="1"/>
    <col min="10008" max="10008" width="10.5703125" style="844" bestFit="1" customWidth="1"/>
    <col min="10009" max="10009" width="11.28515625" style="844" customWidth="1"/>
    <col min="10010" max="10240" width="9.140625" style="844"/>
    <col min="10241" max="10241" width="95.140625" style="844" customWidth="1"/>
    <col min="10242" max="10242" width="17" style="844" customWidth="1"/>
    <col min="10243" max="10243" width="16.7109375" style="844" customWidth="1"/>
    <col min="10244" max="10244" width="17" style="844" customWidth="1"/>
    <col min="10245" max="10245" width="16.7109375" style="844" customWidth="1"/>
    <col min="10246" max="10246" width="17" style="844" customWidth="1"/>
    <col min="10247" max="10247" width="16.7109375" style="844" customWidth="1"/>
    <col min="10248" max="10248" width="17" style="844" customWidth="1"/>
    <col min="10249" max="10255" width="16.7109375" style="844" customWidth="1"/>
    <col min="10256" max="10256" width="18" style="844" customWidth="1"/>
    <col min="10257" max="10258" width="10.7109375" style="844" customWidth="1"/>
    <col min="10259" max="10259" width="9.140625" style="844" customWidth="1"/>
    <col min="10260" max="10260" width="12.85546875" style="844" customWidth="1"/>
    <col min="10261" max="10261" width="23.42578125" style="844" customWidth="1"/>
    <col min="10262" max="10263" width="9.140625" style="844" customWidth="1"/>
    <col min="10264" max="10264" width="10.5703125" style="844" bestFit="1" customWidth="1"/>
    <col min="10265" max="10265" width="11.28515625" style="844" customWidth="1"/>
    <col min="10266" max="10496" width="9.140625" style="844"/>
    <col min="10497" max="10497" width="95.140625" style="844" customWidth="1"/>
    <col min="10498" max="10498" width="17" style="844" customWidth="1"/>
    <col min="10499" max="10499" width="16.7109375" style="844" customWidth="1"/>
    <col min="10500" max="10500" width="17" style="844" customWidth="1"/>
    <col min="10501" max="10501" width="16.7109375" style="844" customWidth="1"/>
    <col min="10502" max="10502" width="17" style="844" customWidth="1"/>
    <col min="10503" max="10503" width="16.7109375" style="844" customWidth="1"/>
    <col min="10504" max="10504" width="17" style="844" customWidth="1"/>
    <col min="10505" max="10511" width="16.7109375" style="844" customWidth="1"/>
    <col min="10512" max="10512" width="18" style="844" customWidth="1"/>
    <col min="10513" max="10514" width="10.7109375" style="844" customWidth="1"/>
    <col min="10515" max="10515" width="9.140625" style="844" customWidth="1"/>
    <col min="10516" max="10516" width="12.85546875" style="844" customWidth="1"/>
    <col min="10517" max="10517" width="23.42578125" style="844" customWidth="1"/>
    <col min="10518" max="10519" width="9.140625" style="844" customWidth="1"/>
    <col min="10520" max="10520" width="10.5703125" style="844" bestFit="1" customWidth="1"/>
    <col min="10521" max="10521" width="11.28515625" style="844" customWidth="1"/>
    <col min="10522" max="10752" width="9.140625" style="844"/>
    <col min="10753" max="10753" width="95.140625" style="844" customWidth="1"/>
    <col min="10754" max="10754" width="17" style="844" customWidth="1"/>
    <col min="10755" max="10755" width="16.7109375" style="844" customWidth="1"/>
    <col min="10756" max="10756" width="17" style="844" customWidth="1"/>
    <col min="10757" max="10757" width="16.7109375" style="844" customWidth="1"/>
    <col min="10758" max="10758" width="17" style="844" customWidth="1"/>
    <col min="10759" max="10759" width="16.7109375" style="844" customWidth="1"/>
    <col min="10760" max="10760" width="17" style="844" customWidth="1"/>
    <col min="10761" max="10767" width="16.7109375" style="844" customWidth="1"/>
    <col min="10768" max="10768" width="18" style="844" customWidth="1"/>
    <col min="10769" max="10770" width="10.7109375" style="844" customWidth="1"/>
    <col min="10771" max="10771" width="9.140625" style="844" customWidth="1"/>
    <col min="10772" max="10772" width="12.85546875" style="844" customWidth="1"/>
    <col min="10773" max="10773" width="23.42578125" style="844" customWidth="1"/>
    <col min="10774" max="10775" width="9.140625" style="844" customWidth="1"/>
    <col min="10776" max="10776" width="10.5703125" style="844" bestFit="1" customWidth="1"/>
    <col min="10777" max="10777" width="11.28515625" style="844" customWidth="1"/>
    <col min="10778" max="11008" width="9.140625" style="844"/>
    <col min="11009" max="11009" width="95.140625" style="844" customWidth="1"/>
    <col min="11010" max="11010" width="17" style="844" customWidth="1"/>
    <col min="11011" max="11011" width="16.7109375" style="844" customWidth="1"/>
    <col min="11012" max="11012" width="17" style="844" customWidth="1"/>
    <col min="11013" max="11013" width="16.7109375" style="844" customWidth="1"/>
    <col min="11014" max="11014" width="17" style="844" customWidth="1"/>
    <col min="11015" max="11015" width="16.7109375" style="844" customWidth="1"/>
    <col min="11016" max="11016" width="17" style="844" customWidth="1"/>
    <col min="11017" max="11023" width="16.7109375" style="844" customWidth="1"/>
    <col min="11024" max="11024" width="18" style="844" customWidth="1"/>
    <col min="11025" max="11026" width="10.7109375" style="844" customWidth="1"/>
    <col min="11027" max="11027" width="9.140625" style="844" customWidth="1"/>
    <col min="11028" max="11028" width="12.85546875" style="844" customWidth="1"/>
    <col min="11029" max="11029" width="23.42578125" style="844" customWidth="1"/>
    <col min="11030" max="11031" width="9.140625" style="844" customWidth="1"/>
    <col min="11032" max="11032" width="10.5703125" style="844" bestFit="1" customWidth="1"/>
    <col min="11033" max="11033" width="11.28515625" style="844" customWidth="1"/>
    <col min="11034" max="11264" width="9.140625" style="844"/>
    <col min="11265" max="11265" width="95.140625" style="844" customWidth="1"/>
    <col min="11266" max="11266" width="17" style="844" customWidth="1"/>
    <col min="11267" max="11267" width="16.7109375" style="844" customWidth="1"/>
    <col min="11268" max="11268" width="17" style="844" customWidth="1"/>
    <col min="11269" max="11269" width="16.7109375" style="844" customWidth="1"/>
    <col min="11270" max="11270" width="17" style="844" customWidth="1"/>
    <col min="11271" max="11271" width="16.7109375" style="844" customWidth="1"/>
    <col min="11272" max="11272" width="17" style="844" customWidth="1"/>
    <col min="11273" max="11279" width="16.7109375" style="844" customWidth="1"/>
    <col min="11280" max="11280" width="18" style="844" customWidth="1"/>
    <col min="11281" max="11282" width="10.7109375" style="844" customWidth="1"/>
    <col min="11283" max="11283" width="9.140625" style="844" customWidth="1"/>
    <col min="11284" max="11284" width="12.85546875" style="844" customWidth="1"/>
    <col min="11285" max="11285" width="23.42578125" style="844" customWidth="1"/>
    <col min="11286" max="11287" width="9.140625" style="844" customWidth="1"/>
    <col min="11288" max="11288" width="10.5703125" style="844" bestFit="1" customWidth="1"/>
    <col min="11289" max="11289" width="11.28515625" style="844" customWidth="1"/>
    <col min="11290" max="11520" width="9.140625" style="844"/>
    <col min="11521" max="11521" width="95.140625" style="844" customWidth="1"/>
    <col min="11522" max="11522" width="17" style="844" customWidth="1"/>
    <col min="11523" max="11523" width="16.7109375" style="844" customWidth="1"/>
    <col min="11524" max="11524" width="17" style="844" customWidth="1"/>
    <col min="11525" max="11525" width="16.7109375" style="844" customWidth="1"/>
    <col min="11526" max="11526" width="17" style="844" customWidth="1"/>
    <col min="11527" max="11527" width="16.7109375" style="844" customWidth="1"/>
    <col min="11528" max="11528" width="17" style="844" customWidth="1"/>
    <col min="11529" max="11535" width="16.7109375" style="844" customWidth="1"/>
    <col min="11536" max="11536" width="18" style="844" customWidth="1"/>
    <col min="11537" max="11538" width="10.7109375" style="844" customWidth="1"/>
    <col min="11539" max="11539" width="9.140625" style="844" customWidth="1"/>
    <col min="11540" max="11540" width="12.85546875" style="844" customWidth="1"/>
    <col min="11541" max="11541" width="23.42578125" style="844" customWidth="1"/>
    <col min="11542" max="11543" width="9.140625" style="844" customWidth="1"/>
    <col min="11544" max="11544" width="10.5703125" style="844" bestFit="1" customWidth="1"/>
    <col min="11545" max="11545" width="11.28515625" style="844" customWidth="1"/>
    <col min="11546" max="11776" width="9.140625" style="844"/>
    <col min="11777" max="11777" width="95.140625" style="844" customWidth="1"/>
    <col min="11778" max="11778" width="17" style="844" customWidth="1"/>
    <col min="11779" max="11779" width="16.7109375" style="844" customWidth="1"/>
    <col min="11780" max="11780" width="17" style="844" customWidth="1"/>
    <col min="11781" max="11781" width="16.7109375" style="844" customWidth="1"/>
    <col min="11782" max="11782" width="17" style="844" customWidth="1"/>
    <col min="11783" max="11783" width="16.7109375" style="844" customWidth="1"/>
    <col min="11784" max="11784" width="17" style="844" customWidth="1"/>
    <col min="11785" max="11791" width="16.7109375" style="844" customWidth="1"/>
    <col min="11792" max="11792" width="18" style="844" customWidth="1"/>
    <col min="11793" max="11794" width="10.7109375" style="844" customWidth="1"/>
    <col min="11795" max="11795" width="9.140625" style="844" customWidth="1"/>
    <col min="11796" max="11796" width="12.85546875" style="844" customWidth="1"/>
    <col min="11797" max="11797" width="23.42578125" style="844" customWidth="1"/>
    <col min="11798" max="11799" width="9.140625" style="844" customWidth="1"/>
    <col min="11800" max="11800" width="10.5703125" style="844" bestFit="1" customWidth="1"/>
    <col min="11801" max="11801" width="11.28515625" style="844" customWidth="1"/>
    <col min="11802" max="12032" width="9.140625" style="844"/>
    <col min="12033" max="12033" width="95.140625" style="844" customWidth="1"/>
    <col min="12034" max="12034" width="17" style="844" customWidth="1"/>
    <col min="12035" max="12035" width="16.7109375" style="844" customWidth="1"/>
    <col min="12036" max="12036" width="17" style="844" customWidth="1"/>
    <col min="12037" max="12037" width="16.7109375" style="844" customWidth="1"/>
    <col min="12038" max="12038" width="17" style="844" customWidth="1"/>
    <col min="12039" max="12039" width="16.7109375" style="844" customWidth="1"/>
    <col min="12040" max="12040" width="17" style="844" customWidth="1"/>
    <col min="12041" max="12047" width="16.7109375" style="844" customWidth="1"/>
    <col min="12048" max="12048" width="18" style="844" customWidth="1"/>
    <col min="12049" max="12050" width="10.7109375" style="844" customWidth="1"/>
    <col min="12051" max="12051" width="9.140625" style="844" customWidth="1"/>
    <col min="12052" max="12052" width="12.85546875" style="844" customWidth="1"/>
    <col min="12053" max="12053" width="23.42578125" style="844" customWidth="1"/>
    <col min="12054" max="12055" width="9.140625" style="844" customWidth="1"/>
    <col min="12056" max="12056" width="10.5703125" style="844" bestFit="1" customWidth="1"/>
    <col min="12057" max="12057" width="11.28515625" style="844" customWidth="1"/>
    <col min="12058" max="12288" width="9.140625" style="844"/>
    <col min="12289" max="12289" width="95.140625" style="844" customWidth="1"/>
    <col min="12290" max="12290" width="17" style="844" customWidth="1"/>
    <col min="12291" max="12291" width="16.7109375" style="844" customWidth="1"/>
    <col min="12292" max="12292" width="17" style="844" customWidth="1"/>
    <col min="12293" max="12293" width="16.7109375" style="844" customWidth="1"/>
    <col min="12294" max="12294" width="17" style="844" customWidth="1"/>
    <col min="12295" max="12295" width="16.7109375" style="844" customWidth="1"/>
    <col min="12296" max="12296" width="17" style="844" customWidth="1"/>
    <col min="12297" max="12303" width="16.7109375" style="844" customWidth="1"/>
    <col min="12304" max="12304" width="18" style="844" customWidth="1"/>
    <col min="12305" max="12306" width="10.7109375" style="844" customWidth="1"/>
    <col min="12307" max="12307" width="9.140625" style="844" customWidth="1"/>
    <col min="12308" max="12308" width="12.85546875" style="844" customWidth="1"/>
    <col min="12309" max="12309" width="23.42578125" style="844" customWidth="1"/>
    <col min="12310" max="12311" width="9.140625" style="844" customWidth="1"/>
    <col min="12312" max="12312" width="10.5703125" style="844" bestFit="1" customWidth="1"/>
    <col min="12313" max="12313" width="11.28515625" style="844" customWidth="1"/>
    <col min="12314" max="12544" width="9.140625" style="844"/>
    <col min="12545" max="12545" width="95.140625" style="844" customWidth="1"/>
    <col min="12546" max="12546" width="17" style="844" customWidth="1"/>
    <col min="12547" max="12547" width="16.7109375" style="844" customWidth="1"/>
    <col min="12548" max="12548" width="17" style="844" customWidth="1"/>
    <col min="12549" max="12549" width="16.7109375" style="844" customWidth="1"/>
    <col min="12550" max="12550" width="17" style="844" customWidth="1"/>
    <col min="12551" max="12551" width="16.7109375" style="844" customWidth="1"/>
    <col min="12552" max="12552" width="17" style="844" customWidth="1"/>
    <col min="12553" max="12559" width="16.7109375" style="844" customWidth="1"/>
    <col min="12560" max="12560" width="18" style="844" customWidth="1"/>
    <col min="12561" max="12562" width="10.7109375" style="844" customWidth="1"/>
    <col min="12563" max="12563" width="9.140625" style="844" customWidth="1"/>
    <col min="12564" max="12564" width="12.85546875" style="844" customWidth="1"/>
    <col min="12565" max="12565" width="23.42578125" style="844" customWidth="1"/>
    <col min="12566" max="12567" width="9.140625" style="844" customWidth="1"/>
    <col min="12568" max="12568" width="10.5703125" style="844" bestFit="1" customWidth="1"/>
    <col min="12569" max="12569" width="11.28515625" style="844" customWidth="1"/>
    <col min="12570" max="12800" width="9.140625" style="844"/>
    <col min="12801" max="12801" width="95.140625" style="844" customWidth="1"/>
    <col min="12802" max="12802" width="17" style="844" customWidth="1"/>
    <col min="12803" max="12803" width="16.7109375" style="844" customWidth="1"/>
    <col min="12804" max="12804" width="17" style="844" customWidth="1"/>
    <col min="12805" max="12805" width="16.7109375" style="844" customWidth="1"/>
    <col min="12806" max="12806" width="17" style="844" customWidth="1"/>
    <col min="12807" max="12807" width="16.7109375" style="844" customWidth="1"/>
    <col min="12808" max="12808" width="17" style="844" customWidth="1"/>
    <col min="12809" max="12815" width="16.7109375" style="844" customWidth="1"/>
    <col min="12816" max="12816" width="18" style="844" customWidth="1"/>
    <col min="12817" max="12818" width="10.7109375" style="844" customWidth="1"/>
    <col min="12819" max="12819" width="9.140625" style="844" customWidth="1"/>
    <col min="12820" max="12820" width="12.85546875" style="844" customWidth="1"/>
    <col min="12821" max="12821" width="23.42578125" style="844" customWidth="1"/>
    <col min="12822" max="12823" width="9.140625" style="844" customWidth="1"/>
    <col min="12824" max="12824" width="10.5703125" style="844" bestFit="1" customWidth="1"/>
    <col min="12825" max="12825" width="11.28515625" style="844" customWidth="1"/>
    <col min="12826" max="13056" width="9.140625" style="844"/>
    <col min="13057" max="13057" width="95.140625" style="844" customWidth="1"/>
    <col min="13058" max="13058" width="17" style="844" customWidth="1"/>
    <col min="13059" max="13059" width="16.7109375" style="844" customWidth="1"/>
    <col min="13060" max="13060" width="17" style="844" customWidth="1"/>
    <col min="13061" max="13061" width="16.7109375" style="844" customWidth="1"/>
    <col min="13062" max="13062" width="17" style="844" customWidth="1"/>
    <col min="13063" max="13063" width="16.7109375" style="844" customWidth="1"/>
    <col min="13064" max="13064" width="17" style="844" customWidth="1"/>
    <col min="13065" max="13071" width="16.7109375" style="844" customWidth="1"/>
    <col min="13072" max="13072" width="18" style="844" customWidth="1"/>
    <col min="13073" max="13074" width="10.7109375" style="844" customWidth="1"/>
    <col min="13075" max="13075" width="9.140625" style="844" customWidth="1"/>
    <col min="13076" max="13076" width="12.85546875" style="844" customWidth="1"/>
    <col min="13077" max="13077" width="23.42578125" style="844" customWidth="1"/>
    <col min="13078" max="13079" width="9.140625" style="844" customWidth="1"/>
    <col min="13080" max="13080" width="10.5703125" style="844" bestFit="1" customWidth="1"/>
    <col min="13081" max="13081" width="11.28515625" style="844" customWidth="1"/>
    <col min="13082" max="13312" width="9.140625" style="844"/>
    <col min="13313" max="13313" width="95.140625" style="844" customWidth="1"/>
    <col min="13314" max="13314" width="17" style="844" customWidth="1"/>
    <col min="13315" max="13315" width="16.7109375" style="844" customWidth="1"/>
    <col min="13316" max="13316" width="17" style="844" customWidth="1"/>
    <col min="13317" max="13317" width="16.7109375" style="844" customWidth="1"/>
    <col min="13318" max="13318" width="17" style="844" customWidth="1"/>
    <col min="13319" max="13319" width="16.7109375" style="844" customWidth="1"/>
    <col min="13320" max="13320" width="17" style="844" customWidth="1"/>
    <col min="13321" max="13327" width="16.7109375" style="844" customWidth="1"/>
    <col min="13328" max="13328" width="18" style="844" customWidth="1"/>
    <col min="13329" max="13330" width="10.7109375" style="844" customWidth="1"/>
    <col min="13331" max="13331" width="9.140625" style="844" customWidth="1"/>
    <col min="13332" max="13332" width="12.85546875" style="844" customWidth="1"/>
    <col min="13333" max="13333" width="23.42578125" style="844" customWidth="1"/>
    <col min="13334" max="13335" width="9.140625" style="844" customWidth="1"/>
    <col min="13336" max="13336" width="10.5703125" style="844" bestFit="1" customWidth="1"/>
    <col min="13337" max="13337" width="11.28515625" style="844" customWidth="1"/>
    <col min="13338" max="13568" width="9.140625" style="844"/>
    <col min="13569" max="13569" width="95.140625" style="844" customWidth="1"/>
    <col min="13570" max="13570" width="17" style="844" customWidth="1"/>
    <col min="13571" max="13571" width="16.7109375" style="844" customWidth="1"/>
    <col min="13572" max="13572" width="17" style="844" customWidth="1"/>
    <col min="13573" max="13573" width="16.7109375" style="844" customWidth="1"/>
    <col min="13574" max="13574" width="17" style="844" customWidth="1"/>
    <col min="13575" max="13575" width="16.7109375" style="844" customWidth="1"/>
    <col min="13576" max="13576" width="17" style="844" customWidth="1"/>
    <col min="13577" max="13583" width="16.7109375" style="844" customWidth="1"/>
    <col min="13584" max="13584" width="18" style="844" customWidth="1"/>
    <col min="13585" max="13586" width="10.7109375" style="844" customWidth="1"/>
    <col min="13587" max="13587" width="9.140625" style="844" customWidth="1"/>
    <col min="13588" max="13588" width="12.85546875" style="844" customWidth="1"/>
    <col min="13589" max="13589" width="23.42578125" style="844" customWidth="1"/>
    <col min="13590" max="13591" width="9.140625" style="844" customWidth="1"/>
    <col min="13592" max="13592" width="10.5703125" style="844" bestFit="1" customWidth="1"/>
    <col min="13593" max="13593" width="11.28515625" style="844" customWidth="1"/>
    <col min="13594" max="13824" width="9.140625" style="844"/>
    <col min="13825" max="13825" width="95.140625" style="844" customWidth="1"/>
    <col min="13826" max="13826" width="17" style="844" customWidth="1"/>
    <col min="13827" max="13827" width="16.7109375" style="844" customWidth="1"/>
    <col min="13828" max="13828" width="17" style="844" customWidth="1"/>
    <col min="13829" max="13829" width="16.7109375" style="844" customWidth="1"/>
    <col min="13830" max="13830" width="17" style="844" customWidth="1"/>
    <col min="13831" max="13831" width="16.7109375" style="844" customWidth="1"/>
    <col min="13832" max="13832" width="17" style="844" customWidth="1"/>
    <col min="13833" max="13839" width="16.7109375" style="844" customWidth="1"/>
    <col min="13840" max="13840" width="18" style="844" customWidth="1"/>
    <col min="13841" max="13842" width="10.7109375" style="844" customWidth="1"/>
    <col min="13843" max="13843" width="9.140625" style="844" customWidth="1"/>
    <col min="13844" max="13844" width="12.85546875" style="844" customWidth="1"/>
    <col min="13845" max="13845" width="23.42578125" style="844" customWidth="1"/>
    <col min="13846" max="13847" width="9.140625" style="844" customWidth="1"/>
    <col min="13848" max="13848" width="10.5703125" style="844" bestFit="1" customWidth="1"/>
    <col min="13849" max="13849" width="11.28515625" style="844" customWidth="1"/>
    <col min="13850" max="14080" width="9.140625" style="844"/>
    <col min="14081" max="14081" width="95.140625" style="844" customWidth="1"/>
    <col min="14082" max="14082" width="17" style="844" customWidth="1"/>
    <col min="14083" max="14083" width="16.7109375" style="844" customWidth="1"/>
    <col min="14084" max="14084" width="17" style="844" customWidth="1"/>
    <col min="14085" max="14085" width="16.7109375" style="844" customWidth="1"/>
    <col min="14086" max="14086" width="17" style="844" customWidth="1"/>
    <col min="14087" max="14087" width="16.7109375" style="844" customWidth="1"/>
    <col min="14088" max="14088" width="17" style="844" customWidth="1"/>
    <col min="14089" max="14095" width="16.7109375" style="844" customWidth="1"/>
    <col min="14096" max="14096" width="18" style="844" customWidth="1"/>
    <col min="14097" max="14098" width="10.7109375" style="844" customWidth="1"/>
    <col min="14099" max="14099" width="9.140625" style="844" customWidth="1"/>
    <col min="14100" max="14100" width="12.85546875" style="844" customWidth="1"/>
    <col min="14101" max="14101" width="23.42578125" style="844" customWidth="1"/>
    <col min="14102" max="14103" width="9.140625" style="844" customWidth="1"/>
    <col min="14104" max="14104" width="10.5703125" style="844" bestFit="1" customWidth="1"/>
    <col min="14105" max="14105" width="11.28515625" style="844" customWidth="1"/>
    <col min="14106" max="14336" width="9.140625" style="844"/>
    <col min="14337" max="14337" width="95.140625" style="844" customWidth="1"/>
    <col min="14338" max="14338" width="17" style="844" customWidth="1"/>
    <col min="14339" max="14339" width="16.7109375" style="844" customWidth="1"/>
    <col min="14340" max="14340" width="17" style="844" customWidth="1"/>
    <col min="14341" max="14341" width="16.7109375" style="844" customWidth="1"/>
    <col min="14342" max="14342" width="17" style="844" customWidth="1"/>
    <col min="14343" max="14343" width="16.7109375" style="844" customWidth="1"/>
    <col min="14344" max="14344" width="17" style="844" customWidth="1"/>
    <col min="14345" max="14351" width="16.7109375" style="844" customWidth="1"/>
    <col min="14352" max="14352" width="18" style="844" customWidth="1"/>
    <col min="14353" max="14354" width="10.7109375" style="844" customWidth="1"/>
    <col min="14355" max="14355" width="9.140625" style="844" customWidth="1"/>
    <col min="14356" max="14356" width="12.85546875" style="844" customWidth="1"/>
    <col min="14357" max="14357" width="23.42578125" style="844" customWidth="1"/>
    <col min="14358" max="14359" width="9.140625" style="844" customWidth="1"/>
    <col min="14360" max="14360" width="10.5703125" style="844" bestFit="1" customWidth="1"/>
    <col min="14361" max="14361" width="11.28515625" style="844" customWidth="1"/>
    <col min="14362" max="14592" width="9.140625" style="844"/>
    <col min="14593" max="14593" width="95.140625" style="844" customWidth="1"/>
    <col min="14594" max="14594" width="17" style="844" customWidth="1"/>
    <col min="14595" max="14595" width="16.7109375" style="844" customWidth="1"/>
    <col min="14596" max="14596" width="17" style="844" customWidth="1"/>
    <col min="14597" max="14597" width="16.7109375" style="844" customWidth="1"/>
    <col min="14598" max="14598" width="17" style="844" customWidth="1"/>
    <col min="14599" max="14599" width="16.7109375" style="844" customWidth="1"/>
    <col min="14600" max="14600" width="17" style="844" customWidth="1"/>
    <col min="14601" max="14607" width="16.7109375" style="844" customWidth="1"/>
    <col min="14608" max="14608" width="18" style="844" customWidth="1"/>
    <col min="14609" max="14610" width="10.7109375" style="844" customWidth="1"/>
    <col min="14611" max="14611" width="9.140625" style="844" customWidth="1"/>
    <col min="14612" max="14612" width="12.85546875" style="844" customWidth="1"/>
    <col min="14613" max="14613" width="23.42578125" style="844" customWidth="1"/>
    <col min="14614" max="14615" width="9.140625" style="844" customWidth="1"/>
    <col min="14616" max="14616" width="10.5703125" style="844" bestFit="1" customWidth="1"/>
    <col min="14617" max="14617" width="11.28515625" style="844" customWidth="1"/>
    <col min="14618" max="14848" width="9.140625" style="844"/>
    <col min="14849" max="14849" width="95.140625" style="844" customWidth="1"/>
    <col min="14850" max="14850" width="17" style="844" customWidth="1"/>
    <col min="14851" max="14851" width="16.7109375" style="844" customWidth="1"/>
    <col min="14852" max="14852" width="17" style="844" customWidth="1"/>
    <col min="14853" max="14853" width="16.7109375" style="844" customWidth="1"/>
    <col min="14854" max="14854" width="17" style="844" customWidth="1"/>
    <col min="14855" max="14855" width="16.7109375" style="844" customWidth="1"/>
    <col min="14856" max="14856" width="17" style="844" customWidth="1"/>
    <col min="14857" max="14863" width="16.7109375" style="844" customWidth="1"/>
    <col min="14864" max="14864" width="18" style="844" customWidth="1"/>
    <col min="14865" max="14866" width="10.7109375" style="844" customWidth="1"/>
    <col min="14867" max="14867" width="9.140625" style="844" customWidth="1"/>
    <col min="14868" max="14868" width="12.85546875" style="844" customWidth="1"/>
    <col min="14869" max="14869" width="23.42578125" style="844" customWidth="1"/>
    <col min="14870" max="14871" width="9.140625" style="844" customWidth="1"/>
    <col min="14872" max="14872" width="10.5703125" style="844" bestFit="1" customWidth="1"/>
    <col min="14873" max="14873" width="11.28515625" style="844" customWidth="1"/>
    <col min="14874" max="15104" width="9.140625" style="844"/>
    <col min="15105" max="15105" width="95.140625" style="844" customWidth="1"/>
    <col min="15106" max="15106" width="17" style="844" customWidth="1"/>
    <col min="15107" max="15107" width="16.7109375" style="844" customWidth="1"/>
    <col min="15108" max="15108" width="17" style="844" customWidth="1"/>
    <col min="15109" max="15109" width="16.7109375" style="844" customWidth="1"/>
    <col min="15110" max="15110" width="17" style="844" customWidth="1"/>
    <col min="15111" max="15111" width="16.7109375" style="844" customWidth="1"/>
    <col min="15112" max="15112" width="17" style="844" customWidth="1"/>
    <col min="15113" max="15119" width="16.7109375" style="844" customWidth="1"/>
    <col min="15120" max="15120" width="18" style="844" customWidth="1"/>
    <col min="15121" max="15122" width="10.7109375" style="844" customWidth="1"/>
    <col min="15123" max="15123" width="9.140625" style="844" customWidth="1"/>
    <col min="15124" max="15124" width="12.85546875" style="844" customWidth="1"/>
    <col min="15125" max="15125" width="23.42578125" style="844" customWidth="1"/>
    <col min="15126" max="15127" width="9.140625" style="844" customWidth="1"/>
    <col min="15128" max="15128" width="10.5703125" style="844" bestFit="1" customWidth="1"/>
    <col min="15129" max="15129" width="11.28515625" style="844" customWidth="1"/>
    <col min="15130" max="15360" width="9.140625" style="844"/>
    <col min="15361" max="15361" width="95.140625" style="844" customWidth="1"/>
    <col min="15362" max="15362" width="17" style="844" customWidth="1"/>
    <col min="15363" max="15363" width="16.7109375" style="844" customWidth="1"/>
    <col min="15364" max="15364" width="17" style="844" customWidth="1"/>
    <col min="15365" max="15365" width="16.7109375" style="844" customWidth="1"/>
    <col min="15366" max="15366" width="17" style="844" customWidth="1"/>
    <col min="15367" max="15367" width="16.7109375" style="844" customWidth="1"/>
    <col min="15368" max="15368" width="17" style="844" customWidth="1"/>
    <col min="15369" max="15375" width="16.7109375" style="844" customWidth="1"/>
    <col min="15376" max="15376" width="18" style="844" customWidth="1"/>
    <col min="15377" max="15378" width="10.7109375" style="844" customWidth="1"/>
    <col min="15379" max="15379" width="9.140625" style="844" customWidth="1"/>
    <col min="15380" max="15380" width="12.85546875" style="844" customWidth="1"/>
    <col min="15381" max="15381" width="23.42578125" style="844" customWidth="1"/>
    <col min="15382" max="15383" width="9.140625" style="844" customWidth="1"/>
    <col min="15384" max="15384" width="10.5703125" style="844" bestFit="1" customWidth="1"/>
    <col min="15385" max="15385" width="11.28515625" style="844" customWidth="1"/>
    <col min="15386" max="15616" width="9.140625" style="844"/>
    <col min="15617" max="15617" width="95.140625" style="844" customWidth="1"/>
    <col min="15618" max="15618" width="17" style="844" customWidth="1"/>
    <col min="15619" max="15619" width="16.7109375" style="844" customWidth="1"/>
    <col min="15620" max="15620" width="17" style="844" customWidth="1"/>
    <col min="15621" max="15621" width="16.7109375" style="844" customWidth="1"/>
    <col min="15622" max="15622" width="17" style="844" customWidth="1"/>
    <col min="15623" max="15623" width="16.7109375" style="844" customWidth="1"/>
    <col min="15624" max="15624" width="17" style="844" customWidth="1"/>
    <col min="15625" max="15631" width="16.7109375" style="844" customWidth="1"/>
    <col min="15632" max="15632" width="18" style="844" customWidth="1"/>
    <col min="15633" max="15634" width="10.7109375" style="844" customWidth="1"/>
    <col min="15635" max="15635" width="9.140625" style="844" customWidth="1"/>
    <col min="15636" max="15636" width="12.85546875" style="844" customWidth="1"/>
    <col min="15637" max="15637" width="23.42578125" style="844" customWidth="1"/>
    <col min="15638" max="15639" width="9.140625" style="844" customWidth="1"/>
    <col min="15640" max="15640" width="10.5703125" style="844" bestFit="1" customWidth="1"/>
    <col min="15641" max="15641" width="11.28515625" style="844" customWidth="1"/>
    <col min="15642" max="15872" width="9.140625" style="844"/>
    <col min="15873" max="15873" width="95.140625" style="844" customWidth="1"/>
    <col min="15874" max="15874" width="17" style="844" customWidth="1"/>
    <col min="15875" max="15875" width="16.7109375" style="844" customWidth="1"/>
    <col min="15876" max="15876" width="17" style="844" customWidth="1"/>
    <col min="15877" max="15877" width="16.7109375" style="844" customWidth="1"/>
    <col min="15878" max="15878" width="17" style="844" customWidth="1"/>
    <col min="15879" max="15879" width="16.7109375" style="844" customWidth="1"/>
    <col min="15880" max="15880" width="17" style="844" customWidth="1"/>
    <col min="15881" max="15887" width="16.7109375" style="844" customWidth="1"/>
    <col min="15888" max="15888" width="18" style="844" customWidth="1"/>
    <col min="15889" max="15890" width="10.7109375" style="844" customWidth="1"/>
    <col min="15891" max="15891" width="9.140625" style="844" customWidth="1"/>
    <col min="15892" max="15892" width="12.85546875" style="844" customWidth="1"/>
    <col min="15893" max="15893" width="23.42578125" style="844" customWidth="1"/>
    <col min="15894" max="15895" width="9.140625" style="844" customWidth="1"/>
    <col min="15896" max="15896" width="10.5703125" style="844" bestFit="1" customWidth="1"/>
    <col min="15897" max="15897" width="11.28515625" style="844" customWidth="1"/>
    <col min="15898" max="16128" width="9.140625" style="844"/>
    <col min="16129" max="16129" width="95.140625" style="844" customWidth="1"/>
    <col min="16130" max="16130" width="17" style="844" customWidth="1"/>
    <col min="16131" max="16131" width="16.7109375" style="844" customWidth="1"/>
    <col min="16132" max="16132" width="17" style="844" customWidth="1"/>
    <col min="16133" max="16133" width="16.7109375" style="844" customWidth="1"/>
    <col min="16134" max="16134" width="17" style="844" customWidth="1"/>
    <col min="16135" max="16135" width="16.7109375" style="844" customWidth="1"/>
    <col min="16136" max="16136" width="17" style="844" customWidth="1"/>
    <col min="16137" max="16143" width="16.7109375" style="844" customWidth="1"/>
    <col min="16144" max="16144" width="18" style="844" customWidth="1"/>
    <col min="16145" max="16146" width="10.7109375" style="844" customWidth="1"/>
    <col min="16147" max="16147" width="9.140625" style="844" customWidth="1"/>
    <col min="16148" max="16148" width="12.85546875" style="844" customWidth="1"/>
    <col min="16149" max="16149" width="23.42578125" style="844" customWidth="1"/>
    <col min="16150" max="16151" width="9.140625" style="844" customWidth="1"/>
    <col min="16152" max="16152" width="10.5703125" style="844" bestFit="1" customWidth="1"/>
    <col min="16153" max="16153" width="11.28515625" style="844" customWidth="1"/>
    <col min="16154" max="16384" width="9.140625" style="844"/>
  </cols>
  <sheetData>
    <row r="1" spans="1:20" ht="39.75" customHeight="1" x14ac:dyDescent="0.35">
      <c r="A1" s="4153" t="s">
        <v>95</v>
      </c>
      <c r="B1" s="4153"/>
      <c r="C1" s="4153"/>
      <c r="D1" s="4153"/>
      <c r="E1" s="4153"/>
      <c r="F1" s="4153"/>
      <c r="G1" s="4153"/>
      <c r="H1" s="4153"/>
      <c r="I1" s="4153"/>
      <c r="J1" s="4153"/>
      <c r="K1" s="4153"/>
      <c r="L1" s="4153"/>
      <c r="M1" s="4153"/>
      <c r="N1" s="4153"/>
      <c r="O1" s="4153"/>
      <c r="P1" s="4153"/>
      <c r="Q1" s="823"/>
      <c r="R1" s="823"/>
      <c r="S1" s="823"/>
      <c r="T1" s="823"/>
    </row>
    <row r="2" spans="1:20" ht="28.5" customHeight="1" x14ac:dyDescent="0.35">
      <c r="A2" s="4548" t="s">
        <v>96</v>
      </c>
      <c r="B2" s="4548"/>
      <c r="C2" s="4548"/>
      <c r="D2" s="4548"/>
      <c r="E2" s="4548"/>
      <c r="F2" s="4548"/>
      <c r="G2" s="4548"/>
      <c r="H2" s="4548"/>
      <c r="I2" s="4548"/>
      <c r="J2" s="4548"/>
      <c r="K2" s="4548"/>
      <c r="L2" s="4548"/>
      <c r="M2" s="4548"/>
      <c r="N2" s="4548"/>
      <c r="O2" s="4548"/>
      <c r="P2" s="4548"/>
    </row>
    <row r="3" spans="1:20" ht="27" customHeight="1" x14ac:dyDescent="0.35">
      <c r="A3" s="4153" t="s">
        <v>376</v>
      </c>
      <c r="B3" s="4153"/>
      <c r="C3" s="4153"/>
      <c r="D3" s="4153"/>
      <c r="E3" s="4153"/>
      <c r="F3" s="4153"/>
      <c r="G3" s="4153"/>
      <c r="H3" s="4153"/>
      <c r="I3" s="4153"/>
      <c r="J3" s="4153"/>
      <c r="K3" s="4153"/>
      <c r="L3" s="4153"/>
      <c r="M3" s="4153"/>
      <c r="N3" s="4153"/>
      <c r="O3" s="4153"/>
      <c r="P3" s="4153"/>
      <c r="Q3" s="3689"/>
      <c r="R3" s="3689"/>
    </row>
    <row r="4" spans="1:20" ht="14.25" customHeight="1" thickBot="1" x14ac:dyDescent="0.4">
      <c r="A4" s="822"/>
    </row>
    <row r="5" spans="1:20" ht="20.25" customHeight="1" x14ac:dyDescent="0.35">
      <c r="A5" s="4549" t="s">
        <v>9</v>
      </c>
      <c r="B5" s="4551" t="s">
        <v>0</v>
      </c>
      <c r="C5" s="4552"/>
      <c r="D5" s="4553"/>
      <c r="E5" s="4551" t="s">
        <v>1</v>
      </c>
      <c r="F5" s="4552"/>
      <c r="G5" s="4553"/>
      <c r="H5" s="4551" t="s">
        <v>2</v>
      </c>
      <c r="I5" s="4552"/>
      <c r="J5" s="4553"/>
      <c r="K5" s="4551" t="s">
        <v>3</v>
      </c>
      <c r="L5" s="4552"/>
      <c r="M5" s="4553"/>
      <c r="N5" s="4560" t="s">
        <v>6</v>
      </c>
      <c r="O5" s="4561"/>
      <c r="P5" s="4562"/>
      <c r="Q5" s="824"/>
      <c r="R5" s="824"/>
    </row>
    <row r="6" spans="1:20" ht="19.5" customHeight="1" thickBot="1" x14ac:dyDescent="0.4">
      <c r="A6" s="4298"/>
      <c r="B6" s="4554"/>
      <c r="C6" s="4555"/>
      <c r="D6" s="4556"/>
      <c r="E6" s="4557"/>
      <c r="F6" s="4558"/>
      <c r="G6" s="4559"/>
      <c r="H6" s="4557"/>
      <c r="I6" s="4558"/>
      <c r="J6" s="4559"/>
      <c r="K6" s="4554"/>
      <c r="L6" s="4555"/>
      <c r="M6" s="4556"/>
      <c r="N6" s="4563"/>
      <c r="O6" s="4564"/>
      <c r="P6" s="4565"/>
      <c r="Q6" s="824"/>
      <c r="R6" s="824"/>
    </row>
    <row r="7" spans="1:20" ht="93" customHeight="1" thickBot="1" x14ac:dyDescent="0.4">
      <c r="A7" s="4550"/>
      <c r="B7" s="3957" t="s">
        <v>26</v>
      </c>
      <c r="C7" s="3958" t="s">
        <v>27</v>
      </c>
      <c r="D7" s="3959" t="s">
        <v>4</v>
      </c>
      <c r="E7" s="3957" t="s">
        <v>26</v>
      </c>
      <c r="F7" s="3958" t="s">
        <v>27</v>
      </c>
      <c r="G7" s="3959" t="s">
        <v>4</v>
      </c>
      <c r="H7" s="3957" t="s">
        <v>97</v>
      </c>
      <c r="I7" s="3958" t="s">
        <v>27</v>
      </c>
      <c r="J7" s="3959" t="s">
        <v>4</v>
      </c>
      <c r="K7" s="3957" t="s">
        <v>97</v>
      </c>
      <c r="L7" s="3958" t="s">
        <v>27</v>
      </c>
      <c r="M7" s="3959" t="s">
        <v>4</v>
      </c>
      <c r="N7" s="3957" t="s">
        <v>26</v>
      </c>
      <c r="O7" s="3958" t="s">
        <v>27</v>
      </c>
      <c r="P7" s="40" t="s">
        <v>4</v>
      </c>
      <c r="Q7" s="824"/>
      <c r="R7" s="824"/>
    </row>
    <row r="8" spans="1:20" ht="39" customHeight="1" thickBot="1" x14ac:dyDescent="0.4">
      <c r="A8" s="3960" t="s">
        <v>22</v>
      </c>
      <c r="B8" s="3961"/>
      <c r="C8" s="3961"/>
      <c r="D8" s="3961"/>
      <c r="E8" s="3961"/>
      <c r="F8" s="3961"/>
      <c r="G8" s="705"/>
      <c r="H8" s="3962"/>
      <c r="I8" s="3961"/>
      <c r="J8" s="3961"/>
      <c r="K8" s="3961"/>
      <c r="L8" s="3961"/>
      <c r="M8" s="705"/>
      <c r="N8" s="3961"/>
      <c r="O8" s="3961"/>
      <c r="P8" s="705"/>
      <c r="Q8" s="824"/>
      <c r="R8" s="824"/>
    </row>
    <row r="9" spans="1:20" ht="28.5" customHeight="1" x14ac:dyDescent="0.35">
      <c r="A9" s="3963" t="s">
        <v>22</v>
      </c>
      <c r="B9" s="606"/>
      <c r="C9" s="3964"/>
      <c r="D9" s="3965"/>
      <c r="E9" s="606"/>
      <c r="F9" s="3964"/>
      <c r="G9" s="3965"/>
      <c r="H9" s="606"/>
      <c r="I9" s="3964"/>
      <c r="J9" s="3965"/>
      <c r="K9" s="3966"/>
      <c r="L9" s="3964"/>
      <c r="M9" s="3967"/>
      <c r="N9" s="607">
        <f>B9+E297+H9+K9</f>
        <v>0</v>
      </c>
      <c r="O9" s="607">
        <f>C9+F297+I9+L9</f>
        <v>0</v>
      </c>
      <c r="P9" s="3968">
        <f t="shared" ref="P9:P16" si="0">SUM(N9:O9)</f>
        <v>0</v>
      </c>
      <c r="Q9" s="824"/>
      <c r="R9" s="824"/>
    </row>
    <row r="10" spans="1:20" ht="28.5" customHeight="1" x14ac:dyDescent="0.35">
      <c r="A10" s="3969" t="s">
        <v>88</v>
      </c>
      <c r="B10" s="3970">
        <v>11</v>
      </c>
      <c r="C10" s="3971">
        <v>8</v>
      </c>
      <c r="D10" s="3972">
        <f>SUM(B10:C10)</f>
        <v>19</v>
      </c>
      <c r="E10" s="3973">
        <v>9</v>
      </c>
      <c r="F10" s="3974">
        <v>0</v>
      </c>
      <c r="G10" s="3975">
        <v>9</v>
      </c>
      <c r="H10" s="3973">
        <v>10</v>
      </c>
      <c r="I10" s="3974">
        <v>1</v>
      </c>
      <c r="J10" s="3975">
        <v>11</v>
      </c>
      <c r="K10" s="3973">
        <v>2</v>
      </c>
      <c r="L10" s="3974">
        <v>8</v>
      </c>
      <c r="M10" s="3976">
        <v>10</v>
      </c>
      <c r="N10" s="3977">
        <f>B10+E10+H10+K10</f>
        <v>32</v>
      </c>
      <c r="O10" s="3977">
        <f>C10+F10+I10+L10</f>
        <v>17</v>
      </c>
      <c r="P10" s="3978">
        <f>SUM(N10:O10)</f>
        <v>49</v>
      </c>
      <c r="Q10" s="824"/>
      <c r="R10" s="824"/>
    </row>
    <row r="11" spans="1:20" ht="30.75" customHeight="1" x14ac:dyDescent="0.35">
      <c r="A11" s="3979" t="s">
        <v>98</v>
      </c>
      <c r="B11" s="3970">
        <v>15</v>
      </c>
      <c r="C11" s="3971">
        <v>0</v>
      </c>
      <c r="D11" s="3972">
        <f t="shared" ref="D11:D16" si="1">SUM(B11:C11)</f>
        <v>15</v>
      </c>
      <c r="E11" s="3973">
        <v>10</v>
      </c>
      <c r="F11" s="3974">
        <v>0</v>
      </c>
      <c r="G11" s="3975">
        <f t="shared" ref="G11:G16" si="2">SUM(E11:F11)</f>
        <v>10</v>
      </c>
      <c r="H11" s="3973">
        <v>12</v>
      </c>
      <c r="I11" s="3974">
        <v>0</v>
      </c>
      <c r="J11" s="3975">
        <f t="shared" ref="J11:J16" si="3">SUM(H11:I11)</f>
        <v>12</v>
      </c>
      <c r="K11" s="3973">
        <v>0</v>
      </c>
      <c r="L11" s="3974">
        <v>0</v>
      </c>
      <c r="M11" s="3976">
        <f t="shared" ref="M11:M16" si="4">SUM(K11:L11)</f>
        <v>0</v>
      </c>
      <c r="N11" s="3977">
        <f>B11+E298+H11+K11+E11</f>
        <v>37</v>
      </c>
      <c r="O11" s="3977">
        <f>C11+F299+I11+L11+F11</f>
        <v>0</v>
      </c>
      <c r="P11" s="3978">
        <f t="shared" si="0"/>
        <v>37</v>
      </c>
      <c r="Q11" s="824"/>
      <c r="R11" s="824"/>
    </row>
    <row r="12" spans="1:20" ht="29.25" customHeight="1" x14ac:dyDescent="0.35">
      <c r="A12" s="3979" t="s">
        <v>99</v>
      </c>
      <c r="B12" s="3970">
        <v>13</v>
      </c>
      <c r="C12" s="3971">
        <v>4</v>
      </c>
      <c r="D12" s="3972">
        <f t="shared" si="1"/>
        <v>17</v>
      </c>
      <c r="E12" s="3973">
        <v>9</v>
      </c>
      <c r="F12" s="3974">
        <v>3</v>
      </c>
      <c r="G12" s="3975">
        <f t="shared" si="2"/>
        <v>12</v>
      </c>
      <c r="H12" s="3973">
        <v>10</v>
      </c>
      <c r="I12" s="3974">
        <f>I34+I21</f>
        <v>0</v>
      </c>
      <c r="J12" s="3975">
        <f t="shared" si="3"/>
        <v>10</v>
      </c>
      <c r="K12" s="3973">
        <f>K34+K21</f>
        <v>0</v>
      </c>
      <c r="L12" s="3974">
        <f>L34+L21</f>
        <v>0</v>
      </c>
      <c r="M12" s="3976">
        <f t="shared" si="4"/>
        <v>0</v>
      </c>
      <c r="N12" s="3977">
        <f>B12+E12+H12+K12</f>
        <v>32</v>
      </c>
      <c r="O12" s="3977">
        <f>C12+I12+L12+F12</f>
        <v>7</v>
      </c>
      <c r="P12" s="3978">
        <f t="shared" si="0"/>
        <v>39</v>
      </c>
      <c r="Q12" s="824"/>
      <c r="R12" s="824"/>
    </row>
    <row r="13" spans="1:20" ht="30.75" customHeight="1" x14ac:dyDescent="0.35">
      <c r="A13" s="3979" t="s">
        <v>100</v>
      </c>
      <c r="B13" s="3970">
        <v>0</v>
      </c>
      <c r="C13" s="3971">
        <v>5</v>
      </c>
      <c r="D13" s="3972">
        <f>SUM(B13:C13)</f>
        <v>5</v>
      </c>
      <c r="E13" s="3973">
        <v>0</v>
      </c>
      <c r="F13" s="3974">
        <v>13</v>
      </c>
      <c r="G13" s="3975">
        <f t="shared" si="2"/>
        <v>13</v>
      </c>
      <c r="H13" s="3973">
        <v>0</v>
      </c>
      <c r="I13" s="3974">
        <v>11</v>
      </c>
      <c r="J13" s="3975">
        <f t="shared" si="3"/>
        <v>11</v>
      </c>
      <c r="K13" s="3973">
        <v>0</v>
      </c>
      <c r="L13" s="3974">
        <v>30</v>
      </c>
      <c r="M13" s="3976">
        <v>30</v>
      </c>
      <c r="N13" s="3977">
        <f>B13+E13+H13+K13</f>
        <v>0</v>
      </c>
      <c r="O13" s="3977">
        <f>C13+F13+I13+L13</f>
        <v>59</v>
      </c>
      <c r="P13" s="3978">
        <f t="shared" si="0"/>
        <v>59</v>
      </c>
      <c r="Q13" s="824"/>
      <c r="R13" s="824"/>
    </row>
    <row r="14" spans="1:20" ht="30.75" customHeight="1" x14ac:dyDescent="0.35">
      <c r="A14" s="3979" t="s">
        <v>86</v>
      </c>
      <c r="B14" s="3970">
        <v>10</v>
      </c>
      <c r="C14" s="3971">
        <v>2</v>
      </c>
      <c r="D14" s="3972">
        <v>12</v>
      </c>
      <c r="E14" s="3973">
        <v>18</v>
      </c>
      <c r="F14" s="3974">
        <v>1</v>
      </c>
      <c r="G14" s="3975">
        <f>SUM(E14:F14)</f>
        <v>19</v>
      </c>
      <c r="H14" s="3973">
        <v>3</v>
      </c>
      <c r="I14" s="3974">
        <v>0</v>
      </c>
      <c r="J14" s="3975">
        <f>SUM(H14:I14)</f>
        <v>3</v>
      </c>
      <c r="K14" s="3973">
        <v>0</v>
      </c>
      <c r="L14" s="3980">
        <v>17</v>
      </c>
      <c r="M14" s="3981">
        <f>SUM(K14:L14)</f>
        <v>17</v>
      </c>
      <c r="N14" s="3977">
        <f>B14+E14+H14+K14</f>
        <v>31</v>
      </c>
      <c r="O14" s="3977">
        <f>C14+F14+I14+L14</f>
        <v>20</v>
      </c>
      <c r="P14" s="3978">
        <f t="shared" si="0"/>
        <v>51</v>
      </c>
      <c r="Q14" s="824"/>
      <c r="R14" s="824"/>
    </row>
    <row r="15" spans="1:20" ht="27.75" customHeight="1" x14ac:dyDescent="0.35">
      <c r="A15" s="3979" t="s">
        <v>101</v>
      </c>
      <c r="B15" s="3970">
        <v>0</v>
      </c>
      <c r="C15" s="3971">
        <v>0</v>
      </c>
      <c r="D15" s="3972">
        <f>SUM(B15:C15)</f>
        <v>0</v>
      </c>
      <c r="E15" s="3970">
        <v>0</v>
      </c>
      <c r="F15" s="3971">
        <v>0</v>
      </c>
      <c r="G15" s="3982">
        <f>SUM(E15:F15)</f>
        <v>0</v>
      </c>
      <c r="H15" s="3970">
        <v>10</v>
      </c>
      <c r="I15" s="3971">
        <v>4</v>
      </c>
      <c r="J15" s="3982">
        <f t="shared" si="3"/>
        <v>14</v>
      </c>
      <c r="K15" s="3970">
        <f>K34+K21</f>
        <v>0</v>
      </c>
      <c r="L15" s="3971">
        <v>8</v>
      </c>
      <c r="M15" s="3972">
        <v>8</v>
      </c>
      <c r="N15" s="3977">
        <f>B15+E15+H15+K15</f>
        <v>10</v>
      </c>
      <c r="O15" s="3977">
        <f>C15+F15+I15+L15</f>
        <v>12</v>
      </c>
      <c r="P15" s="3978">
        <f t="shared" si="0"/>
        <v>22</v>
      </c>
      <c r="Q15" s="824"/>
      <c r="R15" s="824"/>
    </row>
    <row r="16" spans="1:20" ht="54.75" customHeight="1" thickBot="1" x14ac:dyDescent="0.4">
      <c r="A16" s="3983" t="s">
        <v>102</v>
      </c>
      <c r="B16" s="3970">
        <v>0</v>
      </c>
      <c r="C16" s="3971">
        <v>0</v>
      </c>
      <c r="D16" s="3972">
        <f t="shared" si="1"/>
        <v>0</v>
      </c>
      <c r="E16" s="3970">
        <v>0</v>
      </c>
      <c r="F16" s="3971">
        <v>0</v>
      </c>
      <c r="G16" s="3982">
        <f t="shared" si="2"/>
        <v>0</v>
      </c>
      <c r="H16" s="3970">
        <v>10</v>
      </c>
      <c r="I16" s="3971">
        <v>1</v>
      </c>
      <c r="J16" s="3982">
        <f t="shared" si="3"/>
        <v>11</v>
      </c>
      <c r="K16" s="3970">
        <f>K35+K22</f>
        <v>0</v>
      </c>
      <c r="L16" s="3971">
        <v>0</v>
      </c>
      <c r="M16" s="3972">
        <f t="shared" si="4"/>
        <v>0</v>
      </c>
      <c r="N16" s="3977">
        <f>B16+E16+H16+K16</f>
        <v>10</v>
      </c>
      <c r="O16" s="3977">
        <f>C16+F16+I16+L16</f>
        <v>1</v>
      </c>
      <c r="P16" s="3978">
        <f t="shared" si="0"/>
        <v>11</v>
      </c>
      <c r="Q16" s="824"/>
      <c r="R16" s="824"/>
    </row>
    <row r="17" spans="1:18" ht="27.75" customHeight="1" thickBot="1" x14ac:dyDescent="0.4">
      <c r="A17" s="3984" t="s">
        <v>12</v>
      </c>
      <c r="B17" s="3985">
        <f t="shared" ref="B17:N17" si="5">SUM(B10:B16)</f>
        <v>49</v>
      </c>
      <c r="C17" s="3985">
        <f t="shared" si="5"/>
        <v>19</v>
      </c>
      <c r="D17" s="3985">
        <f t="shared" si="5"/>
        <v>68</v>
      </c>
      <c r="E17" s="3985">
        <f t="shared" si="5"/>
        <v>46</v>
      </c>
      <c r="F17" s="3985">
        <f>SUM(F10:F16)</f>
        <v>17</v>
      </c>
      <c r="G17" s="3985">
        <f>SUM(G10:G16)</f>
        <v>63</v>
      </c>
      <c r="H17" s="3985">
        <f t="shared" si="5"/>
        <v>55</v>
      </c>
      <c r="I17" s="3985">
        <f>SUM(I10:I16)</f>
        <v>17</v>
      </c>
      <c r="J17" s="3985">
        <f>SUM(J10:J16)</f>
        <v>72</v>
      </c>
      <c r="K17" s="3985">
        <f t="shared" si="5"/>
        <v>2</v>
      </c>
      <c r="L17" s="3985">
        <f>SUM(L10:L16)</f>
        <v>63</v>
      </c>
      <c r="M17" s="3985">
        <f>SUM(M10:M16)</f>
        <v>65</v>
      </c>
      <c r="N17" s="3985">
        <f t="shared" si="5"/>
        <v>152</v>
      </c>
      <c r="O17" s="3985">
        <f>SUM(O10:O16)</f>
        <v>116</v>
      </c>
      <c r="P17" s="420">
        <f>SUM(P10:P16)</f>
        <v>268</v>
      </c>
      <c r="Q17" s="824"/>
      <c r="R17" s="824"/>
    </row>
    <row r="18" spans="1:18" ht="31.5" customHeight="1" thickBot="1" x14ac:dyDescent="0.4">
      <c r="A18" s="3984" t="s">
        <v>23</v>
      </c>
      <c r="B18" s="3986"/>
      <c r="C18" s="3987"/>
      <c r="D18" s="3988"/>
      <c r="E18" s="1351"/>
      <c r="F18" s="1351"/>
      <c r="G18" s="344"/>
      <c r="H18" s="1351"/>
      <c r="I18" s="1351"/>
      <c r="J18" s="25"/>
      <c r="K18" s="2166"/>
      <c r="L18" s="1351"/>
      <c r="M18" s="344"/>
      <c r="N18" s="2167"/>
      <c r="O18" s="765"/>
      <c r="P18" s="345"/>
      <c r="Q18" s="8"/>
      <c r="R18" s="8"/>
    </row>
    <row r="19" spans="1:18" ht="24.95" customHeight="1" x14ac:dyDescent="0.35">
      <c r="A19" s="3989" t="s">
        <v>11</v>
      </c>
      <c r="B19" s="3990"/>
      <c r="C19" s="3991"/>
      <c r="D19" s="3992"/>
      <c r="E19" s="3993"/>
      <c r="F19" s="3991"/>
      <c r="G19" s="3992"/>
      <c r="H19" s="3993"/>
      <c r="I19" s="3991" t="s">
        <v>7</v>
      </c>
      <c r="J19" s="3994"/>
      <c r="K19" s="3990"/>
      <c r="L19" s="3991"/>
      <c r="M19" s="3992"/>
      <c r="N19" s="3995"/>
      <c r="O19" s="3996"/>
      <c r="P19" s="3997"/>
      <c r="Q19" s="845"/>
      <c r="R19" s="845"/>
    </row>
    <row r="20" spans="1:18" ht="24.75" customHeight="1" x14ac:dyDescent="0.35">
      <c r="A20" s="3983" t="s">
        <v>88</v>
      </c>
      <c r="B20" s="3970">
        <v>11</v>
      </c>
      <c r="C20" s="3971">
        <v>8</v>
      </c>
      <c r="D20" s="3972">
        <f t="shared" ref="D20:D26" si="6">SUM(B20:C20)</f>
        <v>19</v>
      </c>
      <c r="E20" s="3973">
        <v>9</v>
      </c>
      <c r="F20" s="3974">
        <v>0</v>
      </c>
      <c r="G20" s="3975">
        <f t="shared" ref="G20:G26" si="7">SUM(E20:F20)</f>
        <v>9</v>
      </c>
      <c r="H20" s="3973">
        <v>10</v>
      </c>
      <c r="I20" s="3974">
        <v>1</v>
      </c>
      <c r="J20" s="3975">
        <f t="shared" ref="J20:J26" si="8">SUM(H20:I20)</f>
        <v>11</v>
      </c>
      <c r="K20" s="3973">
        <v>2</v>
      </c>
      <c r="L20" s="3974">
        <v>8</v>
      </c>
      <c r="M20" s="3976">
        <v>10</v>
      </c>
      <c r="N20" s="3977">
        <f t="shared" ref="N20:O34" si="9">B20+E20+H20+K20</f>
        <v>32</v>
      </c>
      <c r="O20" s="3998">
        <f>C20+F20+I20+L20</f>
        <v>17</v>
      </c>
      <c r="P20" s="3978">
        <f t="shared" ref="P20:P29" si="10">SUM(N20:O20)</f>
        <v>49</v>
      </c>
      <c r="Q20" s="845"/>
      <c r="R20" s="845"/>
    </row>
    <row r="21" spans="1:18" ht="24.95" customHeight="1" x14ac:dyDescent="0.35">
      <c r="A21" s="3979" t="s">
        <v>98</v>
      </c>
      <c r="B21" s="3970">
        <v>15</v>
      </c>
      <c r="C21" s="3971">
        <v>0</v>
      </c>
      <c r="D21" s="3972">
        <f t="shared" si="6"/>
        <v>15</v>
      </c>
      <c r="E21" s="3973">
        <v>10</v>
      </c>
      <c r="F21" s="3974">
        <v>0</v>
      </c>
      <c r="G21" s="3975">
        <f t="shared" si="7"/>
        <v>10</v>
      </c>
      <c r="H21" s="3973">
        <v>12</v>
      </c>
      <c r="I21" s="3974">
        <v>0</v>
      </c>
      <c r="J21" s="3975">
        <f t="shared" si="8"/>
        <v>12</v>
      </c>
      <c r="K21" s="3973">
        <v>0</v>
      </c>
      <c r="L21" s="3974">
        <v>0</v>
      </c>
      <c r="M21" s="3976">
        <f t="shared" ref="M21:M26" si="11">SUM(K21:L21)</f>
        <v>0</v>
      </c>
      <c r="N21" s="3977">
        <f t="shared" si="9"/>
        <v>37</v>
      </c>
      <c r="O21" s="3998">
        <f t="shared" si="9"/>
        <v>0</v>
      </c>
      <c r="P21" s="3978">
        <f t="shared" si="10"/>
        <v>37</v>
      </c>
      <c r="Q21" s="845"/>
      <c r="R21" s="845"/>
    </row>
    <row r="22" spans="1:18" ht="29.25" customHeight="1" x14ac:dyDescent="0.35">
      <c r="A22" s="3979" t="s">
        <v>99</v>
      </c>
      <c r="B22" s="3970">
        <v>13</v>
      </c>
      <c r="C22" s="3971">
        <v>4</v>
      </c>
      <c r="D22" s="3972">
        <f t="shared" si="6"/>
        <v>17</v>
      </c>
      <c r="E22" s="3973">
        <v>9</v>
      </c>
      <c r="F22" s="3974">
        <v>3</v>
      </c>
      <c r="G22" s="3975">
        <f t="shared" si="7"/>
        <v>12</v>
      </c>
      <c r="H22" s="3973">
        <v>10</v>
      </c>
      <c r="I22" s="3974">
        <f>I44+I31</f>
        <v>0</v>
      </c>
      <c r="J22" s="3975">
        <f t="shared" si="8"/>
        <v>10</v>
      </c>
      <c r="K22" s="3973">
        <f>K44+K31</f>
        <v>0</v>
      </c>
      <c r="L22" s="3974">
        <f>L44+L31</f>
        <v>0</v>
      </c>
      <c r="M22" s="3976">
        <f t="shared" si="11"/>
        <v>0</v>
      </c>
      <c r="N22" s="3977">
        <f t="shared" si="9"/>
        <v>32</v>
      </c>
      <c r="O22" s="3998">
        <f t="shared" si="9"/>
        <v>7</v>
      </c>
      <c r="P22" s="3978">
        <f t="shared" si="10"/>
        <v>39</v>
      </c>
      <c r="Q22" s="845"/>
      <c r="R22" s="845"/>
    </row>
    <row r="23" spans="1:18" ht="24.75" customHeight="1" x14ac:dyDescent="0.35">
      <c r="A23" s="3979" t="s">
        <v>100</v>
      </c>
      <c r="B23" s="3970">
        <v>0</v>
      </c>
      <c r="C23" s="3971">
        <v>5</v>
      </c>
      <c r="D23" s="3972">
        <f t="shared" si="6"/>
        <v>5</v>
      </c>
      <c r="E23" s="3973">
        <v>0</v>
      </c>
      <c r="F23" s="3974">
        <v>13</v>
      </c>
      <c r="G23" s="3975">
        <f t="shared" si="7"/>
        <v>13</v>
      </c>
      <c r="H23" s="3973">
        <v>0</v>
      </c>
      <c r="I23" s="3974">
        <v>11</v>
      </c>
      <c r="J23" s="3975">
        <f t="shared" si="8"/>
        <v>11</v>
      </c>
      <c r="K23" s="3973">
        <v>0</v>
      </c>
      <c r="L23" s="3974">
        <v>28</v>
      </c>
      <c r="M23" s="3976">
        <v>28</v>
      </c>
      <c r="N23" s="3977">
        <f t="shared" si="9"/>
        <v>0</v>
      </c>
      <c r="O23" s="3998">
        <f>C23+F23+I23+L23</f>
        <v>57</v>
      </c>
      <c r="P23" s="3978">
        <f t="shared" si="10"/>
        <v>57</v>
      </c>
      <c r="Q23" s="845"/>
      <c r="R23" s="845"/>
    </row>
    <row r="24" spans="1:18" ht="24.75" customHeight="1" x14ac:dyDescent="0.35">
      <c r="A24" s="3979" t="s">
        <v>86</v>
      </c>
      <c r="B24" s="3970">
        <v>10</v>
      </c>
      <c r="C24" s="3971">
        <v>2</v>
      </c>
      <c r="D24" s="3972">
        <f t="shared" si="6"/>
        <v>12</v>
      </c>
      <c r="E24" s="3973">
        <v>18</v>
      </c>
      <c r="F24" s="3974">
        <v>0</v>
      </c>
      <c r="G24" s="3975">
        <f t="shared" si="7"/>
        <v>18</v>
      </c>
      <c r="H24" s="3973">
        <v>3</v>
      </c>
      <c r="I24" s="3974">
        <v>0</v>
      </c>
      <c r="J24" s="3975">
        <f t="shared" si="8"/>
        <v>3</v>
      </c>
      <c r="K24" s="3973">
        <v>0</v>
      </c>
      <c r="L24" s="3974">
        <v>16</v>
      </c>
      <c r="M24" s="3976">
        <f t="shared" si="11"/>
        <v>16</v>
      </c>
      <c r="N24" s="3977">
        <f t="shared" si="9"/>
        <v>31</v>
      </c>
      <c r="O24" s="3998">
        <f t="shared" si="9"/>
        <v>18</v>
      </c>
      <c r="P24" s="3978">
        <f t="shared" si="10"/>
        <v>49</v>
      </c>
      <c r="Q24" s="845"/>
      <c r="R24" s="845"/>
    </row>
    <row r="25" spans="1:18" ht="33" customHeight="1" x14ac:dyDescent="0.35">
      <c r="A25" s="3979" t="s">
        <v>101</v>
      </c>
      <c r="B25" s="3970">
        <v>0</v>
      </c>
      <c r="C25" s="3971">
        <v>0</v>
      </c>
      <c r="D25" s="3972">
        <f t="shared" si="6"/>
        <v>0</v>
      </c>
      <c r="E25" s="3970">
        <v>0</v>
      </c>
      <c r="F25" s="3971">
        <v>0</v>
      </c>
      <c r="G25" s="3982">
        <f t="shared" si="7"/>
        <v>0</v>
      </c>
      <c r="H25" s="3970">
        <v>10</v>
      </c>
      <c r="I25" s="3971">
        <v>4</v>
      </c>
      <c r="J25" s="3982">
        <f t="shared" si="8"/>
        <v>14</v>
      </c>
      <c r="K25" s="3970">
        <f>K44+K31</f>
        <v>0</v>
      </c>
      <c r="L25" s="3971">
        <v>8</v>
      </c>
      <c r="M25" s="3972">
        <f t="shared" si="11"/>
        <v>8</v>
      </c>
      <c r="N25" s="3977">
        <f t="shared" si="9"/>
        <v>10</v>
      </c>
      <c r="O25" s="3998">
        <f t="shared" si="9"/>
        <v>12</v>
      </c>
      <c r="P25" s="3978">
        <f t="shared" si="10"/>
        <v>22</v>
      </c>
      <c r="Q25" s="11"/>
      <c r="R25" s="11"/>
    </row>
    <row r="26" spans="1:18" ht="56.25" customHeight="1" thickBot="1" x14ac:dyDescent="0.4">
      <c r="A26" s="3983" t="s">
        <v>102</v>
      </c>
      <c r="B26" s="3970">
        <v>0</v>
      </c>
      <c r="C26" s="3971">
        <v>0</v>
      </c>
      <c r="D26" s="3972">
        <f t="shared" si="6"/>
        <v>0</v>
      </c>
      <c r="E26" s="3970">
        <v>0</v>
      </c>
      <c r="F26" s="3971">
        <v>0</v>
      </c>
      <c r="G26" s="3982">
        <f t="shared" si="7"/>
        <v>0</v>
      </c>
      <c r="H26" s="3970">
        <v>10</v>
      </c>
      <c r="I26" s="3971">
        <v>1</v>
      </c>
      <c r="J26" s="3982">
        <f t="shared" si="8"/>
        <v>11</v>
      </c>
      <c r="K26" s="3970">
        <f>K45+K32</f>
        <v>0</v>
      </c>
      <c r="L26" s="3971">
        <v>0</v>
      </c>
      <c r="M26" s="3972">
        <f t="shared" si="11"/>
        <v>0</v>
      </c>
      <c r="N26" s="3999">
        <f t="shared" si="9"/>
        <v>10</v>
      </c>
      <c r="O26" s="4000">
        <f t="shared" si="9"/>
        <v>1</v>
      </c>
      <c r="P26" s="4001">
        <f t="shared" si="10"/>
        <v>11</v>
      </c>
      <c r="Q26" s="11"/>
      <c r="R26" s="11"/>
    </row>
    <row r="27" spans="1:18" ht="24.95" customHeight="1" thickBot="1" x14ac:dyDescent="0.4">
      <c r="A27" s="741" t="s">
        <v>8</v>
      </c>
      <c r="B27" s="3985">
        <f t="shared" ref="B27:M27" si="12">SUM(B20:B26)</f>
        <v>49</v>
      </c>
      <c r="C27" s="3985">
        <f t="shared" si="12"/>
        <v>19</v>
      </c>
      <c r="D27" s="3985">
        <f t="shared" si="12"/>
        <v>68</v>
      </c>
      <c r="E27" s="3985">
        <f t="shared" si="12"/>
        <v>46</v>
      </c>
      <c r="F27" s="3985">
        <f t="shared" si="12"/>
        <v>16</v>
      </c>
      <c r="G27" s="3985">
        <f t="shared" si="12"/>
        <v>62</v>
      </c>
      <c r="H27" s="3985">
        <f t="shared" si="12"/>
        <v>55</v>
      </c>
      <c r="I27" s="3985">
        <f t="shared" si="12"/>
        <v>17</v>
      </c>
      <c r="J27" s="3985">
        <f t="shared" si="12"/>
        <v>72</v>
      </c>
      <c r="K27" s="3985">
        <f t="shared" si="12"/>
        <v>2</v>
      </c>
      <c r="L27" s="3985">
        <f t="shared" si="12"/>
        <v>60</v>
      </c>
      <c r="M27" s="3985">
        <f t="shared" si="12"/>
        <v>62</v>
      </c>
      <c r="N27" s="4002">
        <f t="shared" si="9"/>
        <v>152</v>
      </c>
      <c r="O27" s="1352">
        <f t="shared" si="9"/>
        <v>112</v>
      </c>
      <c r="P27" s="4003">
        <f t="shared" si="10"/>
        <v>264</v>
      </c>
      <c r="Q27" s="845"/>
      <c r="R27" s="845"/>
    </row>
    <row r="28" spans="1:18" ht="33" customHeight="1" x14ac:dyDescent="0.35">
      <c r="A28" s="2182" t="s">
        <v>25</v>
      </c>
      <c r="B28" s="612"/>
      <c r="C28" s="4004"/>
      <c r="D28" s="4005"/>
      <c r="E28" s="4006"/>
      <c r="F28" s="4004"/>
      <c r="G28" s="4007"/>
      <c r="H28" s="4008"/>
      <c r="I28" s="4009"/>
      <c r="J28" s="4010"/>
      <c r="K28" s="4011"/>
      <c r="L28" s="4009"/>
      <c r="M28" s="4010"/>
      <c r="N28" s="613">
        <f>B28+E28+H28+K28</f>
        <v>0</v>
      </c>
      <c r="O28" s="4012">
        <f t="shared" si="9"/>
        <v>0</v>
      </c>
      <c r="P28" s="4013">
        <f t="shared" si="10"/>
        <v>0</v>
      </c>
      <c r="Q28" s="845"/>
      <c r="R28" s="845"/>
    </row>
    <row r="29" spans="1:18" ht="24.95" customHeight="1" x14ac:dyDescent="0.35">
      <c r="A29" s="3983" t="s">
        <v>88</v>
      </c>
      <c r="B29" s="4014">
        <v>0</v>
      </c>
      <c r="C29" s="3971">
        <v>0</v>
      </c>
      <c r="D29" s="3972">
        <f t="shared" ref="D29:D35" si="13">SUM(B29:C29)</f>
        <v>0</v>
      </c>
      <c r="E29" s="4015">
        <v>0</v>
      </c>
      <c r="F29" s="3971">
        <v>0</v>
      </c>
      <c r="G29" s="3972">
        <f t="shared" ref="G29:G35" si="14">SUM(E29:F29)</f>
        <v>0</v>
      </c>
      <c r="H29" s="4015">
        <v>0</v>
      </c>
      <c r="I29" s="3971">
        <v>0</v>
      </c>
      <c r="J29" s="3982">
        <f>SUM(H29:I29)</f>
        <v>0</v>
      </c>
      <c r="K29" s="4014">
        <v>0</v>
      </c>
      <c r="L29" s="3971">
        <v>0</v>
      </c>
      <c r="M29" s="3972">
        <v>0</v>
      </c>
      <c r="N29" s="3977">
        <f t="shared" ref="N29:N35" si="15">B29+E29+H29+K29</f>
        <v>0</v>
      </c>
      <c r="O29" s="3998">
        <f>C29+F29+I29+L29</f>
        <v>0</v>
      </c>
      <c r="P29" s="3978">
        <f t="shared" si="10"/>
        <v>0</v>
      </c>
      <c r="Q29" s="11"/>
      <c r="R29" s="11"/>
    </row>
    <row r="30" spans="1:18" ht="24.95" customHeight="1" x14ac:dyDescent="0.35">
      <c r="A30" s="3979" t="s">
        <v>98</v>
      </c>
      <c r="B30" s="4014">
        <v>0</v>
      </c>
      <c r="C30" s="3971">
        <v>0</v>
      </c>
      <c r="D30" s="3972">
        <f t="shared" si="13"/>
        <v>0</v>
      </c>
      <c r="E30" s="4015">
        <v>0</v>
      </c>
      <c r="F30" s="3971">
        <v>0</v>
      </c>
      <c r="G30" s="3972">
        <f t="shared" si="14"/>
        <v>0</v>
      </c>
      <c r="H30" s="4015">
        <v>0</v>
      </c>
      <c r="I30" s="3971">
        <v>0</v>
      </c>
      <c r="J30" s="3982">
        <f t="shared" ref="J30:J35" si="16">SUM(H30:I30)</f>
        <v>0</v>
      </c>
      <c r="K30" s="4014">
        <v>0</v>
      </c>
      <c r="L30" s="3971">
        <v>0</v>
      </c>
      <c r="M30" s="3972">
        <f>SUM(K30:L30)</f>
        <v>0</v>
      </c>
      <c r="N30" s="3977">
        <f t="shared" si="15"/>
        <v>0</v>
      </c>
      <c r="O30" s="3998">
        <f t="shared" si="9"/>
        <v>0</v>
      </c>
      <c r="P30" s="3978">
        <f t="shared" ref="P30:P35" si="17">SUM(N30:O30)</f>
        <v>0</v>
      </c>
      <c r="Q30" s="11"/>
      <c r="R30" s="11"/>
    </row>
    <row r="31" spans="1:18" ht="30.75" customHeight="1" x14ac:dyDescent="0.35">
      <c r="A31" s="3979" t="s">
        <v>99</v>
      </c>
      <c r="B31" s="4014">
        <v>0</v>
      </c>
      <c r="C31" s="3971">
        <v>0</v>
      </c>
      <c r="D31" s="3972">
        <f t="shared" si="13"/>
        <v>0</v>
      </c>
      <c r="E31" s="4015">
        <v>0</v>
      </c>
      <c r="F31" s="3971">
        <v>0</v>
      </c>
      <c r="G31" s="3972">
        <f t="shared" si="14"/>
        <v>0</v>
      </c>
      <c r="H31" s="4015">
        <v>0</v>
      </c>
      <c r="I31" s="3971">
        <v>0</v>
      </c>
      <c r="J31" s="3982">
        <f t="shared" si="16"/>
        <v>0</v>
      </c>
      <c r="K31" s="4014">
        <v>0</v>
      </c>
      <c r="L31" s="3971">
        <v>0</v>
      </c>
      <c r="M31" s="3972">
        <f>SUM(K31:L31)</f>
        <v>0</v>
      </c>
      <c r="N31" s="3977">
        <f t="shared" si="15"/>
        <v>0</v>
      </c>
      <c r="O31" s="3998">
        <f t="shared" si="9"/>
        <v>0</v>
      </c>
      <c r="P31" s="3978">
        <f t="shared" si="17"/>
        <v>0</v>
      </c>
      <c r="Q31" s="11"/>
      <c r="R31" s="11"/>
    </row>
    <row r="32" spans="1:18" ht="24.95" customHeight="1" x14ac:dyDescent="0.35">
      <c r="A32" s="3979" t="s">
        <v>100</v>
      </c>
      <c r="B32" s="4014">
        <v>0</v>
      </c>
      <c r="C32" s="3971">
        <v>0</v>
      </c>
      <c r="D32" s="3972">
        <f>SUM(B32:C32)</f>
        <v>0</v>
      </c>
      <c r="E32" s="4015">
        <v>0</v>
      </c>
      <c r="F32" s="3971">
        <v>0</v>
      </c>
      <c r="G32" s="3972">
        <f t="shared" si="14"/>
        <v>0</v>
      </c>
      <c r="H32" s="4015">
        <v>0</v>
      </c>
      <c r="I32" s="3971">
        <v>0</v>
      </c>
      <c r="J32" s="3982">
        <f>SUM(H32:I32)</f>
        <v>0</v>
      </c>
      <c r="K32" s="4014">
        <v>0</v>
      </c>
      <c r="L32" s="3971">
        <v>2</v>
      </c>
      <c r="M32" s="3982">
        <v>2</v>
      </c>
      <c r="N32" s="3977">
        <f>B32+E32+H32+K32</f>
        <v>0</v>
      </c>
      <c r="O32" s="3998">
        <f>C32+F32+I32+L32</f>
        <v>2</v>
      </c>
      <c r="P32" s="3978">
        <f t="shared" si="17"/>
        <v>2</v>
      </c>
      <c r="Q32" s="11"/>
      <c r="R32" s="11"/>
    </row>
    <row r="33" spans="1:18" ht="24.95" customHeight="1" x14ac:dyDescent="0.35">
      <c r="A33" s="4016" t="s">
        <v>86</v>
      </c>
      <c r="B33" s="4017">
        <v>0</v>
      </c>
      <c r="C33" s="3974">
        <v>0</v>
      </c>
      <c r="D33" s="3976">
        <v>0</v>
      </c>
      <c r="E33" s="4018">
        <v>0</v>
      </c>
      <c r="F33" s="3974">
        <v>1</v>
      </c>
      <c r="G33" s="3976">
        <f>SUM(E33:F33)</f>
        <v>1</v>
      </c>
      <c r="H33" s="4018">
        <v>0</v>
      </c>
      <c r="I33" s="3974">
        <v>0</v>
      </c>
      <c r="J33" s="3975">
        <f>SUM(H33:I33)</f>
        <v>0</v>
      </c>
      <c r="K33" s="4017">
        <v>0</v>
      </c>
      <c r="L33" s="3974">
        <v>1</v>
      </c>
      <c r="M33" s="3975">
        <v>1</v>
      </c>
      <c r="N33" s="3977">
        <f t="shared" si="15"/>
        <v>0</v>
      </c>
      <c r="O33" s="3998">
        <f>C33+F33+I33+L33</f>
        <v>2</v>
      </c>
      <c r="P33" s="3978">
        <f>SUM(N33:O33)</f>
        <v>2</v>
      </c>
      <c r="Q33" s="11"/>
      <c r="R33" s="11"/>
    </row>
    <row r="34" spans="1:18" ht="32.25" customHeight="1" x14ac:dyDescent="0.35">
      <c r="A34" s="3979" t="s">
        <v>101</v>
      </c>
      <c r="B34" s="4014">
        <v>0</v>
      </c>
      <c r="C34" s="3971">
        <v>0</v>
      </c>
      <c r="D34" s="3972">
        <f t="shared" si="13"/>
        <v>0</v>
      </c>
      <c r="E34" s="4015">
        <v>0</v>
      </c>
      <c r="F34" s="3971">
        <v>0</v>
      </c>
      <c r="G34" s="3972">
        <f t="shared" si="14"/>
        <v>0</v>
      </c>
      <c r="H34" s="4015">
        <v>0</v>
      </c>
      <c r="I34" s="3971">
        <v>0</v>
      </c>
      <c r="J34" s="3982">
        <f t="shared" si="16"/>
        <v>0</v>
      </c>
      <c r="K34" s="4014">
        <v>0</v>
      </c>
      <c r="L34" s="3971">
        <v>0</v>
      </c>
      <c r="M34" s="3972">
        <f>SUM(K34:L34)</f>
        <v>0</v>
      </c>
      <c r="N34" s="3977">
        <f t="shared" si="15"/>
        <v>0</v>
      </c>
      <c r="O34" s="3998">
        <f t="shared" si="9"/>
        <v>0</v>
      </c>
      <c r="P34" s="3978">
        <f t="shared" si="17"/>
        <v>0</v>
      </c>
      <c r="Q34" s="12"/>
      <c r="R34" s="12"/>
    </row>
    <row r="35" spans="1:18" ht="53.25" customHeight="1" thickBot="1" x14ac:dyDescent="0.4">
      <c r="A35" s="3983" t="s">
        <v>102</v>
      </c>
      <c r="B35" s="4014">
        <v>0</v>
      </c>
      <c r="C35" s="3971">
        <v>0</v>
      </c>
      <c r="D35" s="3972">
        <f t="shared" si="13"/>
        <v>0</v>
      </c>
      <c r="E35" s="4015">
        <v>0</v>
      </c>
      <c r="F35" s="3971">
        <v>0</v>
      </c>
      <c r="G35" s="4019">
        <f t="shared" si="14"/>
        <v>0</v>
      </c>
      <c r="H35" s="4015">
        <v>0</v>
      </c>
      <c r="I35" s="3971">
        <v>0</v>
      </c>
      <c r="J35" s="3982">
        <f t="shared" si="16"/>
        <v>0</v>
      </c>
      <c r="K35" s="4014">
        <v>0</v>
      </c>
      <c r="L35" s="3971">
        <v>0</v>
      </c>
      <c r="M35" s="3972">
        <v>0</v>
      </c>
      <c r="N35" s="3977">
        <f t="shared" si="15"/>
        <v>0</v>
      </c>
      <c r="O35" s="3998">
        <f>C35+F35+I35+L35</f>
        <v>0</v>
      </c>
      <c r="P35" s="3978">
        <f t="shared" si="17"/>
        <v>0</v>
      </c>
      <c r="Q35" s="11"/>
      <c r="R35" s="11"/>
    </row>
    <row r="36" spans="1:18" ht="26.25" thickBot="1" x14ac:dyDescent="0.4">
      <c r="A36" s="3960" t="s">
        <v>13</v>
      </c>
      <c r="B36" s="4020">
        <f t="shared" ref="B36:K36" si="18">SUM(B29:B35)</f>
        <v>0</v>
      </c>
      <c r="C36" s="4020">
        <f t="shared" si="18"/>
        <v>0</v>
      </c>
      <c r="D36" s="743">
        <f t="shared" si="18"/>
        <v>0</v>
      </c>
      <c r="E36" s="4021">
        <f t="shared" si="18"/>
        <v>0</v>
      </c>
      <c r="F36" s="4020">
        <f>SUM(F29:F35)</f>
        <v>1</v>
      </c>
      <c r="G36" s="743">
        <f>SUM(G29:G35)</f>
        <v>1</v>
      </c>
      <c r="H36" s="4021">
        <f t="shared" si="18"/>
        <v>0</v>
      </c>
      <c r="I36" s="4020">
        <f>SUM(I29:I35)</f>
        <v>0</v>
      </c>
      <c r="J36" s="4020">
        <f>SUM(J29:J35)</f>
        <v>0</v>
      </c>
      <c r="K36" s="4020">
        <f t="shared" si="18"/>
        <v>0</v>
      </c>
      <c r="L36" s="4020">
        <f>SUM(L29:L35)</f>
        <v>3</v>
      </c>
      <c r="M36" s="743">
        <f>SUM(M29:M35)</f>
        <v>3</v>
      </c>
      <c r="N36" s="4020">
        <f>SUM(N34:N35)</f>
        <v>0</v>
      </c>
      <c r="O36" s="4020">
        <f>SUM(O29:O35)</f>
        <v>4</v>
      </c>
      <c r="P36" s="743">
        <f>SUM(P29:P35)</f>
        <v>4</v>
      </c>
      <c r="Q36" s="846"/>
      <c r="R36" s="846"/>
    </row>
    <row r="37" spans="1:18" ht="28.5" customHeight="1" thickBot="1" x14ac:dyDescent="0.4">
      <c r="A37" s="4022" t="s">
        <v>10</v>
      </c>
      <c r="B37" s="3985">
        <f>B27</f>
        <v>49</v>
      </c>
      <c r="C37" s="3985">
        <f>C27</f>
        <v>19</v>
      </c>
      <c r="D37" s="420">
        <f t="shared" ref="D37:N37" si="19">D27</f>
        <v>68</v>
      </c>
      <c r="E37" s="4023">
        <f>E27</f>
        <v>46</v>
      </c>
      <c r="F37" s="3985">
        <f>F27</f>
        <v>16</v>
      </c>
      <c r="G37" s="3985">
        <f>G27</f>
        <v>62</v>
      </c>
      <c r="H37" s="3985">
        <f t="shared" si="19"/>
        <v>55</v>
      </c>
      <c r="I37" s="3985">
        <f>I27</f>
        <v>17</v>
      </c>
      <c r="J37" s="3985">
        <f>J27</f>
        <v>72</v>
      </c>
      <c r="K37" s="3985">
        <f t="shared" si="19"/>
        <v>2</v>
      </c>
      <c r="L37" s="3985">
        <f t="shared" si="19"/>
        <v>60</v>
      </c>
      <c r="M37" s="3985">
        <f t="shared" si="19"/>
        <v>62</v>
      </c>
      <c r="N37" s="3985">
        <f t="shared" si="19"/>
        <v>152</v>
      </c>
      <c r="O37" s="3985">
        <f>O27</f>
        <v>112</v>
      </c>
      <c r="P37" s="420">
        <f>P27</f>
        <v>264</v>
      </c>
      <c r="Q37" s="846"/>
      <c r="R37" s="846"/>
    </row>
    <row r="38" spans="1:18" ht="27.75" customHeight="1" thickBot="1" x14ac:dyDescent="0.4">
      <c r="A38" s="4022" t="s">
        <v>14</v>
      </c>
      <c r="B38" s="3985">
        <f t="shared" ref="B38:N38" si="20">B36</f>
        <v>0</v>
      </c>
      <c r="C38" s="3985">
        <f t="shared" si="20"/>
        <v>0</v>
      </c>
      <c r="D38" s="420">
        <f t="shared" si="20"/>
        <v>0</v>
      </c>
      <c r="E38" s="4023">
        <f t="shared" si="20"/>
        <v>0</v>
      </c>
      <c r="F38" s="3985">
        <f>F36</f>
        <v>1</v>
      </c>
      <c r="G38" s="3985">
        <f>G36</f>
        <v>1</v>
      </c>
      <c r="H38" s="3985">
        <f t="shared" si="20"/>
        <v>0</v>
      </c>
      <c r="I38" s="3985">
        <f>I36</f>
        <v>0</v>
      </c>
      <c r="J38" s="3985">
        <f>J36</f>
        <v>0</v>
      </c>
      <c r="K38" s="3985">
        <f t="shared" si="20"/>
        <v>0</v>
      </c>
      <c r="L38" s="3985">
        <f>L36</f>
        <v>3</v>
      </c>
      <c r="M38" s="3985">
        <f>M36</f>
        <v>3</v>
      </c>
      <c r="N38" s="3985">
        <f t="shared" si="20"/>
        <v>0</v>
      </c>
      <c r="O38" s="3985">
        <f>O36</f>
        <v>4</v>
      </c>
      <c r="P38" s="420">
        <f>P36</f>
        <v>4</v>
      </c>
      <c r="Q38" s="847"/>
    </row>
    <row r="39" spans="1:18" ht="32.25" customHeight="1" thickBot="1" x14ac:dyDescent="0.4">
      <c r="A39" s="4024" t="s">
        <v>15</v>
      </c>
      <c r="B39" s="4025">
        <f t="shared" ref="B39:N39" si="21">SUM(B37:B38)</f>
        <v>49</v>
      </c>
      <c r="C39" s="4025">
        <f t="shared" si="21"/>
        <v>19</v>
      </c>
      <c r="D39" s="745">
        <f t="shared" si="21"/>
        <v>68</v>
      </c>
      <c r="E39" s="4026">
        <f t="shared" si="21"/>
        <v>46</v>
      </c>
      <c r="F39" s="4025">
        <f t="shared" si="21"/>
        <v>17</v>
      </c>
      <c r="G39" s="4025">
        <f t="shared" si="21"/>
        <v>63</v>
      </c>
      <c r="H39" s="4025">
        <f t="shared" si="21"/>
        <v>55</v>
      </c>
      <c r="I39" s="4025">
        <f>SUM(I37:I38)</f>
        <v>17</v>
      </c>
      <c r="J39" s="4025">
        <f t="shared" si="21"/>
        <v>72</v>
      </c>
      <c r="K39" s="4025">
        <f t="shared" si="21"/>
        <v>2</v>
      </c>
      <c r="L39" s="4025">
        <f t="shared" si="21"/>
        <v>63</v>
      </c>
      <c r="M39" s="4025">
        <f t="shared" si="21"/>
        <v>65</v>
      </c>
      <c r="N39" s="4025">
        <f t="shared" si="21"/>
        <v>152</v>
      </c>
      <c r="O39" s="4025">
        <f>SUM(O37:O38)</f>
        <v>116</v>
      </c>
      <c r="P39" s="745">
        <f>SUM(P37:P38)</f>
        <v>268</v>
      </c>
      <c r="Q39" s="846"/>
      <c r="R39" s="846"/>
    </row>
    <row r="40" spans="1:18" ht="84.75" customHeight="1" x14ac:dyDescent="0.35">
      <c r="A40" s="4547"/>
      <c r="B40" s="4547"/>
      <c r="C40" s="4547"/>
      <c r="D40" s="4547"/>
      <c r="E40" s="4547"/>
      <c r="F40" s="4547"/>
      <c r="G40" s="4547"/>
      <c r="H40" s="4547"/>
      <c r="I40" s="4547"/>
      <c r="J40" s="4547"/>
      <c r="K40" s="4547"/>
      <c r="L40" s="4547"/>
      <c r="M40" s="4547"/>
      <c r="N40" s="4547"/>
      <c r="O40" s="4547"/>
      <c r="P40" s="4547"/>
    </row>
    <row r="41" spans="1:18" x14ac:dyDescent="0.35">
      <c r="B41" s="847"/>
      <c r="C41" s="847"/>
      <c r="D41" s="847"/>
      <c r="E41" s="847"/>
      <c r="F41" s="847"/>
      <c r="G41" s="847"/>
      <c r="H41" s="847"/>
      <c r="I41" s="847"/>
      <c r="J41" s="847"/>
      <c r="K41" s="847"/>
      <c r="L41" s="847"/>
      <c r="M41" s="847"/>
      <c r="N41" s="847"/>
      <c r="O41" s="847"/>
      <c r="P41" s="847"/>
    </row>
    <row r="42" spans="1:18" ht="45" customHeight="1" x14ac:dyDescent="0.35">
      <c r="B42" s="846"/>
      <c r="C42" s="846"/>
      <c r="D42" s="846"/>
      <c r="E42" s="846"/>
      <c r="F42" s="846"/>
      <c r="G42" s="846"/>
      <c r="H42" s="846"/>
      <c r="I42" s="846"/>
      <c r="J42" s="846"/>
      <c r="K42" s="846"/>
      <c r="L42" s="846"/>
      <c r="M42" s="846"/>
      <c r="N42" s="846"/>
      <c r="O42" s="846"/>
      <c r="P42" s="846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"/>
  <sheetViews>
    <sheetView view="pageBreakPreview" zoomScale="55" zoomScaleNormal="50" zoomScaleSheetLayoutView="55" workbookViewId="0">
      <selection activeCell="L27" sqref="L27"/>
    </sheetView>
  </sheetViews>
  <sheetFormatPr defaultRowHeight="25.5" x14ac:dyDescent="0.35"/>
  <cols>
    <col min="1" max="1" width="88.85546875" style="305" customWidth="1"/>
    <col min="2" max="2" width="12.7109375" style="305" customWidth="1"/>
    <col min="3" max="3" width="12.85546875" style="305" customWidth="1"/>
    <col min="4" max="4" width="12.28515625" style="305" customWidth="1"/>
    <col min="5" max="5" width="10.28515625" style="305" customWidth="1"/>
    <col min="6" max="6" width="8.7109375" style="305" customWidth="1"/>
    <col min="7" max="7" width="11" style="305" customWidth="1"/>
    <col min="8" max="8" width="9.42578125" style="305" customWidth="1"/>
    <col min="9" max="9" width="10.42578125" style="305" customWidth="1"/>
    <col min="10" max="10" width="12.28515625" style="305" customWidth="1"/>
    <col min="11" max="12" width="9.5703125" style="305" customWidth="1"/>
    <col min="13" max="16" width="12" style="305" customWidth="1"/>
    <col min="17" max="17" width="12.5703125" style="305" customWidth="1"/>
    <col min="18" max="18" width="11" style="305" customWidth="1"/>
    <col min="19" max="19" width="10.85546875" style="305" customWidth="1"/>
    <col min="20" max="21" width="10.7109375" style="305" customWidth="1"/>
    <col min="22" max="22" width="9.140625" style="305" customWidth="1"/>
    <col min="23" max="23" width="12.85546875" style="305" customWidth="1"/>
    <col min="24" max="24" width="23.42578125" style="305" customWidth="1"/>
    <col min="25" max="26" width="9.140625" style="305" customWidth="1"/>
    <col min="27" max="27" width="10.5703125" style="305" customWidth="1"/>
    <col min="28" max="28" width="11.28515625" style="305" customWidth="1"/>
    <col min="29" max="256" width="9.140625" style="305"/>
    <col min="257" max="257" width="88.85546875" style="305" customWidth="1"/>
    <col min="258" max="258" width="12.7109375" style="305" customWidth="1"/>
    <col min="259" max="259" width="12.85546875" style="305" customWidth="1"/>
    <col min="260" max="260" width="12.28515625" style="305" customWidth="1"/>
    <col min="261" max="261" width="10.28515625" style="305" customWidth="1"/>
    <col min="262" max="262" width="8.7109375" style="305" customWidth="1"/>
    <col min="263" max="263" width="11" style="305" customWidth="1"/>
    <col min="264" max="264" width="9.42578125" style="305" customWidth="1"/>
    <col min="265" max="265" width="10.42578125" style="305" customWidth="1"/>
    <col min="266" max="266" width="12.28515625" style="305" customWidth="1"/>
    <col min="267" max="268" width="9.5703125" style="305" customWidth="1"/>
    <col min="269" max="272" width="12" style="305" customWidth="1"/>
    <col min="273" max="273" width="12.5703125" style="305" customWidth="1"/>
    <col min="274" max="274" width="11" style="305" customWidth="1"/>
    <col min="275" max="275" width="10.85546875" style="305" customWidth="1"/>
    <col min="276" max="277" width="10.7109375" style="305" customWidth="1"/>
    <col min="278" max="278" width="9.140625" style="305" customWidth="1"/>
    <col min="279" max="279" width="12.85546875" style="305" customWidth="1"/>
    <col min="280" max="280" width="23.42578125" style="305" customWidth="1"/>
    <col min="281" max="282" width="9.140625" style="305" customWidth="1"/>
    <col min="283" max="283" width="10.5703125" style="305" customWidth="1"/>
    <col min="284" max="284" width="11.28515625" style="305" customWidth="1"/>
    <col min="285" max="512" width="9.140625" style="305"/>
    <col min="513" max="513" width="88.85546875" style="305" customWidth="1"/>
    <col min="514" max="514" width="12.7109375" style="305" customWidth="1"/>
    <col min="515" max="515" width="12.85546875" style="305" customWidth="1"/>
    <col min="516" max="516" width="12.28515625" style="305" customWidth="1"/>
    <col min="517" max="517" width="10.28515625" style="305" customWidth="1"/>
    <col min="518" max="518" width="8.7109375" style="305" customWidth="1"/>
    <col min="519" max="519" width="11" style="305" customWidth="1"/>
    <col min="520" max="520" width="9.42578125" style="305" customWidth="1"/>
    <col min="521" max="521" width="10.42578125" style="305" customWidth="1"/>
    <col min="522" max="522" width="12.28515625" style="305" customWidth="1"/>
    <col min="523" max="524" width="9.5703125" style="305" customWidth="1"/>
    <col min="525" max="528" width="12" style="305" customWidth="1"/>
    <col min="529" max="529" width="12.5703125" style="305" customWidth="1"/>
    <col min="530" max="530" width="11" style="305" customWidth="1"/>
    <col min="531" max="531" width="10.85546875" style="305" customWidth="1"/>
    <col min="532" max="533" width="10.7109375" style="305" customWidth="1"/>
    <col min="534" max="534" width="9.140625" style="305" customWidth="1"/>
    <col min="535" max="535" width="12.85546875" style="305" customWidth="1"/>
    <col min="536" max="536" width="23.42578125" style="305" customWidth="1"/>
    <col min="537" max="538" width="9.140625" style="305" customWidth="1"/>
    <col min="539" max="539" width="10.5703125" style="305" customWidth="1"/>
    <col min="540" max="540" width="11.28515625" style="305" customWidth="1"/>
    <col min="541" max="768" width="9.140625" style="305"/>
    <col min="769" max="769" width="88.85546875" style="305" customWidth="1"/>
    <col min="770" max="770" width="12.7109375" style="305" customWidth="1"/>
    <col min="771" max="771" width="12.85546875" style="305" customWidth="1"/>
    <col min="772" max="772" width="12.28515625" style="305" customWidth="1"/>
    <col min="773" max="773" width="10.28515625" style="305" customWidth="1"/>
    <col min="774" max="774" width="8.7109375" style="305" customWidth="1"/>
    <col min="775" max="775" width="11" style="305" customWidth="1"/>
    <col min="776" max="776" width="9.42578125" style="305" customWidth="1"/>
    <col min="777" max="777" width="10.42578125" style="305" customWidth="1"/>
    <col min="778" max="778" width="12.28515625" style="305" customWidth="1"/>
    <col min="779" max="780" width="9.5703125" style="305" customWidth="1"/>
    <col min="781" max="784" width="12" style="305" customWidth="1"/>
    <col min="785" max="785" width="12.5703125" style="305" customWidth="1"/>
    <col min="786" max="786" width="11" style="305" customWidth="1"/>
    <col min="787" max="787" width="10.85546875" style="305" customWidth="1"/>
    <col min="788" max="789" width="10.7109375" style="305" customWidth="1"/>
    <col min="790" max="790" width="9.140625" style="305" customWidth="1"/>
    <col min="791" max="791" width="12.85546875" style="305" customWidth="1"/>
    <col min="792" max="792" width="23.42578125" style="305" customWidth="1"/>
    <col min="793" max="794" width="9.140625" style="305" customWidth="1"/>
    <col min="795" max="795" width="10.5703125" style="305" customWidth="1"/>
    <col min="796" max="796" width="11.28515625" style="305" customWidth="1"/>
    <col min="797" max="1024" width="9.140625" style="305"/>
    <col min="1025" max="1025" width="88.85546875" style="305" customWidth="1"/>
    <col min="1026" max="1026" width="12.7109375" style="305" customWidth="1"/>
    <col min="1027" max="1027" width="12.85546875" style="305" customWidth="1"/>
    <col min="1028" max="1028" width="12.28515625" style="305" customWidth="1"/>
    <col min="1029" max="1029" width="10.28515625" style="305" customWidth="1"/>
    <col min="1030" max="1030" width="8.7109375" style="305" customWidth="1"/>
    <col min="1031" max="1031" width="11" style="305" customWidth="1"/>
    <col min="1032" max="1032" width="9.42578125" style="305" customWidth="1"/>
    <col min="1033" max="1033" width="10.42578125" style="305" customWidth="1"/>
    <col min="1034" max="1034" width="12.28515625" style="305" customWidth="1"/>
    <col min="1035" max="1036" width="9.5703125" style="305" customWidth="1"/>
    <col min="1037" max="1040" width="12" style="305" customWidth="1"/>
    <col min="1041" max="1041" width="12.5703125" style="305" customWidth="1"/>
    <col min="1042" max="1042" width="11" style="305" customWidth="1"/>
    <col min="1043" max="1043" width="10.85546875" style="305" customWidth="1"/>
    <col min="1044" max="1045" width="10.7109375" style="305" customWidth="1"/>
    <col min="1046" max="1046" width="9.140625" style="305" customWidth="1"/>
    <col min="1047" max="1047" width="12.85546875" style="305" customWidth="1"/>
    <col min="1048" max="1048" width="23.42578125" style="305" customWidth="1"/>
    <col min="1049" max="1050" width="9.140625" style="305" customWidth="1"/>
    <col min="1051" max="1051" width="10.5703125" style="305" customWidth="1"/>
    <col min="1052" max="1052" width="11.28515625" style="305" customWidth="1"/>
    <col min="1053" max="1280" width="9.140625" style="305"/>
    <col min="1281" max="1281" width="88.85546875" style="305" customWidth="1"/>
    <col min="1282" max="1282" width="12.7109375" style="305" customWidth="1"/>
    <col min="1283" max="1283" width="12.85546875" style="305" customWidth="1"/>
    <col min="1284" max="1284" width="12.28515625" style="305" customWidth="1"/>
    <col min="1285" max="1285" width="10.28515625" style="305" customWidth="1"/>
    <col min="1286" max="1286" width="8.7109375" style="305" customWidth="1"/>
    <col min="1287" max="1287" width="11" style="305" customWidth="1"/>
    <col min="1288" max="1288" width="9.42578125" style="305" customWidth="1"/>
    <col min="1289" max="1289" width="10.42578125" style="305" customWidth="1"/>
    <col min="1290" max="1290" width="12.28515625" style="305" customWidth="1"/>
    <col min="1291" max="1292" width="9.5703125" style="305" customWidth="1"/>
    <col min="1293" max="1296" width="12" style="305" customWidth="1"/>
    <col min="1297" max="1297" width="12.5703125" style="305" customWidth="1"/>
    <col min="1298" max="1298" width="11" style="305" customWidth="1"/>
    <col min="1299" max="1299" width="10.85546875" style="305" customWidth="1"/>
    <col min="1300" max="1301" width="10.7109375" style="305" customWidth="1"/>
    <col min="1302" max="1302" width="9.140625" style="305" customWidth="1"/>
    <col min="1303" max="1303" width="12.85546875" style="305" customWidth="1"/>
    <col min="1304" max="1304" width="23.42578125" style="305" customWidth="1"/>
    <col min="1305" max="1306" width="9.140625" style="305" customWidth="1"/>
    <col min="1307" max="1307" width="10.5703125" style="305" customWidth="1"/>
    <col min="1308" max="1308" width="11.28515625" style="305" customWidth="1"/>
    <col min="1309" max="1536" width="9.140625" style="305"/>
    <col min="1537" max="1537" width="88.85546875" style="305" customWidth="1"/>
    <col min="1538" max="1538" width="12.7109375" style="305" customWidth="1"/>
    <col min="1539" max="1539" width="12.85546875" style="305" customWidth="1"/>
    <col min="1540" max="1540" width="12.28515625" style="305" customWidth="1"/>
    <col min="1541" max="1541" width="10.28515625" style="305" customWidth="1"/>
    <col min="1542" max="1542" width="8.7109375" style="305" customWidth="1"/>
    <col min="1543" max="1543" width="11" style="305" customWidth="1"/>
    <col min="1544" max="1544" width="9.42578125" style="305" customWidth="1"/>
    <col min="1545" max="1545" width="10.42578125" style="305" customWidth="1"/>
    <col min="1546" max="1546" width="12.28515625" style="305" customWidth="1"/>
    <col min="1547" max="1548" width="9.5703125" style="305" customWidth="1"/>
    <col min="1549" max="1552" width="12" style="305" customWidth="1"/>
    <col min="1553" max="1553" width="12.5703125" style="305" customWidth="1"/>
    <col min="1554" max="1554" width="11" style="305" customWidth="1"/>
    <col min="1555" max="1555" width="10.85546875" style="305" customWidth="1"/>
    <col min="1556" max="1557" width="10.7109375" style="305" customWidth="1"/>
    <col min="1558" max="1558" width="9.140625" style="305" customWidth="1"/>
    <col min="1559" max="1559" width="12.85546875" style="305" customWidth="1"/>
    <col min="1560" max="1560" width="23.42578125" style="305" customWidth="1"/>
    <col min="1561" max="1562" width="9.140625" style="305" customWidth="1"/>
    <col min="1563" max="1563" width="10.5703125" style="305" customWidth="1"/>
    <col min="1564" max="1564" width="11.28515625" style="305" customWidth="1"/>
    <col min="1565" max="1792" width="9.140625" style="305"/>
    <col min="1793" max="1793" width="88.85546875" style="305" customWidth="1"/>
    <col min="1794" max="1794" width="12.7109375" style="305" customWidth="1"/>
    <col min="1795" max="1795" width="12.85546875" style="305" customWidth="1"/>
    <col min="1796" max="1796" width="12.28515625" style="305" customWidth="1"/>
    <col min="1797" max="1797" width="10.28515625" style="305" customWidth="1"/>
    <col min="1798" max="1798" width="8.7109375" style="305" customWidth="1"/>
    <col min="1799" max="1799" width="11" style="305" customWidth="1"/>
    <col min="1800" max="1800" width="9.42578125" style="305" customWidth="1"/>
    <col min="1801" max="1801" width="10.42578125" style="305" customWidth="1"/>
    <col min="1802" max="1802" width="12.28515625" style="305" customWidth="1"/>
    <col min="1803" max="1804" width="9.5703125" style="305" customWidth="1"/>
    <col min="1805" max="1808" width="12" style="305" customWidth="1"/>
    <col min="1809" max="1809" width="12.5703125" style="305" customWidth="1"/>
    <col min="1810" max="1810" width="11" style="305" customWidth="1"/>
    <col min="1811" max="1811" width="10.85546875" style="305" customWidth="1"/>
    <col min="1812" max="1813" width="10.7109375" style="305" customWidth="1"/>
    <col min="1814" max="1814" width="9.140625" style="305" customWidth="1"/>
    <col min="1815" max="1815" width="12.85546875" style="305" customWidth="1"/>
    <col min="1816" max="1816" width="23.42578125" style="305" customWidth="1"/>
    <col min="1817" max="1818" width="9.140625" style="305" customWidth="1"/>
    <col min="1819" max="1819" width="10.5703125" style="305" customWidth="1"/>
    <col min="1820" max="1820" width="11.28515625" style="305" customWidth="1"/>
    <col min="1821" max="2048" width="9.140625" style="305"/>
    <col min="2049" max="2049" width="88.85546875" style="305" customWidth="1"/>
    <col min="2050" max="2050" width="12.7109375" style="305" customWidth="1"/>
    <col min="2051" max="2051" width="12.85546875" style="305" customWidth="1"/>
    <col min="2052" max="2052" width="12.28515625" style="305" customWidth="1"/>
    <col min="2053" max="2053" width="10.28515625" style="305" customWidth="1"/>
    <col min="2054" max="2054" width="8.7109375" style="305" customWidth="1"/>
    <col min="2055" max="2055" width="11" style="305" customWidth="1"/>
    <col min="2056" max="2056" width="9.42578125" style="305" customWidth="1"/>
    <col min="2057" max="2057" width="10.42578125" style="305" customWidth="1"/>
    <col min="2058" max="2058" width="12.28515625" style="305" customWidth="1"/>
    <col min="2059" max="2060" width="9.5703125" style="305" customWidth="1"/>
    <col min="2061" max="2064" width="12" style="305" customWidth="1"/>
    <col min="2065" max="2065" width="12.5703125" style="305" customWidth="1"/>
    <col min="2066" max="2066" width="11" style="305" customWidth="1"/>
    <col min="2067" max="2067" width="10.85546875" style="305" customWidth="1"/>
    <col min="2068" max="2069" width="10.7109375" style="305" customWidth="1"/>
    <col min="2070" max="2070" width="9.140625" style="305" customWidth="1"/>
    <col min="2071" max="2071" width="12.85546875" style="305" customWidth="1"/>
    <col min="2072" max="2072" width="23.42578125" style="305" customWidth="1"/>
    <col min="2073" max="2074" width="9.140625" style="305" customWidth="1"/>
    <col min="2075" max="2075" width="10.5703125" style="305" customWidth="1"/>
    <col min="2076" max="2076" width="11.28515625" style="305" customWidth="1"/>
    <col min="2077" max="2304" width="9.140625" style="305"/>
    <col min="2305" max="2305" width="88.85546875" style="305" customWidth="1"/>
    <col min="2306" max="2306" width="12.7109375" style="305" customWidth="1"/>
    <col min="2307" max="2307" width="12.85546875" style="305" customWidth="1"/>
    <col min="2308" max="2308" width="12.28515625" style="305" customWidth="1"/>
    <col min="2309" max="2309" width="10.28515625" style="305" customWidth="1"/>
    <col min="2310" max="2310" width="8.7109375" style="305" customWidth="1"/>
    <col min="2311" max="2311" width="11" style="305" customWidth="1"/>
    <col min="2312" max="2312" width="9.42578125" style="305" customWidth="1"/>
    <col min="2313" max="2313" width="10.42578125" style="305" customWidth="1"/>
    <col min="2314" max="2314" width="12.28515625" style="305" customWidth="1"/>
    <col min="2315" max="2316" width="9.5703125" style="305" customWidth="1"/>
    <col min="2317" max="2320" width="12" style="305" customWidth="1"/>
    <col min="2321" max="2321" width="12.5703125" style="305" customWidth="1"/>
    <col min="2322" max="2322" width="11" style="305" customWidth="1"/>
    <col min="2323" max="2323" width="10.85546875" style="305" customWidth="1"/>
    <col min="2324" max="2325" width="10.7109375" style="305" customWidth="1"/>
    <col min="2326" max="2326" width="9.140625" style="305" customWidth="1"/>
    <col min="2327" max="2327" width="12.85546875" style="305" customWidth="1"/>
    <col min="2328" max="2328" width="23.42578125" style="305" customWidth="1"/>
    <col min="2329" max="2330" width="9.140625" style="305" customWidth="1"/>
    <col min="2331" max="2331" width="10.5703125" style="305" customWidth="1"/>
    <col min="2332" max="2332" width="11.28515625" style="305" customWidth="1"/>
    <col min="2333" max="2560" width="9.140625" style="305"/>
    <col min="2561" max="2561" width="88.85546875" style="305" customWidth="1"/>
    <col min="2562" max="2562" width="12.7109375" style="305" customWidth="1"/>
    <col min="2563" max="2563" width="12.85546875" style="305" customWidth="1"/>
    <col min="2564" max="2564" width="12.28515625" style="305" customWidth="1"/>
    <col min="2565" max="2565" width="10.28515625" style="305" customWidth="1"/>
    <col min="2566" max="2566" width="8.7109375" style="305" customWidth="1"/>
    <col min="2567" max="2567" width="11" style="305" customWidth="1"/>
    <col min="2568" max="2568" width="9.42578125" style="305" customWidth="1"/>
    <col min="2569" max="2569" width="10.42578125" style="305" customWidth="1"/>
    <col min="2570" max="2570" width="12.28515625" style="305" customWidth="1"/>
    <col min="2571" max="2572" width="9.5703125" style="305" customWidth="1"/>
    <col min="2573" max="2576" width="12" style="305" customWidth="1"/>
    <col min="2577" max="2577" width="12.5703125" style="305" customWidth="1"/>
    <col min="2578" max="2578" width="11" style="305" customWidth="1"/>
    <col min="2579" max="2579" width="10.85546875" style="305" customWidth="1"/>
    <col min="2580" max="2581" width="10.7109375" style="305" customWidth="1"/>
    <col min="2582" max="2582" width="9.140625" style="305" customWidth="1"/>
    <col min="2583" max="2583" width="12.85546875" style="305" customWidth="1"/>
    <col min="2584" max="2584" width="23.42578125" style="305" customWidth="1"/>
    <col min="2585" max="2586" width="9.140625" style="305" customWidth="1"/>
    <col min="2587" max="2587" width="10.5703125" style="305" customWidth="1"/>
    <col min="2588" max="2588" width="11.28515625" style="305" customWidth="1"/>
    <col min="2589" max="2816" width="9.140625" style="305"/>
    <col min="2817" max="2817" width="88.85546875" style="305" customWidth="1"/>
    <col min="2818" max="2818" width="12.7109375" style="305" customWidth="1"/>
    <col min="2819" max="2819" width="12.85546875" style="305" customWidth="1"/>
    <col min="2820" max="2820" width="12.28515625" style="305" customWidth="1"/>
    <col min="2821" max="2821" width="10.28515625" style="305" customWidth="1"/>
    <col min="2822" max="2822" width="8.7109375" style="305" customWidth="1"/>
    <col min="2823" max="2823" width="11" style="305" customWidth="1"/>
    <col min="2824" max="2824" width="9.42578125" style="305" customWidth="1"/>
    <col min="2825" max="2825" width="10.42578125" style="305" customWidth="1"/>
    <col min="2826" max="2826" width="12.28515625" style="305" customWidth="1"/>
    <col min="2827" max="2828" width="9.5703125" style="305" customWidth="1"/>
    <col min="2829" max="2832" width="12" style="305" customWidth="1"/>
    <col min="2833" max="2833" width="12.5703125" style="305" customWidth="1"/>
    <col min="2834" max="2834" width="11" style="305" customWidth="1"/>
    <col min="2835" max="2835" width="10.85546875" style="305" customWidth="1"/>
    <col min="2836" max="2837" width="10.7109375" style="305" customWidth="1"/>
    <col min="2838" max="2838" width="9.140625" style="305" customWidth="1"/>
    <col min="2839" max="2839" width="12.85546875" style="305" customWidth="1"/>
    <col min="2840" max="2840" width="23.42578125" style="305" customWidth="1"/>
    <col min="2841" max="2842" width="9.140625" style="305" customWidth="1"/>
    <col min="2843" max="2843" width="10.5703125" style="305" customWidth="1"/>
    <col min="2844" max="2844" width="11.28515625" style="305" customWidth="1"/>
    <col min="2845" max="3072" width="9.140625" style="305"/>
    <col min="3073" max="3073" width="88.85546875" style="305" customWidth="1"/>
    <col min="3074" max="3074" width="12.7109375" style="305" customWidth="1"/>
    <col min="3075" max="3075" width="12.85546875" style="305" customWidth="1"/>
    <col min="3076" max="3076" width="12.28515625" style="305" customWidth="1"/>
    <col min="3077" max="3077" width="10.28515625" style="305" customWidth="1"/>
    <col min="3078" max="3078" width="8.7109375" style="305" customWidth="1"/>
    <col min="3079" max="3079" width="11" style="305" customWidth="1"/>
    <col min="3080" max="3080" width="9.42578125" style="305" customWidth="1"/>
    <col min="3081" max="3081" width="10.42578125" style="305" customWidth="1"/>
    <col min="3082" max="3082" width="12.28515625" style="305" customWidth="1"/>
    <col min="3083" max="3084" width="9.5703125" style="305" customWidth="1"/>
    <col min="3085" max="3088" width="12" style="305" customWidth="1"/>
    <col min="3089" max="3089" width="12.5703125" style="305" customWidth="1"/>
    <col min="3090" max="3090" width="11" style="305" customWidth="1"/>
    <col min="3091" max="3091" width="10.85546875" style="305" customWidth="1"/>
    <col min="3092" max="3093" width="10.7109375" style="305" customWidth="1"/>
    <col min="3094" max="3094" width="9.140625" style="305" customWidth="1"/>
    <col min="3095" max="3095" width="12.85546875" style="305" customWidth="1"/>
    <col min="3096" max="3096" width="23.42578125" style="305" customWidth="1"/>
    <col min="3097" max="3098" width="9.140625" style="305" customWidth="1"/>
    <col min="3099" max="3099" width="10.5703125" style="305" customWidth="1"/>
    <col min="3100" max="3100" width="11.28515625" style="305" customWidth="1"/>
    <col min="3101" max="3328" width="9.140625" style="305"/>
    <col min="3329" max="3329" width="88.85546875" style="305" customWidth="1"/>
    <col min="3330" max="3330" width="12.7109375" style="305" customWidth="1"/>
    <col min="3331" max="3331" width="12.85546875" style="305" customWidth="1"/>
    <col min="3332" max="3332" width="12.28515625" style="305" customWidth="1"/>
    <col min="3333" max="3333" width="10.28515625" style="305" customWidth="1"/>
    <col min="3334" max="3334" width="8.7109375" style="305" customWidth="1"/>
    <col min="3335" max="3335" width="11" style="305" customWidth="1"/>
    <col min="3336" max="3336" width="9.42578125" style="305" customWidth="1"/>
    <col min="3337" max="3337" width="10.42578125" style="305" customWidth="1"/>
    <col min="3338" max="3338" width="12.28515625" style="305" customWidth="1"/>
    <col min="3339" max="3340" width="9.5703125" style="305" customWidth="1"/>
    <col min="3341" max="3344" width="12" style="305" customWidth="1"/>
    <col min="3345" max="3345" width="12.5703125" style="305" customWidth="1"/>
    <col min="3346" max="3346" width="11" style="305" customWidth="1"/>
    <col min="3347" max="3347" width="10.85546875" style="305" customWidth="1"/>
    <col min="3348" max="3349" width="10.7109375" style="305" customWidth="1"/>
    <col min="3350" max="3350" width="9.140625" style="305" customWidth="1"/>
    <col min="3351" max="3351" width="12.85546875" style="305" customWidth="1"/>
    <col min="3352" max="3352" width="23.42578125" style="305" customWidth="1"/>
    <col min="3353" max="3354" width="9.140625" style="305" customWidth="1"/>
    <col min="3355" max="3355" width="10.5703125" style="305" customWidth="1"/>
    <col min="3356" max="3356" width="11.28515625" style="305" customWidth="1"/>
    <col min="3357" max="3584" width="9.140625" style="305"/>
    <col min="3585" max="3585" width="88.85546875" style="305" customWidth="1"/>
    <col min="3586" max="3586" width="12.7109375" style="305" customWidth="1"/>
    <col min="3587" max="3587" width="12.85546875" style="305" customWidth="1"/>
    <col min="3588" max="3588" width="12.28515625" style="305" customWidth="1"/>
    <col min="3589" max="3589" width="10.28515625" style="305" customWidth="1"/>
    <col min="3590" max="3590" width="8.7109375" style="305" customWidth="1"/>
    <col min="3591" max="3591" width="11" style="305" customWidth="1"/>
    <col min="3592" max="3592" width="9.42578125" style="305" customWidth="1"/>
    <col min="3593" max="3593" width="10.42578125" style="305" customWidth="1"/>
    <col min="3594" max="3594" width="12.28515625" style="305" customWidth="1"/>
    <col min="3595" max="3596" width="9.5703125" style="305" customWidth="1"/>
    <col min="3597" max="3600" width="12" style="305" customWidth="1"/>
    <col min="3601" max="3601" width="12.5703125" style="305" customWidth="1"/>
    <col min="3602" max="3602" width="11" style="305" customWidth="1"/>
    <col min="3603" max="3603" width="10.85546875" style="305" customWidth="1"/>
    <col min="3604" max="3605" width="10.7109375" style="305" customWidth="1"/>
    <col min="3606" max="3606" width="9.140625" style="305" customWidth="1"/>
    <col min="3607" max="3607" width="12.85546875" style="305" customWidth="1"/>
    <col min="3608" max="3608" width="23.42578125" style="305" customWidth="1"/>
    <col min="3609" max="3610" width="9.140625" style="305" customWidth="1"/>
    <col min="3611" max="3611" width="10.5703125" style="305" customWidth="1"/>
    <col min="3612" max="3612" width="11.28515625" style="305" customWidth="1"/>
    <col min="3613" max="3840" width="9.140625" style="305"/>
    <col min="3841" max="3841" width="88.85546875" style="305" customWidth="1"/>
    <col min="3842" max="3842" width="12.7109375" style="305" customWidth="1"/>
    <col min="3843" max="3843" width="12.85546875" style="305" customWidth="1"/>
    <col min="3844" max="3844" width="12.28515625" style="305" customWidth="1"/>
    <col min="3845" max="3845" width="10.28515625" style="305" customWidth="1"/>
    <col min="3846" max="3846" width="8.7109375" style="305" customWidth="1"/>
    <col min="3847" max="3847" width="11" style="305" customWidth="1"/>
    <col min="3848" max="3848" width="9.42578125" style="305" customWidth="1"/>
    <col min="3849" max="3849" width="10.42578125" style="305" customWidth="1"/>
    <col min="3850" max="3850" width="12.28515625" style="305" customWidth="1"/>
    <col min="3851" max="3852" width="9.5703125" style="305" customWidth="1"/>
    <col min="3853" max="3856" width="12" style="305" customWidth="1"/>
    <col min="3857" max="3857" width="12.5703125" style="305" customWidth="1"/>
    <col min="3858" max="3858" width="11" style="305" customWidth="1"/>
    <col min="3859" max="3859" width="10.85546875" style="305" customWidth="1"/>
    <col min="3860" max="3861" width="10.7109375" style="305" customWidth="1"/>
    <col min="3862" max="3862" width="9.140625" style="305" customWidth="1"/>
    <col min="3863" max="3863" width="12.85546875" style="305" customWidth="1"/>
    <col min="3864" max="3864" width="23.42578125" style="305" customWidth="1"/>
    <col min="3865" max="3866" width="9.140625" style="305" customWidth="1"/>
    <col min="3867" max="3867" width="10.5703125" style="305" customWidth="1"/>
    <col min="3868" max="3868" width="11.28515625" style="305" customWidth="1"/>
    <col min="3869" max="4096" width="9.140625" style="305"/>
    <col min="4097" max="4097" width="88.85546875" style="305" customWidth="1"/>
    <col min="4098" max="4098" width="12.7109375" style="305" customWidth="1"/>
    <col min="4099" max="4099" width="12.85546875" style="305" customWidth="1"/>
    <col min="4100" max="4100" width="12.28515625" style="305" customWidth="1"/>
    <col min="4101" max="4101" width="10.28515625" style="305" customWidth="1"/>
    <col min="4102" max="4102" width="8.7109375" style="305" customWidth="1"/>
    <col min="4103" max="4103" width="11" style="305" customWidth="1"/>
    <col min="4104" max="4104" width="9.42578125" style="305" customWidth="1"/>
    <col min="4105" max="4105" width="10.42578125" style="305" customWidth="1"/>
    <col min="4106" max="4106" width="12.28515625" style="305" customWidth="1"/>
    <col min="4107" max="4108" width="9.5703125" style="305" customWidth="1"/>
    <col min="4109" max="4112" width="12" style="305" customWidth="1"/>
    <col min="4113" max="4113" width="12.5703125" style="305" customWidth="1"/>
    <col min="4114" max="4114" width="11" style="305" customWidth="1"/>
    <col min="4115" max="4115" width="10.85546875" style="305" customWidth="1"/>
    <col min="4116" max="4117" width="10.7109375" style="305" customWidth="1"/>
    <col min="4118" max="4118" width="9.140625" style="305" customWidth="1"/>
    <col min="4119" max="4119" width="12.85546875" style="305" customWidth="1"/>
    <col min="4120" max="4120" width="23.42578125" style="305" customWidth="1"/>
    <col min="4121" max="4122" width="9.140625" style="305" customWidth="1"/>
    <col min="4123" max="4123" width="10.5703125" style="305" customWidth="1"/>
    <col min="4124" max="4124" width="11.28515625" style="305" customWidth="1"/>
    <col min="4125" max="4352" width="9.140625" style="305"/>
    <col min="4353" max="4353" width="88.85546875" style="305" customWidth="1"/>
    <col min="4354" max="4354" width="12.7109375" style="305" customWidth="1"/>
    <col min="4355" max="4355" width="12.85546875" style="305" customWidth="1"/>
    <col min="4356" max="4356" width="12.28515625" style="305" customWidth="1"/>
    <col min="4357" max="4357" width="10.28515625" style="305" customWidth="1"/>
    <col min="4358" max="4358" width="8.7109375" style="305" customWidth="1"/>
    <col min="4359" max="4359" width="11" style="305" customWidth="1"/>
    <col min="4360" max="4360" width="9.42578125" style="305" customWidth="1"/>
    <col min="4361" max="4361" width="10.42578125" style="305" customWidth="1"/>
    <col min="4362" max="4362" width="12.28515625" style="305" customWidth="1"/>
    <col min="4363" max="4364" width="9.5703125" style="305" customWidth="1"/>
    <col min="4365" max="4368" width="12" style="305" customWidth="1"/>
    <col min="4369" max="4369" width="12.5703125" style="305" customWidth="1"/>
    <col min="4370" max="4370" width="11" style="305" customWidth="1"/>
    <col min="4371" max="4371" width="10.85546875" style="305" customWidth="1"/>
    <col min="4372" max="4373" width="10.7109375" style="305" customWidth="1"/>
    <col min="4374" max="4374" width="9.140625" style="305" customWidth="1"/>
    <col min="4375" max="4375" width="12.85546875" style="305" customWidth="1"/>
    <col min="4376" max="4376" width="23.42578125" style="305" customWidth="1"/>
    <col min="4377" max="4378" width="9.140625" style="305" customWidth="1"/>
    <col min="4379" max="4379" width="10.5703125" style="305" customWidth="1"/>
    <col min="4380" max="4380" width="11.28515625" style="305" customWidth="1"/>
    <col min="4381" max="4608" width="9.140625" style="305"/>
    <col min="4609" max="4609" width="88.85546875" style="305" customWidth="1"/>
    <col min="4610" max="4610" width="12.7109375" style="305" customWidth="1"/>
    <col min="4611" max="4611" width="12.85546875" style="305" customWidth="1"/>
    <col min="4612" max="4612" width="12.28515625" style="305" customWidth="1"/>
    <col min="4613" max="4613" width="10.28515625" style="305" customWidth="1"/>
    <col min="4614" max="4614" width="8.7109375" style="305" customWidth="1"/>
    <col min="4615" max="4615" width="11" style="305" customWidth="1"/>
    <col min="4616" max="4616" width="9.42578125" style="305" customWidth="1"/>
    <col min="4617" max="4617" width="10.42578125" style="305" customWidth="1"/>
    <col min="4618" max="4618" width="12.28515625" style="305" customWidth="1"/>
    <col min="4619" max="4620" width="9.5703125" style="305" customWidth="1"/>
    <col min="4621" max="4624" width="12" style="305" customWidth="1"/>
    <col min="4625" max="4625" width="12.5703125" style="305" customWidth="1"/>
    <col min="4626" max="4626" width="11" style="305" customWidth="1"/>
    <col min="4627" max="4627" width="10.85546875" style="305" customWidth="1"/>
    <col min="4628" max="4629" width="10.7109375" style="305" customWidth="1"/>
    <col min="4630" max="4630" width="9.140625" style="305" customWidth="1"/>
    <col min="4631" max="4631" width="12.85546875" style="305" customWidth="1"/>
    <col min="4632" max="4632" width="23.42578125" style="305" customWidth="1"/>
    <col min="4633" max="4634" width="9.140625" style="305" customWidth="1"/>
    <col min="4635" max="4635" width="10.5703125" style="305" customWidth="1"/>
    <col min="4636" max="4636" width="11.28515625" style="305" customWidth="1"/>
    <col min="4637" max="4864" width="9.140625" style="305"/>
    <col min="4865" max="4865" width="88.85546875" style="305" customWidth="1"/>
    <col min="4866" max="4866" width="12.7109375" style="305" customWidth="1"/>
    <col min="4867" max="4867" width="12.85546875" style="305" customWidth="1"/>
    <col min="4868" max="4868" width="12.28515625" style="305" customWidth="1"/>
    <col min="4869" max="4869" width="10.28515625" style="305" customWidth="1"/>
    <col min="4870" max="4870" width="8.7109375" style="305" customWidth="1"/>
    <col min="4871" max="4871" width="11" style="305" customWidth="1"/>
    <col min="4872" max="4872" width="9.42578125" style="305" customWidth="1"/>
    <col min="4873" max="4873" width="10.42578125" style="305" customWidth="1"/>
    <col min="4874" max="4874" width="12.28515625" style="305" customWidth="1"/>
    <col min="4875" max="4876" width="9.5703125" style="305" customWidth="1"/>
    <col min="4877" max="4880" width="12" style="305" customWidth="1"/>
    <col min="4881" max="4881" width="12.5703125" style="305" customWidth="1"/>
    <col min="4882" max="4882" width="11" style="305" customWidth="1"/>
    <col min="4883" max="4883" width="10.85546875" style="305" customWidth="1"/>
    <col min="4884" max="4885" width="10.7109375" style="305" customWidth="1"/>
    <col min="4886" max="4886" width="9.140625" style="305" customWidth="1"/>
    <col min="4887" max="4887" width="12.85546875" style="305" customWidth="1"/>
    <col min="4888" max="4888" width="23.42578125" style="305" customWidth="1"/>
    <col min="4889" max="4890" width="9.140625" style="305" customWidth="1"/>
    <col min="4891" max="4891" width="10.5703125" style="305" customWidth="1"/>
    <col min="4892" max="4892" width="11.28515625" style="305" customWidth="1"/>
    <col min="4893" max="5120" width="9.140625" style="305"/>
    <col min="5121" max="5121" width="88.85546875" style="305" customWidth="1"/>
    <col min="5122" max="5122" width="12.7109375" style="305" customWidth="1"/>
    <col min="5123" max="5123" width="12.85546875" style="305" customWidth="1"/>
    <col min="5124" max="5124" width="12.28515625" style="305" customWidth="1"/>
    <col min="5125" max="5125" width="10.28515625" style="305" customWidth="1"/>
    <col min="5126" max="5126" width="8.7109375" style="305" customWidth="1"/>
    <col min="5127" max="5127" width="11" style="305" customWidth="1"/>
    <col min="5128" max="5128" width="9.42578125" style="305" customWidth="1"/>
    <col min="5129" max="5129" width="10.42578125" style="305" customWidth="1"/>
    <col min="5130" max="5130" width="12.28515625" style="305" customWidth="1"/>
    <col min="5131" max="5132" width="9.5703125" style="305" customWidth="1"/>
    <col min="5133" max="5136" width="12" style="305" customWidth="1"/>
    <col min="5137" max="5137" width="12.5703125" style="305" customWidth="1"/>
    <col min="5138" max="5138" width="11" style="305" customWidth="1"/>
    <col min="5139" max="5139" width="10.85546875" style="305" customWidth="1"/>
    <col min="5140" max="5141" width="10.7109375" style="305" customWidth="1"/>
    <col min="5142" max="5142" width="9.140625" style="305" customWidth="1"/>
    <col min="5143" max="5143" width="12.85546875" style="305" customWidth="1"/>
    <col min="5144" max="5144" width="23.42578125" style="305" customWidth="1"/>
    <col min="5145" max="5146" width="9.140625" style="305" customWidth="1"/>
    <col min="5147" max="5147" width="10.5703125" style="305" customWidth="1"/>
    <col min="5148" max="5148" width="11.28515625" style="305" customWidth="1"/>
    <col min="5149" max="5376" width="9.140625" style="305"/>
    <col min="5377" max="5377" width="88.85546875" style="305" customWidth="1"/>
    <col min="5378" max="5378" width="12.7109375" style="305" customWidth="1"/>
    <col min="5379" max="5379" width="12.85546875" style="305" customWidth="1"/>
    <col min="5380" max="5380" width="12.28515625" style="305" customWidth="1"/>
    <col min="5381" max="5381" width="10.28515625" style="305" customWidth="1"/>
    <col min="5382" max="5382" width="8.7109375" style="305" customWidth="1"/>
    <col min="5383" max="5383" width="11" style="305" customWidth="1"/>
    <col min="5384" max="5384" width="9.42578125" style="305" customWidth="1"/>
    <col min="5385" max="5385" width="10.42578125" style="305" customWidth="1"/>
    <col min="5386" max="5386" width="12.28515625" style="305" customWidth="1"/>
    <col min="5387" max="5388" width="9.5703125" style="305" customWidth="1"/>
    <col min="5389" max="5392" width="12" style="305" customWidth="1"/>
    <col min="5393" max="5393" width="12.5703125" style="305" customWidth="1"/>
    <col min="5394" max="5394" width="11" style="305" customWidth="1"/>
    <col min="5395" max="5395" width="10.85546875" style="305" customWidth="1"/>
    <col min="5396" max="5397" width="10.7109375" style="305" customWidth="1"/>
    <col min="5398" max="5398" width="9.140625" style="305" customWidth="1"/>
    <col min="5399" max="5399" width="12.85546875" style="305" customWidth="1"/>
    <col min="5400" max="5400" width="23.42578125" style="305" customWidth="1"/>
    <col min="5401" max="5402" width="9.140625" style="305" customWidth="1"/>
    <col min="5403" max="5403" width="10.5703125" style="305" customWidth="1"/>
    <col min="5404" max="5404" width="11.28515625" style="305" customWidth="1"/>
    <col min="5405" max="5632" width="9.140625" style="305"/>
    <col min="5633" max="5633" width="88.85546875" style="305" customWidth="1"/>
    <col min="5634" max="5634" width="12.7109375" style="305" customWidth="1"/>
    <col min="5635" max="5635" width="12.85546875" style="305" customWidth="1"/>
    <col min="5636" max="5636" width="12.28515625" style="305" customWidth="1"/>
    <col min="5637" max="5637" width="10.28515625" style="305" customWidth="1"/>
    <col min="5638" max="5638" width="8.7109375" style="305" customWidth="1"/>
    <col min="5639" max="5639" width="11" style="305" customWidth="1"/>
    <col min="5640" max="5640" width="9.42578125" style="305" customWidth="1"/>
    <col min="5641" max="5641" width="10.42578125" style="305" customWidth="1"/>
    <col min="5642" max="5642" width="12.28515625" style="305" customWidth="1"/>
    <col min="5643" max="5644" width="9.5703125" style="305" customWidth="1"/>
    <col min="5645" max="5648" width="12" style="305" customWidth="1"/>
    <col min="5649" max="5649" width="12.5703125" style="305" customWidth="1"/>
    <col min="5650" max="5650" width="11" style="305" customWidth="1"/>
    <col min="5651" max="5651" width="10.85546875" style="305" customWidth="1"/>
    <col min="5652" max="5653" width="10.7109375" style="305" customWidth="1"/>
    <col min="5654" max="5654" width="9.140625" style="305" customWidth="1"/>
    <col min="5655" max="5655" width="12.85546875" style="305" customWidth="1"/>
    <col min="5656" max="5656" width="23.42578125" style="305" customWidth="1"/>
    <col min="5657" max="5658" width="9.140625" style="305" customWidth="1"/>
    <col min="5659" max="5659" width="10.5703125" style="305" customWidth="1"/>
    <col min="5660" max="5660" width="11.28515625" style="305" customWidth="1"/>
    <col min="5661" max="5888" width="9.140625" style="305"/>
    <col min="5889" max="5889" width="88.85546875" style="305" customWidth="1"/>
    <col min="5890" max="5890" width="12.7109375" style="305" customWidth="1"/>
    <col min="5891" max="5891" width="12.85546875" style="305" customWidth="1"/>
    <col min="5892" max="5892" width="12.28515625" style="305" customWidth="1"/>
    <col min="5893" max="5893" width="10.28515625" style="305" customWidth="1"/>
    <col min="5894" max="5894" width="8.7109375" style="305" customWidth="1"/>
    <col min="5895" max="5895" width="11" style="305" customWidth="1"/>
    <col min="5896" max="5896" width="9.42578125" style="305" customWidth="1"/>
    <col min="5897" max="5897" width="10.42578125" style="305" customWidth="1"/>
    <col min="5898" max="5898" width="12.28515625" style="305" customWidth="1"/>
    <col min="5899" max="5900" width="9.5703125" style="305" customWidth="1"/>
    <col min="5901" max="5904" width="12" style="305" customWidth="1"/>
    <col min="5905" max="5905" width="12.5703125" style="305" customWidth="1"/>
    <col min="5906" max="5906" width="11" style="305" customWidth="1"/>
    <col min="5907" max="5907" width="10.85546875" style="305" customWidth="1"/>
    <col min="5908" max="5909" width="10.7109375" style="305" customWidth="1"/>
    <col min="5910" max="5910" width="9.140625" style="305" customWidth="1"/>
    <col min="5911" max="5911" width="12.85546875" style="305" customWidth="1"/>
    <col min="5912" max="5912" width="23.42578125" style="305" customWidth="1"/>
    <col min="5913" max="5914" width="9.140625" style="305" customWidth="1"/>
    <col min="5915" max="5915" width="10.5703125" style="305" customWidth="1"/>
    <col min="5916" max="5916" width="11.28515625" style="305" customWidth="1"/>
    <col min="5917" max="6144" width="9.140625" style="305"/>
    <col min="6145" max="6145" width="88.85546875" style="305" customWidth="1"/>
    <col min="6146" max="6146" width="12.7109375" style="305" customWidth="1"/>
    <col min="6147" max="6147" width="12.85546875" style="305" customWidth="1"/>
    <col min="6148" max="6148" width="12.28515625" style="305" customWidth="1"/>
    <col min="6149" max="6149" width="10.28515625" style="305" customWidth="1"/>
    <col min="6150" max="6150" width="8.7109375" style="305" customWidth="1"/>
    <col min="6151" max="6151" width="11" style="305" customWidth="1"/>
    <col min="6152" max="6152" width="9.42578125" style="305" customWidth="1"/>
    <col min="6153" max="6153" width="10.42578125" style="305" customWidth="1"/>
    <col min="6154" max="6154" width="12.28515625" style="305" customWidth="1"/>
    <col min="6155" max="6156" width="9.5703125" style="305" customWidth="1"/>
    <col min="6157" max="6160" width="12" style="305" customWidth="1"/>
    <col min="6161" max="6161" width="12.5703125" style="305" customWidth="1"/>
    <col min="6162" max="6162" width="11" style="305" customWidth="1"/>
    <col min="6163" max="6163" width="10.85546875" style="305" customWidth="1"/>
    <col min="6164" max="6165" width="10.7109375" style="305" customWidth="1"/>
    <col min="6166" max="6166" width="9.140625" style="305" customWidth="1"/>
    <col min="6167" max="6167" width="12.85546875" style="305" customWidth="1"/>
    <col min="6168" max="6168" width="23.42578125" style="305" customWidth="1"/>
    <col min="6169" max="6170" width="9.140625" style="305" customWidth="1"/>
    <col min="6171" max="6171" width="10.5703125" style="305" customWidth="1"/>
    <col min="6172" max="6172" width="11.28515625" style="305" customWidth="1"/>
    <col min="6173" max="6400" width="9.140625" style="305"/>
    <col min="6401" max="6401" width="88.85546875" style="305" customWidth="1"/>
    <col min="6402" max="6402" width="12.7109375" style="305" customWidth="1"/>
    <col min="6403" max="6403" width="12.85546875" style="305" customWidth="1"/>
    <col min="6404" max="6404" width="12.28515625" style="305" customWidth="1"/>
    <col min="6405" max="6405" width="10.28515625" style="305" customWidth="1"/>
    <col min="6406" max="6406" width="8.7109375" style="305" customWidth="1"/>
    <col min="6407" max="6407" width="11" style="305" customWidth="1"/>
    <col min="6408" max="6408" width="9.42578125" style="305" customWidth="1"/>
    <col min="6409" max="6409" width="10.42578125" style="305" customWidth="1"/>
    <col min="6410" max="6410" width="12.28515625" style="305" customWidth="1"/>
    <col min="6411" max="6412" width="9.5703125" style="305" customWidth="1"/>
    <col min="6413" max="6416" width="12" style="305" customWidth="1"/>
    <col min="6417" max="6417" width="12.5703125" style="305" customWidth="1"/>
    <col min="6418" max="6418" width="11" style="305" customWidth="1"/>
    <col min="6419" max="6419" width="10.85546875" style="305" customWidth="1"/>
    <col min="6420" max="6421" width="10.7109375" style="305" customWidth="1"/>
    <col min="6422" max="6422" width="9.140625" style="305" customWidth="1"/>
    <col min="6423" max="6423" width="12.85546875" style="305" customWidth="1"/>
    <col min="6424" max="6424" width="23.42578125" style="305" customWidth="1"/>
    <col min="6425" max="6426" width="9.140625" style="305" customWidth="1"/>
    <col min="6427" max="6427" width="10.5703125" style="305" customWidth="1"/>
    <col min="6428" max="6428" width="11.28515625" style="305" customWidth="1"/>
    <col min="6429" max="6656" width="9.140625" style="305"/>
    <col min="6657" max="6657" width="88.85546875" style="305" customWidth="1"/>
    <col min="6658" max="6658" width="12.7109375" style="305" customWidth="1"/>
    <col min="6659" max="6659" width="12.85546875" style="305" customWidth="1"/>
    <col min="6660" max="6660" width="12.28515625" style="305" customWidth="1"/>
    <col min="6661" max="6661" width="10.28515625" style="305" customWidth="1"/>
    <col min="6662" max="6662" width="8.7109375" style="305" customWidth="1"/>
    <col min="6663" max="6663" width="11" style="305" customWidth="1"/>
    <col min="6664" max="6664" width="9.42578125" style="305" customWidth="1"/>
    <col min="6665" max="6665" width="10.42578125" style="305" customWidth="1"/>
    <col min="6666" max="6666" width="12.28515625" style="305" customWidth="1"/>
    <col min="6667" max="6668" width="9.5703125" style="305" customWidth="1"/>
    <col min="6669" max="6672" width="12" style="305" customWidth="1"/>
    <col min="6673" max="6673" width="12.5703125" style="305" customWidth="1"/>
    <col min="6674" max="6674" width="11" style="305" customWidth="1"/>
    <col min="6675" max="6675" width="10.85546875" style="305" customWidth="1"/>
    <col min="6676" max="6677" width="10.7109375" style="305" customWidth="1"/>
    <col min="6678" max="6678" width="9.140625" style="305" customWidth="1"/>
    <col min="6679" max="6679" width="12.85546875" style="305" customWidth="1"/>
    <col min="6680" max="6680" width="23.42578125" style="305" customWidth="1"/>
    <col min="6681" max="6682" width="9.140625" style="305" customWidth="1"/>
    <col min="6683" max="6683" width="10.5703125" style="305" customWidth="1"/>
    <col min="6684" max="6684" width="11.28515625" style="305" customWidth="1"/>
    <col min="6685" max="6912" width="9.140625" style="305"/>
    <col min="6913" max="6913" width="88.85546875" style="305" customWidth="1"/>
    <col min="6914" max="6914" width="12.7109375" style="305" customWidth="1"/>
    <col min="6915" max="6915" width="12.85546875" style="305" customWidth="1"/>
    <col min="6916" max="6916" width="12.28515625" style="305" customWidth="1"/>
    <col min="6917" max="6917" width="10.28515625" style="305" customWidth="1"/>
    <col min="6918" max="6918" width="8.7109375" style="305" customWidth="1"/>
    <col min="6919" max="6919" width="11" style="305" customWidth="1"/>
    <col min="6920" max="6920" width="9.42578125" style="305" customWidth="1"/>
    <col min="6921" max="6921" width="10.42578125" style="305" customWidth="1"/>
    <col min="6922" max="6922" width="12.28515625" style="305" customWidth="1"/>
    <col min="6923" max="6924" width="9.5703125" style="305" customWidth="1"/>
    <col min="6925" max="6928" width="12" style="305" customWidth="1"/>
    <col min="6929" max="6929" width="12.5703125" style="305" customWidth="1"/>
    <col min="6930" max="6930" width="11" style="305" customWidth="1"/>
    <col min="6931" max="6931" width="10.85546875" style="305" customWidth="1"/>
    <col min="6932" max="6933" width="10.7109375" style="305" customWidth="1"/>
    <col min="6934" max="6934" width="9.140625" style="305" customWidth="1"/>
    <col min="6935" max="6935" width="12.85546875" style="305" customWidth="1"/>
    <col min="6936" max="6936" width="23.42578125" style="305" customWidth="1"/>
    <col min="6937" max="6938" width="9.140625" style="305" customWidth="1"/>
    <col min="6939" max="6939" width="10.5703125" style="305" customWidth="1"/>
    <col min="6940" max="6940" width="11.28515625" style="305" customWidth="1"/>
    <col min="6941" max="7168" width="9.140625" style="305"/>
    <col min="7169" max="7169" width="88.85546875" style="305" customWidth="1"/>
    <col min="7170" max="7170" width="12.7109375" style="305" customWidth="1"/>
    <col min="7171" max="7171" width="12.85546875" style="305" customWidth="1"/>
    <col min="7172" max="7172" width="12.28515625" style="305" customWidth="1"/>
    <col min="7173" max="7173" width="10.28515625" style="305" customWidth="1"/>
    <col min="7174" max="7174" width="8.7109375" style="305" customWidth="1"/>
    <col min="7175" max="7175" width="11" style="305" customWidth="1"/>
    <col min="7176" max="7176" width="9.42578125" style="305" customWidth="1"/>
    <col min="7177" max="7177" width="10.42578125" style="305" customWidth="1"/>
    <col min="7178" max="7178" width="12.28515625" style="305" customWidth="1"/>
    <col min="7179" max="7180" width="9.5703125" style="305" customWidth="1"/>
    <col min="7181" max="7184" width="12" style="305" customWidth="1"/>
    <col min="7185" max="7185" width="12.5703125" style="305" customWidth="1"/>
    <col min="7186" max="7186" width="11" style="305" customWidth="1"/>
    <col min="7187" max="7187" width="10.85546875" style="305" customWidth="1"/>
    <col min="7188" max="7189" width="10.7109375" style="305" customWidth="1"/>
    <col min="7190" max="7190" width="9.140625" style="305" customWidth="1"/>
    <col min="7191" max="7191" width="12.85546875" style="305" customWidth="1"/>
    <col min="7192" max="7192" width="23.42578125" style="305" customWidth="1"/>
    <col min="7193" max="7194" width="9.140625" style="305" customWidth="1"/>
    <col min="7195" max="7195" width="10.5703125" style="305" customWidth="1"/>
    <col min="7196" max="7196" width="11.28515625" style="305" customWidth="1"/>
    <col min="7197" max="7424" width="9.140625" style="305"/>
    <col min="7425" max="7425" width="88.85546875" style="305" customWidth="1"/>
    <col min="7426" max="7426" width="12.7109375" style="305" customWidth="1"/>
    <col min="7427" max="7427" width="12.85546875" style="305" customWidth="1"/>
    <col min="7428" max="7428" width="12.28515625" style="305" customWidth="1"/>
    <col min="7429" max="7429" width="10.28515625" style="305" customWidth="1"/>
    <col min="7430" max="7430" width="8.7109375" style="305" customWidth="1"/>
    <col min="7431" max="7431" width="11" style="305" customWidth="1"/>
    <col min="7432" max="7432" width="9.42578125" style="305" customWidth="1"/>
    <col min="7433" max="7433" width="10.42578125" style="305" customWidth="1"/>
    <col min="7434" max="7434" width="12.28515625" style="305" customWidth="1"/>
    <col min="7435" max="7436" width="9.5703125" style="305" customWidth="1"/>
    <col min="7437" max="7440" width="12" style="305" customWidth="1"/>
    <col min="7441" max="7441" width="12.5703125" style="305" customWidth="1"/>
    <col min="7442" max="7442" width="11" style="305" customWidth="1"/>
    <col min="7443" max="7443" width="10.85546875" style="305" customWidth="1"/>
    <col min="7444" max="7445" width="10.7109375" style="305" customWidth="1"/>
    <col min="7446" max="7446" width="9.140625" style="305" customWidth="1"/>
    <col min="7447" max="7447" width="12.85546875" style="305" customWidth="1"/>
    <col min="7448" max="7448" width="23.42578125" style="305" customWidth="1"/>
    <col min="7449" max="7450" width="9.140625" style="305" customWidth="1"/>
    <col min="7451" max="7451" width="10.5703125" style="305" customWidth="1"/>
    <col min="7452" max="7452" width="11.28515625" style="305" customWidth="1"/>
    <col min="7453" max="7680" width="9.140625" style="305"/>
    <col min="7681" max="7681" width="88.85546875" style="305" customWidth="1"/>
    <col min="7682" max="7682" width="12.7109375" style="305" customWidth="1"/>
    <col min="7683" max="7683" width="12.85546875" style="305" customWidth="1"/>
    <col min="7684" max="7684" width="12.28515625" style="305" customWidth="1"/>
    <col min="7685" max="7685" width="10.28515625" style="305" customWidth="1"/>
    <col min="7686" max="7686" width="8.7109375" style="305" customWidth="1"/>
    <col min="7687" max="7687" width="11" style="305" customWidth="1"/>
    <col min="7688" max="7688" width="9.42578125" style="305" customWidth="1"/>
    <col min="7689" max="7689" width="10.42578125" style="305" customWidth="1"/>
    <col min="7690" max="7690" width="12.28515625" style="305" customWidth="1"/>
    <col min="7691" max="7692" width="9.5703125" style="305" customWidth="1"/>
    <col min="7693" max="7696" width="12" style="305" customWidth="1"/>
    <col min="7697" max="7697" width="12.5703125" style="305" customWidth="1"/>
    <col min="7698" max="7698" width="11" style="305" customWidth="1"/>
    <col min="7699" max="7699" width="10.85546875" style="305" customWidth="1"/>
    <col min="7700" max="7701" width="10.7109375" style="305" customWidth="1"/>
    <col min="7702" max="7702" width="9.140625" style="305" customWidth="1"/>
    <col min="7703" max="7703" width="12.85546875" style="305" customWidth="1"/>
    <col min="7704" max="7704" width="23.42578125" style="305" customWidth="1"/>
    <col min="7705" max="7706" width="9.140625" style="305" customWidth="1"/>
    <col min="7707" max="7707" width="10.5703125" style="305" customWidth="1"/>
    <col min="7708" max="7708" width="11.28515625" style="305" customWidth="1"/>
    <col min="7709" max="7936" width="9.140625" style="305"/>
    <col min="7937" max="7937" width="88.85546875" style="305" customWidth="1"/>
    <col min="7938" max="7938" width="12.7109375" style="305" customWidth="1"/>
    <col min="7939" max="7939" width="12.85546875" style="305" customWidth="1"/>
    <col min="7940" max="7940" width="12.28515625" style="305" customWidth="1"/>
    <col min="7941" max="7941" width="10.28515625" style="305" customWidth="1"/>
    <col min="7942" max="7942" width="8.7109375" style="305" customWidth="1"/>
    <col min="7943" max="7943" width="11" style="305" customWidth="1"/>
    <col min="7944" max="7944" width="9.42578125" style="305" customWidth="1"/>
    <col min="7945" max="7945" width="10.42578125" style="305" customWidth="1"/>
    <col min="7946" max="7946" width="12.28515625" style="305" customWidth="1"/>
    <col min="7947" max="7948" width="9.5703125" style="305" customWidth="1"/>
    <col min="7949" max="7952" width="12" style="305" customWidth="1"/>
    <col min="7953" max="7953" width="12.5703125" style="305" customWidth="1"/>
    <col min="7954" max="7954" width="11" style="305" customWidth="1"/>
    <col min="7955" max="7955" width="10.85546875" style="305" customWidth="1"/>
    <col min="7956" max="7957" width="10.7109375" style="305" customWidth="1"/>
    <col min="7958" max="7958" width="9.140625" style="305" customWidth="1"/>
    <col min="7959" max="7959" width="12.85546875" style="305" customWidth="1"/>
    <col min="7960" max="7960" width="23.42578125" style="305" customWidth="1"/>
    <col min="7961" max="7962" width="9.140625" style="305" customWidth="1"/>
    <col min="7963" max="7963" width="10.5703125" style="305" customWidth="1"/>
    <col min="7964" max="7964" width="11.28515625" style="305" customWidth="1"/>
    <col min="7965" max="8192" width="9.140625" style="305"/>
    <col min="8193" max="8193" width="88.85546875" style="305" customWidth="1"/>
    <col min="8194" max="8194" width="12.7109375" style="305" customWidth="1"/>
    <col min="8195" max="8195" width="12.85546875" style="305" customWidth="1"/>
    <col min="8196" max="8196" width="12.28515625" style="305" customWidth="1"/>
    <col min="8197" max="8197" width="10.28515625" style="305" customWidth="1"/>
    <col min="8198" max="8198" width="8.7109375" style="305" customWidth="1"/>
    <col min="8199" max="8199" width="11" style="305" customWidth="1"/>
    <col min="8200" max="8200" width="9.42578125" style="305" customWidth="1"/>
    <col min="8201" max="8201" width="10.42578125" style="305" customWidth="1"/>
    <col min="8202" max="8202" width="12.28515625" style="305" customWidth="1"/>
    <col min="8203" max="8204" width="9.5703125" style="305" customWidth="1"/>
    <col min="8205" max="8208" width="12" style="305" customWidth="1"/>
    <col min="8209" max="8209" width="12.5703125" style="305" customWidth="1"/>
    <col min="8210" max="8210" width="11" style="305" customWidth="1"/>
    <col min="8211" max="8211" width="10.85546875" style="305" customWidth="1"/>
    <col min="8212" max="8213" width="10.7109375" style="305" customWidth="1"/>
    <col min="8214" max="8214" width="9.140625" style="305" customWidth="1"/>
    <col min="8215" max="8215" width="12.85546875" style="305" customWidth="1"/>
    <col min="8216" max="8216" width="23.42578125" style="305" customWidth="1"/>
    <col min="8217" max="8218" width="9.140625" style="305" customWidth="1"/>
    <col min="8219" max="8219" width="10.5703125" style="305" customWidth="1"/>
    <col min="8220" max="8220" width="11.28515625" style="305" customWidth="1"/>
    <col min="8221" max="8448" width="9.140625" style="305"/>
    <col min="8449" max="8449" width="88.85546875" style="305" customWidth="1"/>
    <col min="8450" max="8450" width="12.7109375" style="305" customWidth="1"/>
    <col min="8451" max="8451" width="12.85546875" style="305" customWidth="1"/>
    <col min="8452" max="8452" width="12.28515625" style="305" customWidth="1"/>
    <col min="8453" max="8453" width="10.28515625" style="305" customWidth="1"/>
    <col min="8454" max="8454" width="8.7109375" style="305" customWidth="1"/>
    <col min="8455" max="8455" width="11" style="305" customWidth="1"/>
    <col min="8456" max="8456" width="9.42578125" style="305" customWidth="1"/>
    <col min="8457" max="8457" width="10.42578125" style="305" customWidth="1"/>
    <col min="8458" max="8458" width="12.28515625" style="305" customWidth="1"/>
    <col min="8459" max="8460" width="9.5703125" style="305" customWidth="1"/>
    <col min="8461" max="8464" width="12" style="305" customWidth="1"/>
    <col min="8465" max="8465" width="12.5703125" style="305" customWidth="1"/>
    <col min="8466" max="8466" width="11" style="305" customWidth="1"/>
    <col min="8467" max="8467" width="10.85546875" style="305" customWidth="1"/>
    <col min="8468" max="8469" width="10.7109375" style="305" customWidth="1"/>
    <col min="8470" max="8470" width="9.140625" style="305" customWidth="1"/>
    <col min="8471" max="8471" width="12.85546875" style="305" customWidth="1"/>
    <col min="8472" max="8472" width="23.42578125" style="305" customWidth="1"/>
    <col min="8473" max="8474" width="9.140625" style="305" customWidth="1"/>
    <col min="8475" max="8475" width="10.5703125" style="305" customWidth="1"/>
    <col min="8476" max="8476" width="11.28515625" style="305" customWidth="1"/>
    <col min="8477" max="8704" width="9.140625" style="305"/>
    <col min="8705" max="8705" width="88.85546875" style="305" customWidth="1"/>
    <col min="8706" max="8706" width="12.7109375" style="305" customWidth="1"/>
    <col min="8707" max="8707" width="12.85546875" style="305" customWidth="1"/>
    <col min="8708" max="8708" width="12.28515625" style="305" customWidth="1"/>
    <col min="8709" max="8709" width="10.28515625" style="305" customWidth="1"/>
    <col min="8710" max="8710" width="8.7109375" style="305" customWidth="1"/>
    <col min="8711" max="8711" width="11" style="305" customWidth="1"/>
    <col min="8712" max="8712" width="9.42578125" style="305" customWidth="1"/>
    <col min="8713" max="8713" width="10.42578125" style="305" customWidth="1"/>
    <col min="8714" max="8714" width="12.28515625" style="305" customWidth="1"/>
    <col min="8715" max="8716" width="9.5703125" style="305" customWidth="1"/>
    <col min="8717" max="8720" width="12" style="305" customWidth="1"/>
    <col min="8721" max="8721" width="12.5703125" style="305" customWidth="1"/>
    <col min="8722" max="8722" width="11" style="305" customWidth="1"/>
    <col min="8723" max="8723" width="10.85546875" style="305" customWidth="1"/>
    <col min="8724" max="8725" width="10.7109375" style="305" customWidth="1"/>
    <col min="8726" max="8726" width="9.140625" style="305" customWidth="1"/>
    <col min="8727" max="8727" width="12.85546875" style="305" customWidth="1"/>
    <col min="8728" max="8728" width="23.42578125" style="305" customWidth="1"/>
    <col min="8729" max="8730" width="9.140625" style="305" customWidth="1"/>
    <col min="8731" max="8731" width="10.5703125" style="305" customWidth="1"/>
    <col min="8732" max="8732" width="11.28515625" style="305" customWidth="1"/>
    <col min="8733" max="8960" width="9.140625" style="305"/>
    <col min="8961" max="8961" width="88.85546875" style="305" customWidth="1"/>
    <col min="8962" max="8962" width="12.7109375" style="305" customWidth="1"/>
    <col min="8963" max="8963" width="12.85546875" style="305" customWidth="1"/>
    <col min="8964" max="8964" width="12.28515625" style="305" customWidth="1"/>
    <col min="8965" max="8965" width="10.28515625" style="305" customWidth="1"/>
    <col min="8966" max="8966" width="8.7109375" style="305" customWidth="1"/>
    <col min="8967" max="8967" width="11" style="305" customWidth="1"/>
    <col min="8968" max="8968" width="9.42578125" style="305" customWidth="1"/>
    <col min="8969" max="8969" width="10.42578125" style="305" customWidth="1"/>
    <col min="8970" max="8970" width="12.28515625" style="305" customWidth="1"/>
    <col min="8971" max="8972" width="9.5703125" style="305" customWidth="1"/>
    <col min="8973" max="8976" width="12" style="305" customWidth="1"/>
    <col min="8977" max="8977" width="12.5703125" style="305" customWidth="1"/>
    <col min="8978" max="8978" width="11" style="305" customWidth="1"/>
    <col min="8979" max="8979" width="10.85546875" style="305" customWidth="1"/>
    <col min="8980" max="8981" width="10.7109375" style="305" customWidth="1"/>
    <col min="8982" max="8982" width="9.140625" style="305" customWidth="1"/>
    <col min="8983" max="8983" width="12.85546875" style="305" customWidth="1"/>
    <col min="8984" max="8984" width="23.42578125" style="305" customWidth="1"/>
    <col min="8985" max="8986" width="9.140625" style="305" customWidth="1"/>
    <col min="8987" max="8987" width="10.5703125" style="305" customWidth="1"/>
    <col min="8988" max="8988" width="11.28515625" style="305" customWidth="1"/>
    <col min="8989" max="9216" width="9.140625" style="305"/>
    <col min="9217" max="9217" width="88.85546875" style="305" customWidth="1"/>
    <col min="9218" max="9218" width="12.7109375" style="305" customWidth="1"/>
    <col min="9219" max="9219" width="12.85546875" style="305" customWidth="1"/>
    <col min="9220" max="9220" width="12.28515625" style="305" customWidth="1"/>
    <col min="9221" max="9221" width="10.28515625" style="305" customWidth="1"/>
    <col min="9222" max="9222" width="8.7109375" style="305" customWidth="1"/>
    <col min="9223" max="9223" width="11" style="305" customWidth="1"/>
    <col min="9224" max="9224" width="9.42578125" style="305" customWidth="1"/>
    <col min="9225" max="9225" width="10.42578125" style="305" customWidth="1"/>
    <col min="9226" max="9226" width="12.28515625" style="305" customWidth="1"/>
    <col min="9227" max="9228" width="9.5703125" style="305" customWidth="1"/>
    <col min="9229" max="9232" width="12" style="305" customWidth="1"/>
    <col min="9233" max="9233" width="12.5703125" style="305" customWidth="1"/>
    <col min="9234" max="9234" width="11" style="305" customWidth="1"/>
    <col min="9235" max="9235" width="10.85546875" style="305" customWidth="1"/>
    <col min="9236" max="9237" width="10.7109375" style="305" customWidth="1"/>
    <col min="9238" max="9238" width="9.140625" style="305" customWidth="1"/>
    <col min="9239" max="9239" width="12.85546875" style="305" customWidth="1"/>
    <col min="9240" max="9240" width="23.42578125" style="305" customWidth="1"/>
    <col min="9241" max="9242" width="9.140625" style="305" customWidth="1"/>
    <col min="9243" max="9243" width="10.5703125" style="305" customWidth="1"/>
    <col min="9244" max="9244" width="11.28515625" style="305" customWidth="1"/>
    <col min="9245" max="9472" width="9.140625" style="305"/>
    <col min="9473" max="9473" width="88.85546875" style="305" customWidth="1"/>
    <col min="9474" max="9474" width="12.7109375" style="305" customWidth="1"/>
    <col min="9475" max="9475" width="12.85546875" style="305" customWidth="1"/>
    <col min="9476" max="9476" width="12.28515625" style="305" customWidth="1"/>
    <col min="9477" max="9477" width="10.28515625" style="305" customWidth="1"/>
    <col min="9478" max="9478" width="8.7109375" style="305" customWidth="1"/>
    <col min="9479" max="9479" width="11" style="305" customWidth="1"/>
    <col min="9480" max="9480" width="9.42578125" style="305" customWidth="1"/>
    <col min="9481" max="9481" width="10.42578125" style="305" customWidth="1"/>
    <col min="9482" max="9482" width="12.28515625" style="305" customWidth="1"/>
    <col min="9483" max="9484" width="9.5703125" style="305" customWidth="1"/>
    <col min="9485" max="9488" width="12" style="305" customWidth="1"/>
    <col min="9489" max="9489" width="12.5703125" style="305" customWidth="1"/>
    <col min="9490" max="9490" width="11" style="305" customWidth="1"/>
    <col min="9491" max="9491" width="10.85546875" style="305" customWidth="1"/>
    <col min="9492" max="9493" width="10.7109375" style="305" customWidth="1"/>
    <col min="9494" max="9494" width="9.140625" style="305" customWidth="1"/>
    <col min="9495" max="9495" width="12.85546875" style="305" customWidth="1"/>
    <col min="9496" max="9496" width="23.42578125" style="305" customWidth="1"/>
    <col min="9497" max="9498" width="9.140625" style="305" customWidth="1"/>
    <col min="9499" max="9499" width="10.5703125" style="305" customWidth="1"/>
    <col min="9500" max="9500" width="11.28515625" style="305" customWidth="1"/>
    <col min="9501" max="9728" width="9.140625" style="305"/>
    <col min="9729" max="9729" width="88.85546875" style="305" customWidth="1"/>
    <col min="9730" max="9730" width="12.7109375" style="305" customWidth="1"/>
    <col min="9731" max="9731" width="12.85546875" style="305" customWidth="1"/>
    <col min="9732" max="9732" width="12.28515625" style="305" customWidth="1"/>
    <col min="9733" max="9733" width="10.28515625" style="305" customWidth="1"/>
    <col min="9734" max="9734" width="8.7109375" style="305" customWidth="1"/>
    <col min="9735" max="9735" width="11" style="305" customWidth="1"/>
    <col min="9736" max="9736" width="9.42578125" style="305" customWidth="1"/>
    <col min="9737" max="9737" width="10.42578125" style="305" customWidth="1"/>
    <col min="9738" max="9738" width="12.28515625" style="305" customWidth="1"/>
    <col min="9739" max="9740" width="9.5703125" style="305" customWidth="1"/>
    <col min="9741" max="9744" width="12" style="305" customWidth="1"/>
    <col min="9745" max="9745" width="12.5703125" style="305" customWidth="1"/>
    <col min="9746" max="9746" width="11" style="305" customWidth="1"/>
    <col min="9747" max="9747" width="10.85546875" style="305" customWidth="1"/>
    <col min="9748" max="9749" width="10.7109375" style="305" customWidth="1"/>
    <col min="9750" max="9750" width="9.140625" style="305" customWidth="1"/>
    <col min="9751" max="9751" width="12.85546875" style="305" customWidth="1"/>
    <col min="9752" max="9752" width="23.42578125" style="305" customWidth="1"/>
    <col min="9753" max="9754" width="9.140625" style="305" customWidth="1"/>
    <col min="9755" max="9755" width="10.5703125" style="305" customWidth="1"/>
    <col min="9756" max="9756" width="11.28515625" style="305" customWidth="1"/>
    <col min="9757" max="9984" width="9.140625" style="305"/>
    <col min="9985" max="9985" width="88.85546875" style="305" customWidth="1"/>
    <col min="9986" max="9986" width="12.7109375" style="305" customWidth="1"/>
    <col min="9987" max="9987" width="12.85546875" style="305" customWidth="1"/>
    <col min="9988" max="9988" width="12.28515625" style="305" customWidth="1"/>
    <col min="9989" max="9989" width="10.28515625" style="305" customWidth="1"/>
    <col min="9990" max="9990" width="8.7109375" style="305" customWidth="1"/>
    <col min="9991" max="9991" width="11" style="305" customWidth="1"/>
    <col min="9992" max="9992" width="9.42578125" style="305" customWidth="1"/>
    <col min="9993" max="9993" width="10.42578125" style="305" customWidth="1"/>
    <col min="9994" max="9994" width="12.28515625" style="305" customWidth="1"/>
    <col min="9995" max="9996" width="9.5703125" style="305" customWidth="1"/>
    <col min="9997" max="10000" width="12" style="305" customWidth="1"/>
    <col min="10001" max="10001" width="12.5703125" style="305" customWidth="1"/>
    <col min="10002" max="10002" width="11" style="305" customWidth="1"/>
    <col min="10003" max="10003" width="10.85546875" style="305" customWidth="1"/>
    <col min="10004" max="10005" width="10.7109375" style="305" customWidth="1"/>
    <col min="10006" max="10006" width="9.140625" style="305" customWidth="1"/>
    <col min="10007" max="10007" width="12.85546875" style="305" customWidth="1"/>
    <col min="10008" max="10008" width="23.42578125" style="305" customWidth="1"/>
    <col min="10009" max="10010" width="9.140625" style="305" customWidth="1"/>
    <col min="10011" max="10011" width="10.5703125" style="305" customWidth="1"/>
    <col min="10012" max="10012" width="11.28515625" style="305" customWidth="1"/>
    <col min="10013" max="10240" width="9.140625" style="305"/>
    <col min="10241" max="10241" width="88.85546875" style="305" customWidth="1"/>
    <col min="10242" max="10242" width="12.7109375" style="305" customWidth="1"/>
    <col min="10243" max="10243" width="12.85546875" style="305" customWidth="1"/>
    <col min="10244" max="10244" width="12.28515625" style="305" customWidth="1"/>
    <col min="10245" max="10245" width="10.28515625" style="305" customWidth="1"/>
    <col min="10246" max="10246" width="8.7109375" style="305" customWidth="1"/>
    <col min="10247" max="10247" width="11" style="305" customWidth="1"/>
    <col min="10248" max="10248" width="9.42578125" style="305" customWidth="1"/>
    <col min="10249" max="10249" width="10.42578125" style="305" customWidth="1"/>
    <col min="10250" max="10250" width="12.28515625" style="305" customWidth="1"/>
    <col min="10251" max="10252" width="9.5703125" style="305" customWidth="1"/>
    <col min="10253" max="10256" width="12" style="305" customWidth="1"/>
    <col min="10257" max="10257" width="12.5703125" style="305" customWidth="1"/>
    <col min="10258" max="10258" width="11" style="305" customWidth="1"/>
    <col min="10259" max="10259" width="10.85546875" style="305" customWidth="1"/>
    <col min="10260" max="10261" width="10.7109375" style="305" customWidth="1"/>
    <col min="10262" max="10262" width="9.140625" style="305" customWidth="1"/>
    <col min="10263" max="10263" width="12.85546875" style="305" customWidth="1"/>
    <col min="10264" max="10264" width="23.42578125" style="305" customWidth="1"/>
    <col min="10265" max="10266" width="9.140625" style="305" customWidth="1"/>
    <col min="10267" max="10267" width="10.5703125" style="305" customWidth="1"/>
    <col min="10268" max="10268" width="11.28515625" style="305" customWidth="1"/>
    <col min="10269" max="10496" width="9.140625" style="305"/>
    <col min="10497" max="10497" width="88.85546875" style="305" customWidth="1"/>
    <col min="10498" max="10498" width="12.7109375" style="305" customWidth="1"/>
    <col min="10499" max="10499" width="12.85546875" style="305" customWidth="1"/>
    <col min="10500" max="10500" width="12.28515625" style="305" customWidth="1"/>
    <col min="10501" max="10501" width="10.28515625" style="305" customWidth="1"/>
    <col min="10502" max="10502" width="8.7109375" style="305" customWidth="1"/>
    <col min="10503" max="10503" width="11" style="305" customWidth="1"/>
    <col min="10504" max="10504" width="9.42578125" style="305" customWidth="1"/>
    <col min="10505" max="10505" width="10.42578125" style="305" customWidth="1"/>
    <col min="10506" max="10506" width="12.28515625" style="305" customWidth="1"/>
    <col min="10507" max="10508" width="9.5703125" style="305" customWidth="1"/>
    <col min="10509" max="10512" width="12" style="305" customWidth="1"/>
    <col min="10513" max="10513" width="12.5703125" style="305" customWidth="1"/>
    <col min="10514" max="10514" width="11" style="305" customWidth="1"/>
    <col min="10515" max="10515" width="10.85546875" style="305" customWidth="1"/>
    <col min="10516" max="10517" width="10.7109375" style="305" customWidth="1"/>
    <col min="10518" max="10518" width="9.140625" style="305" customWidth="1"/>
    <col min="10519" max="10519" width="12.85546875" style="305" customWidth="1"/>
    <col min="10520" max="10520" width="23.42578125" style="305" customWidth="1"/>
    <col min="10521" max="10522" width="9.140625" style="305" customWidth="1"/>
    <col min="10523" max="10523" width="10.5703125" style="305" customWidth="1"/>
    <col min="10524" max="10524" width="11.28515625" style="305" customWidth="1"/>
    <col min="10525" max="10752" width="9.140625" style="305"/>
    <col min="10753" max="10753" width="88.85546875" style="305" customWidth="1"/>
    <col min="10754" max="10754" width="12.7109375" style="305" customWidth="1"/>
    <col min="10755" max="10755" width="12.85546875" style="305" customWidth="1"/>
    <col min="10756" max="10756" width="12.28515625" style="305" customWidth="1"/>
    <col min="10757" max="10757" width="10.28515625" style="305" customWidth="1"/>
    <col min="10758" max="10758" width="8.7109375" style="305" customWidth="1"/>
    <col min="10759" max="10759" width="11" style="305" customWidth="1"/>
    <col min="10760" max="10760" width="9.42578125" style="305" customWidth="1"/>
    <col min="10761" max="10761" width="10.42578125" style="305" customWidth="1"/>
    <col min="10762" max="10762" width="12.28515625" style="305" customWidth="1"/>
    <col min="10763" max="10764" width="9.5703125" style="305" customWidth="1"/>
    <col min="10765" max="10768" width="12" style="305" customWidth="1"/>
    <col min="10769" max="10769" width="12.5703125" style="305" customWidth="1"/>
    <col min="10770" max="10770" width="11" style="305" customWidth="1"/>
    <col min="10771" max="10771" width="10.85546875" style="305" customWidth="1"/>
    <col min="10772" max="10773" width="10.7109375" style="305" customWidth="1"/>
    <col min="10774" max="10774" width="9.140625" style="305" customWidth="1"/>
    <col min="10775" max="10775" width="12.85546875" style="305" customWidth="1"/>
    <col min="10776" max="10776" width="23.42578125" style="305" customWidth="1"/>
    <col min="10777" max="10778" width="9.140625" style="305" customWidth="1"/>
    <col min="10779" max="10779" width="10.5703125" style="305" customWidth="1"/>
    <col min="10780" max="10780" width="11.28515625" style="305" customWidth="1"/>
    <col min="10781" max="11008" width="9.140625" style="305"/>
    <col min="11009" max="11009" width="88.85546875" style="305" customWidth="1"/>
    <col min="11010" max="11010" width="12.7109375" style="305" customWidth="1"/>
    <col min="11011" max="11011" width="12.85546875" style="305" customWidth="1"/>
    <col min="11012" max="11012" width="12.28515625" style="305" customWidth="1"/>
    <col min="11013" max="11013" width="10.28515625" style="305" customWidth="1"/>
    <col min="11014" max="11014" width="8.7109375" style="305" customWidth="1"/>
    <col min="11015" max="11015" width="11" style="305" customWidth="1"/>
    <col min="11016" max="11016" width="9.42578125" style="305" customWidth="1"/>
    <col min="11017" max="11017" width="10.42578125" style="305" customWidth="1"/>
    <col min="11018" max="11018" width="12.28515625" style="305" customWidth="1"/>
    <col min="11019" max="11020" width="9.5703125" style="305" customWidth="1"/>
    <col min="11021" max="11024" width="12" style="305" customWidth="1"/>
    <col min="11025" max="11025" width="12.5703125" style="305" customWidth="1"/>
    <col min="11026" max="11026" width="11" style="305" customWidth="1"/>
    <col min="11027" max="11027" width="10.85546875" style="305" customWidth="1"/>
    <col min="11028" max="11029" width="10.7109375" style="305" customWidth="1"/>
    <col min="11030" max="11030" width="9.140625" style="305" customWidth="1"/>
    <col min="11031" max="11031" width="12.85546875" style="305" customWidth="1"/>
    <col min="11032" max="11032" width="23.42578125" style="305" customWidth="1"/>
    <col min="11033" max="11034" width="9.140625" style="305" customWidth="1"/>
    <col min="11035" max="11035" width="10.5703125" style="305" customWidth="1"/>
    <col min="11036" max="11036" width="11.28515625" style="305" customWidth="1"/>
    <col min="11037" max="11264" width="9.140625" style="305"/>
    <col min="11265" max="11265" width="88.85546875" style="305" customWidth="1"/>
    <col min="11266" max="11266" width="12.7109375" style="305" customWidth="1"/>
    <col min="11267" max="11267" width="12.85546875" style="305" customWidth="1"/>
    <col min="11268" max="11268" width="12.28515625" style="305" customWidth="1"/>
    <col min="11269" max="11269" width="10.28515625" style="305" customWidth="1"/>
    <col min="11270" max="11270" width="8.7109375" style="305" customWidth="1"/>
    <col min="11271" max="11271" width="11" style="305" customWidth="1"/>
    <col min="11272" max="11272" width="9.42578125" style="305" customWidth="1"/>
    <col min="11273" max="11273" width="10.42578125" style="305" customWidth="1"/>
    <col min="11274" max="11274" width="12.28515625" style="305" customWidth="1"/>
    <col min="11275" max="11276" width="9.5703125" style="305" customWidth="1"/>
    <col min="11277" max="11280" width="12" style="305" customWidth="1"/>
    <col min="11281" max="11281" width="12.5703125" style="305" customWidth="1"/>
    <col min="11282" max="11282" width="11" style="305" customWidth="1"/>
    <col min="11283" max="11283" width="10.85546875" style="305" customWidth="1"/>
    <col min="11284" max="11285" width="10.7109375" style="305" customWidth="1"/>
    <col min="11286" max="11286" width="9.140625" style="305" customWidth="1"/>
    <col min="11287" max="11287" width="12.85546875" style="305" customWidth="1"/>
    <col min="11288" max="11288" width="23.42578125" style="305" customWidth="1"/>
    <col min="11289" max="11290" width="9.140625" style="305" customWidth="1"/>
    <col min="11291" max="11291" width="10.5703125" style="305" customWidth="1"/>
    <col min="11292" max="11292" width="11.28515625" style="305" customWidth="1"/>
    <col min="11293" max="11520" width="9.140625" style="305"/>
    <col min="11521" max="11521" width="88.85546875" style="305" customWidth="1"/>
    <col min="11522" max="11522" width="12.7109375" style="305" customWidth="1"/>
    <col min="11523" max="11523" width="12.85546875" style="305" customWidth="1"/>
    <col min="11524" max="11524" width="12.28515625" style="305" customWidth="1"/>
    <col min="11525" max="11525" width="10.28515625" style="305" customWidth="1"/>
    <col min="11526" max="11526" width="8.7109375" style="305" customWidth="1"/>
    <col min="11527" max="11527" width="11" style="305" customWidth="1"/>
    <col min="11528" max="11528" width="9.42578125" style="305" customWidth="1"/>
    <col min="11529" max="11529" width="10.42578125" style="305" customWidth="1"/>
    <col min="11530" max="11530" width="12.28515625" style="305" customWidth="1"/>
    <col min="11531" max="11532" width="9.5703125" style="305" customWidth="1"/>
    <col min="11533" max="11536" width="12" style="305" customWidth="1"/>
    <col min="11537" max="11537" width="12.5703125" style="305" customWidth="1"/>
    <col min="11538" max="11538" width="11" style="305" customWidth="1"/>
    <col min="11539" max="11539" width="10.85546875" style="305" customWidth="1"/>
    <col min="11540" max="11541" width="10.7109375" style="305" customWidth="1"/>
    <col min="11542" max="11542" width="9.140625" style="305" customWidth="1"/>
    <col min="11543" max="11543" width="12.85546875" style="305" customWidth="1"/>
    <col min="11544" max="11544" width="23.42578125" style="305" customWidth="1"/>
    <col min="11545" max="11546" width="9.140625" style="305" customWidth="1"/>
    <col min="11547" max="11547" width="10.5703125" style="305" customWidth="1"/>
    <col min="11548" max="11548" width="11.28515625" style="305" customWidth="1"/>
    <col min="11549" max="11776" width="9.140625" style="305"/>
    <col min="11777" max="11777" width="88.85546875" style="305" customWidth="1"/>
    <col min="11778" max="11778" width="12.7109375" style="305" customWidth="1"/>
    <col min="11779" max="11779" width="12.85546875" style="305" customWidth="1"/>
    <col min="11780" max="11780" width="12.28515625" style="305" customWidth="1"/>
    <col min="11781" max="11781" width="10.28515625" style="305" customWidth="1"/>
    <col min="11782" max="11782" width="8.7109375" style="305" customWidth="1"/>
    <col min="11783" max="11783" width="11" style="305" customWidth="1"/>
    <col min="11784" max="11784" width="9.42578125" style="305" customWidth="1"/>
    <col min="11785" max="11785" width="10.42578125" style="305" customWidth="1"/>
    <col min="11786" max="11786" width="12.28515625" style="305" customWidth="1"/>
    <col min="11787" max="11788" width="9.5703125" style="305" customWidth="1"/>
    <col min="11789" max="11792" width="12" style="305" customWidth="1"/>
    <col min="11793" max="11793" width="12.5703125" style="305" customWidth="1"/>
    <col min="11794" max="11794" width="11" style="305" customWidth="1"/>
    <col min="11795" max="11795" width="10.85546875" style="305" customWidth="1"/>
    <col min="11796" max="11797" width="10.7109375" style="305" customWidth="1"/>
    <col min="11798" max="11798" width="9.140625" style="305" customWidth="1"/>
    <col min="11799" max="11799" width="12.85546875" style="305" customWidth="1"/>
    <col min="11800" max="11800" width="23.42578125" style="305" customWidth="1"/>
    <col min="11801" max="11802" width="9.140625" style="305" customWidth="1"/>
    <col min="11803" max="11803" width="10.5703125" style="305" customWidth="1"/>
    <col min="11804" max="11804" width="11.28515625" style="305" customWidth="1"/>
    <col min="11805" max="12032" width="9.140625" style="305"/>
    <col min="12033" max="12033" width="88.85546875" style="305" customWidth="1"/>
    <col min="12034" max="12034" width="12.7109375" style="305" customWidth="1"/>
    <col min="12035" max="12035" width="12.85546875" style="305" customWidth="1"/>
    <col min="12036" max="12036" width="12.28515625" style="305" customWidth="1"/>
    <col min="12037" max="12037" width="10.28515625" style="305" customWidth="1"/>
    <col min="12038" max="12038" width="8.7109375" style="305" customWidth="1"/>
    <col min="12039" max="12039" width="11" style="305" customWidth="1"/>
    <col min="12040" max="12040" width="9.42578125" style="305" customWidth="1"/>
    <col min="12041" max="12041" width="10.42578125" style="305" customWidth="1"/>
    <col min="12042" max="12042" width="12.28515625" style="305" customWidth="1"/>
    <col min="12043" max="12044" width="9.5703125" style="305" customWidth="1"/>
    <col min="12045" max="12048" width="12" style="305" customWidth="1"/>
    <col min="12049" max="12049" width="12.5703125" style="305" customWidth="1"/>
    <col min="12050" max="12050" width="11" style="305" customWidth="1"/>
    <col min="12051" max="12051" width="10.85546875" style="305" customWidth="1"/>
    <col min="12052" max="12053" width="10.7109375" style="305" customWidth="1"/>
    <col min="12054" max="12054" width="9.140625" style="305" customWidth="1"/>
    <col min="12055" max="12055" width="12.85546875" style="305" customWidth="1"/>
    <col min="12056" max="12056" width="23.42578125" style="305" customWidth="1"/>
    <col min="12057" max="12058" width="9.140625" style="305" customWidth="1"/>
    <col min="12059" max="12059" width="10.5703125" style="305" customWidth="1"/>
    <col min="12060" max="12060" width="11.28515625" style="305" customWidth="1"/>
    <col min="12061" max="12288" width="9.140625" style="305"/>
    <col min="12289" max="12289" width="88.85546875" style="305" customWidth="1"/>
    <col min="12290" max="12290" width="12.7109375" style="305" customWidth="1"/>
    <col min="12291" max="12291" width="12.85546875" style="305" customWidth="1"/>
    <col min="12292" max="12292" width="12.28515625" style="305" customWidth="1"/>
    <col min="12293" max="12293" width="10.28515625" style="305" customWidth="1"/>
    <col min="12294" max="12294" width="8.7109375" style="305" customWidth="1"/>
    <col min="12295" max="12295" width="11" style="305" customWidth="1"/>
    <col min="12296" max="12296" width="9.42578125" style="305" customWidth="1"/>
    <col min="12297" max="12297" width="10.42578125" style="305" customWidth="1"/>
    <col min="12298" max="12298" width="12.28515625" style="305" customWidth="1"/>
    <col min="12299" max="12300" width="9.5703125" style="305" customWidth="1"/>
    <col min="12301" max="12304" width="12" style="305" customWidth="1"/>
    <col min="12305" max="12305" width="12.5703125" style="305" customWidth="1"/>
    <col min="12306" max="12306" width="11" style="305" customWidth="1"/>
    <col min="12307" max="12307" width="10.85546875" style="305" customWidth="1"/>
    <col min="12308" max="12309" width="10.7109375" style="305" customWidth="1"/>
    <col min="12310" max="12310" width="9.140625" style="305" customWidth="1"/>
    <col min="12311" max="12311" width="12.85546875" style="305" customWidth="1"/>
    <col min="12312" max="12312" width="23.42578125" style="305" customWidth="1"/>
    <col min="12313" max="12314" width="9.140625" style="305" customWidth="1"/>
    <col min="12315" max="12315" width="10.5703125" style="305" customWidth="1"/>
    <col min="12316" max="12316" width="11.28515625" style="305" customWidth="1"/>
    <col min="12317" max="12544" width="9.140625" style="305"/>
    <col min="12545" max="12545" width="88.85546875" style="305" customWidth="1"/>
    <col min="12546" max="12546" width="12.7109375" style="305" customWidth="1"/>
    <col min="12547" max="12547" width="12.85546875" style="305" customWidth="1"/>
    <col min="12548" max="12548" width="12.28515625" style="305" customWidth="1"/>
    <col min="12549" max="12549" width="10.28515625" style="305" customWidth="1"/>
    <col min="12550" max="12550" width="8.7109375" style="305" customWidth="1"/>
    <col min="12551" max="12551" width="11" style="305" customWidth="1"/>
    <col min="12552" max="12552" width="9.42578125" style="305" customWidth="1"/>
    <col min="12553" max="12553" width="10.42578125" style="305" customWidth="1"/>
    <col min="12554" max="12554" width="12.28515625" style="305" customWidth="1"/>
    <col min="12555" max="12556" width="9.5703125" style="305" customWidth="1"/>
    <col min="12557" max="12560" width="12" style="305" customWidth="1"/>
    <col min="12561" max="12561" width="12.5703125" style="305" customWidth="1"/>
    <col min="12562" max="12562" width="11" style="305" customWidth="1"/>
    <col min="12563" max="12563" width="10.85546875" style="305" customWidth="1"/>
    <col min="12564" max="12565" width="10.7109375" style="305" customWidth="1"/>
    <col min="12566" max="12566" width="9.140625" style="305" customWidth="1"/>
    <col min="12567" max="12567" width="12.85546875" style="305" customWidth="1"/>
    <col min="12568" max="12568" width="23.42578125" style="305" customWidth="1"/>
    <col min="12569" max="12570" width="9.140625" style="305" customWidth="1"/>
    <col min="12571" max="12571" width="10.5703125" style="305" customWidth="1"/>
    <col min="12572" max="12572" width="11.28515625" style="305" customWidth="1"/>
    <col min="12573" max="12800" width="9.140625" style="305"/>
    <col min="12801" max="12801" width="88.85546875" style="305" customWidth="1"/>
    <col min="12802" max="12802" width="12.7109375" style="305" customWidth="1"/>
    <col min="12803" max="12803" width="12.85546875" style="305" customWidth="1"/>
    <col min="12804" max="12804" width="12.28515625" style="305" customWidth="1"/>
    <col min="12805" max="12805" width="10.28515625" style="305" customWidth="1"/>
    <col min="12806" max="12806" width="8.7109375" style="305" customWidth="1"/>
    <col min="12807" max="12807" width="11" style="305" customWidth="1"/>
    <col min="12808" max="12808" width="9.42578125" style="305" customWidth="1"/>
    <col min="12809" max="12809" width="10.42578125" style="305" customWidth="1"/>
    <col min="12810" max="12810" width="12.28515625" style="305" customWidth="1"/>
    <col min="12811" max="12812" width="9.5703125" style="305" customWidth="1"/>
    <col min="12813" max="12816" width="12" style="305" customWidth="1"/>
    <col min="12817" max="12817" width="12.5703125" style="305" customWidth="1"/>
    <col min="12818" max="12818" width="11" style="305" customWidth="1"/>
    <col min="12819" max="12819" width="10.85546875" style="305" customWidth="1"/>
    <col min="12820" max="12821" width="10.7109375" style="305" customWidth="1"/>
    <col min="12822" max="12822" width="9.140625" style="305" customWidth="1"/>
    <col min="12823" max="12823" width="12.85546875" style="305" customWidth="1"/>
    <col min="12824" max="12824" width="23.42578125" style="305" customWidth="1"/>
    <col min="12825" max="12826" width="9.140625" style="305" customWidth="1"/>
    <col min="12827" max="12827" width="10.5703125" style="305" customWidth="1"/>
    <col min="12828" max="12828" width="11.28515625" style="305" customWidth="1"/>
    <col min="12829" max="13056" width="9.140625" style="305"/>
    <col min="13057" max="13057" width="88.85546875" style="305" customWidth="1"/>
    <col min="13058" max="13058" width="12.7109375" style="305" customWidth="1"/>
    <col min="13059" max="13059" width="12.85546875" style="305" customWidth="1"/>
    <col min="13060" max="13060" width="12.28515625" style="305" customWidth="1"/>
    <col min="13061" max="13061" width="10.28515625" style="305" customWidth="1"/>
    <col min="13062" max="13062" width="8.7109375" style="305" customWidth="1"/>
    <col min="13063" max="13063" width="11" style="305" customWidth="1"/>
    <col min="13064" max="13064" width="9.42578125" style="305" customWidth="1"/>
    <col min="13065" max="13065" width="10.42578125" style="305" customWidth="1"/>
    <col min="13066" max="13066" width="12.28515625" style="305" customWidth="1"/>
    <col min="13067" max="13068" width="9.5703125" style="305" customWidth="1"/>
    <col min="13069" max="13072" width="12" style="305" customWidth="1"/>
    <col min="13073" max="13073" width="12.5703125" style="305" customWidth="1"/>
    <col min="13074" max="13074" width="11" style="305" customWidth="1"/>
    <col min="13075" max="13075" width="10.85546875" style="305" customWidth="1"/>
    <col min="13076" max="13077" width="10.7109375" style="305" customWidth="1"/>
    <col min="13078" max="13078" width="9.140625" style="305" customWidth="1"/>
    <col min="13079" max="13079" width="12.85546875" style="305" customWidth="1"/>
    <col min="13080" max="13080" width="23.42578125" style="305" customWidth="1"/>
    <col min="13081" max="13082" width="9.140625" style="305" customWidth="1"/>
    <col min="13083" max="13083" width="10.5703125" style="305" customWidth="1"/>
    <col min="13084" max="13084" width="11.28515625" style="305" customWidth="1"/>
    <col min="13085" max="13312" width="9.140625" style="305"/>
    <col min="13313" max="13313" width="88.85546875" style="305" customWidth="1"/>
    <col min="13314" max="13314" width="12.7109375" style="305" customWidth="1"/>
    <col min="13315" max="13315" width="12.85546875" style="305" customWidth="1"/>
    <col min="13316" max="13316" width="12.28515625" style="305" customWidth="1"/>
    <col min="13317" max="13317" width="10.28515625" style="305" customWidth="1"/>
    <col min="13318" max="13318" width="8.7109375" style="305" customWidth="1"/>
    <col min="13319" max="13319" width="11" style="305" customWidth="1"/>
    <col min="13320" max="13320" width="9.42578125" style="305" customWidth="1"/>
    <col min="13321" max="13321" width="10.42578125" style="305" customWidth="1"/>
    <col min="13322" max="13322" width="12.28515625" style="305" customWidth="1"/>
    <col min="13323" max="13324" width="9.5703125" style="305" customWidth="1"/>
    <col min="13325" max="13328" width="12" style="305" customWidth="1"/>
    <col min="13329" max="13329" width="12.5703125" style="305" customWidth="1"/>
    <col min="13330" max="13330" width="11" style="305" customWidth="1"/>
    <col min="13331" max="13331" width="10.85546875" style="305" customWidth="1"/>
    <col min="13332" max="13333" width="10.7109375" style="305" customWidth="1"/>
    <col min="13334" max="13334" width="9.140625" style="305" customWidth="1"/>
    <col min="13335" max="13335" width="12.85546875" style="305" customWidth="1"/>
    <col min="13336" max="13336" width="23.42578125" style="305" customWidth="1"/>
    <col min="13337" max="13338" width="9.140625" style="305" customWidth="1"/>
    <col min="13339" max="13339" width="10.5703125" style="305" customWidth="1"/>
    <col min="13340" max="13340" width="11.28515625" style="305" customWidth="1"/>
    <col min="13341" max="13568" width="9.140625" style="305"/>
    <col min="13569" max="13569" width="88.85546875" style="305" customWidth="1"/>
    <col min="13570" max="13570" width="12.7109375" style="305" customWidth="1"/>
    <col min="13571" max="13571" width="12.85546875" style="305" customWidth="1"/>
    <col min="13572" max="13572" width="12.28515625" style="305" customWidth="1"/>
    <col min="13573" max="13573" width="10.28515625" style="305" customWidth="1"/>
    <col min="13574" max="13574" width="8.7109375" style="305" customWidth="1"/>
    <col min="13575" max="13575" width="11" style="305" customWidth="1"/>
    <col min="13576" max="13576" width="9.42578125" style="305" customWidth="1"/>
    <col min="13577" max="13577" width="10.42578125" style="305" customWidth="1"/>
    <col min="13578" max="13578" width="12.28515625" style="305" customWidth="1"/>
    <col min="13579" max="13580" width="9.5703125" style="305" customWidth="1"/>
    <col min="13581" max="13584" width="12" style="305" customWidth="1"/>
    <col min="13585" max="13585" width="12.5703125" style="305" customWidth="1"/>
    <col min="13586" max="13586" width="11" style="305" customWidth="1"/>
    <col min="13587" max="13587" width="10.85546875" style="305" customWidth="1"/>
    <col min="13588" max="13589" width="10.7109375" style="305" customWidth="1"/>
    <col min="13590" max="13590" width="9.140625" style="305" customWidth="1"/>
    <col min="13591" max="13591" width="12.85546875" style="305" customWidth="1"/>
    <col min="13592" max="13592" width="23.42578125" style="305" customWidth="1"/>
    <col min="13593" max="13594" width="9.140625" style="305" customWidth="1"/>
    <col min="13595" max="13595" width="10.5703125" style="305" customWidth="1"/>
    <col min="13596" max="13596" width="11.28515625" style="305" customWidth="1"/>
    <col min="13597" max="13824" width="9.140625" style="305"/>
    <col min="13825" max="13825" width="88.85546875" style="305" customWidth="1"/>
    <col min="13826" max="13826" width="12.7109375" style="305" customWidth="1"/>
    <col min="13827" max="13827" width="12.85546875" style="305" customWidth="1"/>
    <col min="13828" max="13828" width="12.28515625" style="305" customWidth="1"/>
    <col min="13829" max="13829" width="10.28515625" style="305" customWidth="1"/>
    <col min="13830" max="13830" width="8.7109375" style="305" customWidth="1"/>
    <col min="13831" max="13831" width="11" style="305" customWidth="1"/>
    <col min="13832" max="13832" width="9.42578125" style="305" customWidth="1"/>
    <col min="13833" max="13833" width="10.42578125" style="305" customWidth="1"/>
    <col min="13834" max="13834" width="12.28515625" style="305" customWidth="1"/>
    <col min="13835" max="13836" width="9.5703125" style="305" customWidth="1"/>
    <col min="13837" max="13840" width="12" style="305" customWidth="1"/>
    <col min="13841" max="13841" width="12.5703125" style="305" customWidth="1"/>
    <col min="13842" max="13842" width="11" style="305" customWidth="1"/>
    <col min="13843" max="13843" width="10.85546875" style="305" customWidth="1"/>
    <col min="13844" max="13845" width="10.7109375" style="305" customWidth="1"/>
    <col min="13846" max="13846" width="9.140625" style="305" customWidth="1"/>
    <col min="13847" max="13847" width="12.85546875" style="305" customWidth="1"/>
    <col min="13848" max="13848" width="23.42578125" style="305" customWidth="1"/>
    <col min="13849" max="13850" width="9.140625" style="305" customWidth="1"/>
    <col min="13851" max="13851" width="10.5703125" style="305" customWidth="1"/>
    <col min="13852" max="13852" width="11.28515625" style="305" customWidth="1"/>
    <col min="13853" max="14080" width="9.140625" style="305"/>
    <col min="14081" max="14081" width="88.85546875" style="305" customWidth="1"/>
    <col min="14082" max="14082" width="12.7109375" style="305" customWidth="1"/>
    <col min="14083" max="14083" width="12.85546875" style="305" customWidth="1"/>
    <col min="14084" max="14084" width="12.28515625" style="305" customWidth="1"/>
    <col min="14085" max="14085" width="10.28515625" style="305" customWidth="1"/>
    <col min="14086" max="14086" width="8.7109375" style="305" customWidth="1"/>
    <col min="14087" max="14087" width="11" style="305" customWidth="1"/>
    <col min="14088" max="14088" width="9.42578125" style="305" customWidth="1"/>
    <col min="14089" max="14089" width="10.42578125" style="305" customWidth="1"/>
    <col min="14090" max="14090" width="12.28515625" style="305" customWidth="1"/>
    <col min="14091" max="14092" width="9.5703125" style="305" customWidth="1"/>
    <col min="14093" max="14096" width="12" style="305" customWidth="1"/>
    <col min="14097" max="14097" width="12.5703125" style="305" customWidth="1"/>
    <col min="14098" max="14098" width="11" style="305" customWidth="1"/>
    <col min="14099" max="14099" width="10.85546875" style="305" customWidth="1"/>
    <col min="14100" max="14101" width="10.7109375" style="305" customWidth="1"/>
    <col min="14102" max="14102" width="9.140625" style="305" customWidth="1"/>
    <col min="14103" max="14103" width="12.85546875" style="305" customWidth="1"/>
    <col min="14104" max="14104" width="23.42578125" style="305" customWidth="1"/>
    <col min="14105" max="14106" width="9.140625" style="305" customWidth="1"/>
    <col min="14107" max="14107" width="10.5703125" style="305" customWidth="1"/>
    <col min="14108" max="14108" width="11.28515625" style="305" customWidth="1"/>
    <col min="14109" max="14336" width="9.140625" style="305"/>
    <col min="14337" max="14337" width="88.85546875" style="305" customWidth="1"/>
    <col min="14338" max="14338" width="12.7109375" style="305" customWidth="1"/>
    <col min="14339" max="14339" width="12.85546875" style="305" customWidth="1"/>
    <col min="14340" max="14340" width="12.28515625" style="305" customWidth="1"/>
    <col min="14341" max="14341" width="10.28515625" style="305" customWidth="1"/>
    <col min="14342" max="14342" width="8.7109375" style="305" customWidth="1"/>
    <col min="14343" max="14343" width="11" style="305" customWidth="1"/>
    <col min="14344" max="14344" width="9.42578125" style="305" customWidth="1"/>
    <col min="14345" max="14345" width="10.42578125" style="305" customWidth="1"/>
    <col min="14346" max="14346" width="12.28515625" style="305" customWidth="1"/>
    <col min="14347" max="14348" width="9.5703125" style="305" customWidth="1"/>
    <col min="14349" max="14352" width="12" style="305" customWidth="1"/>
    <col min="14353" max="14353" width="12.5703125" style="305" customWidth="1"/>
    <col min="14354" max="14354" width="11" style="305" customWidth="1"/>
    <col min="14355" max="14355" width="10.85546875" style="305" customWidth="1"/>
    <col min="14356" max="14357" width="10.7109375" style="305" customWidth="1"/>
    <col min="14358" max="14358" width="9.140625" style="305" customWidth="1"/>
    <col min="14359" max="14359" width="12.85546875" style="305" customWidth="1"/>
    <col min="14360" max="14360" width="23.42578125" style="305" customWidth="1"/>
    <col min="14361" max="14362" width="9.140625" style="305" customWidth="1"/>
    <col min="14363" max="14363" width="10.5703125" style="305" customWidth="1"/>
    <col min="14364" max="14364" width="11.28515625" style="305" customWidth="1"/>
    <col min="14365" max="14592" width="9.140625" style="305"/>
    <col min="14593" max="14593" width="88.85546875" style="305" customWidth="1"/>
    <col min="14594" max="14594" width="12.7109375" style="305" customWidth="1"/>
    <col min="14595" max="14595" width="12.85546875" style="305" customWidth="1"/>
    <col min="14596" max="14596" width="12.28515625" style="305" customWidth="1"/>
    <col min="14597" max="14597" width="10.28515625" style="305" customWidth="1"/>
    <col min="14598" max="14598" width="8.7109375" style="305" customWidth="1"/>
    <col min="14599" max="14599" width="11" style="305" customWidth="1"/>
    <col min="14600" max="14600" width="9.42578125" style="305" customWidth="1"/>
    <col min="14601" max="14601" width="10.42578125" style="305" customWidth="1"/>
    <col min="14602" max="14602" width="12.28515625" style="305" customWidth="1"/>
    <col min="14603" max="14604" width="9.5703125" style="305" customWidth="1"/>
    <col min="14605" max="14608" width="12" style="305" customWidth="1"/>
    <col min="14609" max="14609" width="12.5703125" style="305" customWidth="1"/>
    <col min="14610" max="14610" width="11" style="305" customWidth="1"/>
    <col min="14611" max="14611" width="10.85546875" style="305" customWidth="1"/>
    <col min="14612" max="14613" width="10.7109375" style="305" customWidth="1"/>
    <col min="14614" max="14614" width="9.140625" style="305" customWidth="1"/>
    <col min="14615" max="14615" width="12.85546875" style="305" customWidth="1"/>
    <col min="14616" max="14616" width="23.42578125" style="305" customWidth="1"/>
    <col min="14617" max="14618" width="9.140625" style="305" customWidth="1"/>
    <col min="14619" max="14619" width="10.5703125" style="305" customWidth="1"/>
    <col min="14620" max="14620" width="11.28515625" style="305" customWidth="1"/>
    <col min="14621" max="14848" width="9.140625" style="305"/>
    <col min="14849" max="14849" width="88.85546875" style="305" customWidth="1"/>
    <col min="14850" max="14850" width="12.7109375" style="305" customWidth="1"/>
    <col min="14851" max="14851" width="12.85546875" style="305" customWidth="1"/>
    <col min="14852" max="14852" width="12.28515625" style="305" customWidth="1"/>
    <col min="14853" max="14853" width="10.28515625" style="305" customWidth="1"/>
    <col min="14854" max="14854" width="8.7109375" style="305" customWidth="1"/>
    <col min="14855" max="14855" width="11" style="305" customWidth="1"/>
    <col min="14856" max="14856" width="9.42578125" style="305" customWidth="1"/>
    <col min="14857" max="14857" width="10.42578125" style="305" customWidth="1"/>
    <col min="14858" max="14858" width="12.28515625" style="305" customWidth="1"/>
    <col min="14859" max="14860" width="9.5703125" style="305" customWidth="1"/>
    <col min="14861" max="14864" width="12" style="305" customWidth="1"/>
    <col min="14865" max="14865" width="12.5703125" style="305" customWidth="1"/>
    <col min="14866" max="14866" width="11" style="305" customWidth="1"/>
    <col min="14867" max="14867" width="10.85546875" style="305" customWidth="1"/>
    <col min="14868" max="14869" width="10.7109375" style="305" customWidth="1"/>
    <col min="14870" max="14870" width="9.140625" style="305" customWidth="1"/>
    <col min="14871" max="14871" width="12.85546875" style="305" customWidth="1"/>
    <col min="14872" max="14872" width="23.42578125" style="305" customWidth="1"/>
    <col min="14873" max="14874" width="9.140625" style="305" customWidth="1"/>
    <col min="14875" max="14875" width="10.5703125" style="305" customWidth="1"/>
    <col min="14876" max="14876" width="11.28515625" style="305" customWidth="1"/>
    <col min="14877" max="15104" width="9.140625" style="305"/>
    <col min="15105" max="15105" width="88.85546875" style="305" customWidth="1"/>
    <col min="15106" max="15106" width="12.7109375" style="305" customWidth="1"/>
    <col min="15107" max="15107" width="12.85546875" style="305" customWidth="1"/>
    <col min="15108" max="15108" width="12.28515625" style="305" customWidth="1"/>
    <col min="15109" max="15109" width="10.28515625" style="305" customWidth="1"/>
    <col min="15110" max="15110" width="8.7109375" style="305" customWidth="1"/>
    <col min="15111" max="15111" width="11" style="305" customWidth="1"/>
    <col min="15112" max="15112" width="9.42578125" style="305" customWidth="1"/>
    <col min="15113" max="15113" width="10.42578125" style="305" customWidth="1"/>
    <col min="15114" max="15114" width="12.28515625" style="305" customWidth="1"/>
    <col min="15115" max="15116" width="9.5703125" style="305" customWidth="1"/>
    <col min="15117" max="15120" width="12" style="305" customWidth="1"/>
    <col min="15121" max="15121" width="12.5703125" style="305" customWidth="1"/>
    <col min="15122" max="15122" width="11" style="305" customWidth="1"/>
    <col min="15123" max="15123" width="10.85546875" style="305" customWidth="1"/>
    <col min="15124" max="15125" width="10.7109375" style="305" customWidth="1"/>
    <col min="15126" max="15126" width="9.140625" style="305" customWidth="1"/>
    <col min="15127" max="15127" width="12.85546875" style="305" customWidth="1"/>
    <col min="15128" max="15128" width="23.42578125" style="305" customWidth="1"/>
    <col min="15129" max="15130" width="9.140625" style="305" customWidth="1"/>
    <col min="15131" max="15131" width="10.5703125" style="305" customWidth="1"/>
    <col min="15132" max="15132" width="11.28515625" style="305" customWidth="1"/>
    <col min="15133" max="15360" width="9.140625" style="305"/>
    <col min="15361" max="15361" width="88.85546875" style="305" customWidth="1"/>
    <col min="15362" max="15362" width="12.7109375" style="305" customWidth="1"/>
    <col min="15363" max="15363" width="12.85546875" style="305" customWidth="1"/>
    <col min="15364" max="15364" width="12.28515625" style="305" customWidth="1"/>
    <col min="15365" max="15365" width="10.28515625" style="305" customWidth="1"/>
    <col min="15366" max="15366" width="8.7109375" style="305" customWidth="1"/>
    <col min="15367" max="15367" width="11" style="305" customWidth="1"/>
    <col min="15368" max="15368" width="9.42578125" style="305" customWidth="1"/>
    <col min="15369" max="15369" width="10.42578125" style="305" customWidth="1"/>
    <col min="15370" max="15370" width="12.28515625" style="305" customWidth="1"/>
    <col min="15371" max="15372" width="9.5703125" style="305" customWidth="1"/>
    <col min="15373" max="15376" width="12" style="305" customWidth="1"/>
    <col min="15377" max="15377" width="12.5703125" style="305" customWidth="1"/>
    <col min="15378" max="15378" width="11" style="305" customWidth="1"/>
    <col min="15379" max="15379" width="10.85546875" style="305" customWidth="1"/>
    <col min="15380" max="15381" width="10.7109375" style="305" customWidth="1"/>
    <col min="15382" max="15382" width="9.140625" style="305" customWidth="1"/>
    <col min="15383" max="15383" width="12.85546875" style="305" customWidth="1"/>
    <col min="15384" max="15384" width="23.42578125" style="305" customWidth="1"/>
    <col min="15385" max="15386" width="9.140625" style="305" customWidth="1"/>
    <col min="15387" max="15387" width="10.5703125" style="305" customWidth="1"/>
    <col min="15388" max="15388" width="11.28515625" style="305" customWidth="1"/>
    <col min="15389" max="15616" width="9.140625" style="305"/>
    <col min="15617" max="15617" width="88.85546875" style="305" customWidth="1"/>
    <col min="15618" max="15618" width="12.7109375" style="305" customWidth="1"/>
    <col min="15619" max="15619" width="12.85546875" style="305" customWidth="1"/>
    <col min="15620" max="15620" width="12.28515625" style="305" customWidth="1"/>
    <col min="15621" max="15621" width="10.28515625" style="305" customWidth="1"/>
    <col min="15622" max="15622" width="8.7109375" style="305" customWidth="1"/>
    <col min="15623" max="15623" width="11" style="305" customWidth="1"/>
    <col min="15624" max="15624" width="9.42578125" style="305" customWidth="1"/>
    <col min="15625" max="15625" width="10.42578125" style="305" customWidth="1"/>
    <col min="15626" max="15626" width="12.28515625" style="305" customWidth="1"/>
    <col min="15627" max="15628" width="9.5703125" style="305" customWidth="1"/>
    <col min="15629" max="15632" width="12" style="305" customWidth="1"/>
    <col min="15633" max="15633" width="12.5703125" style="305" customWidth="1"/>
    <col min="15634" max="15634" width="11" style="305" customWidth="1"/>
    <col min="15635" max="15635" width="10.85546875" style="305" customWidth="1"/>
    <col min="15636" max="15637" width="10.7109375" style="305" customWidth="1"/>
    <col min="15638" max="15638" width="9.140625" style="305" customWidth="1"/>
    <col min="15639" max="15639" width="12.85546875" style="305" customWidth="1"/>
    <col min="15640" max="15640" width="23.42578125" style="305" customWidth="1"/>
    <col min="15641" max="15642" width="9.140625" style="305" customWidth="1"/>
    <col min="15643" max="15643" width="10.5703125" style="305" customWidth="1"/>
    <col min="15644" max="15644" width="11.28515625" style="305" customWidth="1"/>
    <col min="15645" max="15872" width="9.140625" style="305"/>
    <col min="15873" max="15873" width="88.85546875" style="305" customWidth="1"/>
    <col min="15874" max="15874" width="12.7109375" style="305" customWidth="1"/>
    <col min="15875" max="15875" width="12.85546875" style="305" customWidth="1"/>
    <col min="15876" max="15876" width="12.28515625" style="305" customWidth="1"/>
    <col min="15877" max="15877" width="10.28515625" style="305" customWidth="1"/>
    <col min="15878" max="15878" width="8.7109375" style="305" customWidth="1"/>
    <col min="15879" max="15879" width="11" style="305" customWidth="1"/>
    <col min="15880" max="15880" width="9.42578125" style="305" customWidth="1"/>
    <col min="15881" max="15881" width="10.42578125" style="305" customWidth="1"/>
    <col min="15882" max="15882" width="12.28515625" style="305" customWidth="1"/>
    <col min="15883" max="15884" width="9.5703125" style="305" customWidth="1"/>
    <col min="15885" max="15888" width="12" style="305" customWidth="1"/>
    <col min="15889" max="15889" width="12.5703125" style="305" customWidth="1"/>
    <col min="15890" max="15890" width="11" style="305" customWidth="1"/>
    <col min="15891" max="15891" width="10.85546875" style="305" customWidth="1"/>
    <col min="15892" max="15893" width="10.7109375" style="305" customWidth="1"/>
    <col min="15894" max="15894" width="9.140625" style="305" customWidth="1"/>
    <col min="15895" max="15895" width="12.85546875" style="305" customWidth="1"/>
    <col min="15896" max="15896" width="23.42578125" style="305" customWidth="1"/>
    <col min="15897" max="15898" width="9.140625" style="305" customWidth="1"/>
    <col min="15899" max="15899" width="10.5703125" style="305" customWidth="1"/>
    <col min="15900" max="15900" width="11.28515625" style="305" customWidth="1"/>
    <col min="15901" max="16128" width="9.140625" style="305"/>
    <col min="16129" max="16129" width="88.85546875" style="305" customWidth="1"/>
    <col min="16130" max="16130" width="12.7109375" style="305" customWidth="1"/>
    <col min="16131" max="16131" width="12.85546875" style="305" customWidth="1"/>
    <col min="16132" max="16132" width="12.28515625" style="305" customWidth="1"/>
    <col min="16133" max="16133" width="10.28515625" style="305" customWidth="1"/>
    <col min="16134" max="16134" width="8.7109375" style="305" customWidth="1"/>
    <col min="16135" max="16135" width="11" style="305" customWidth="1"/>
    <col min="16136" max="16136" width="9.42578125" style="305" customWidth="1"/>
    <col min="16137" max="16137" width="10.42578125" style="305" customWidth="1"/>
    <col min="16138" max="16138" width="12.28515625" style="305" customWidth="1"/>
    <col min="16139" max="16140" width="9.5703125" style="305" customWidth="1"/>
    <col min="16141" max="16144" width="12" style="305" customWidth="1"/>
    <col min="16145" max="16145" width="12.5703125" style="305" customWidth="1"/>
    <col min="16146" max="16146" width="11" style="305" customWidth="1"/>
    <col min="16147" max="16147" width="10.85546875" style="305" customWidth="1"/>
    <col min="16148" max="16149" width="10.7109375" style="305" customWidth="1"/>
    <col min="16150" max="16150" width="9.140625" style="305" customWidth="1"/>
    <col min="16151" max="16151" width="12.85546875" style="305" customWidth="1"/>
    <col min="16152" max="16152" width="23.42578125" style="305" customWidth="1"/>
    <col min="16153" max="16154" width="9.140625" style="305" customWidth="1"/>
    <col min="16155" max="16155" width="10.5703125" style="305" customWidth="1"/>
    <col min="16156" max="16156" width="11.28515625" style="305" customWidth="1"/>
    <col min="16157" max="16384" width="9.140625" style="305"/>
  </cols>
  <sheetData>
    <row r="1" spans="1:23" ht="39.75" customHeight="1" x14ac:dyDescent="0.35">
      <c r="A1" s="4160" t="s">
        <v>332</v>
      </c>
      <c r="B1" s="4160"/>
      <c r="C1" s="4160"/>
      <c r="D1" s="4160"/>
      <c r="E1" s="4160"/>
      <c r="F1" s="4160"/>
      <c r="G1" s="4160"/>
      <c r="H1" s="4160"/>
      <c r="I1" s="4160"/>
      <c r="J1" s="4160"/>
      <c r="K1" s="4160"/>
      <c r="L1" s="4160"/>
      <c r="M1" s="4160"/>
      <c r="N1" s="4160"/>
      <c r="O1" s="4160"/>
      <c r="P1" s="4160"/>
      <c r="Q1" s="4160"/>
      <c r="R1" s="4160"/>
      <c r="S1" s="4160"/>
      <c r="T1" s="304"/>
      <c r="U1" s="304"/>
      <c r="V1" s="304"/>
      <c r="W1" s="304"/>
    </row>
    <row r="2" spans="1:23" ht="28.5" customHeight="1" x14ac:dyDescent="0.35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</row>
    <row r="3" spans="1:23" ht="37.5" customHeight="1" x14ac:dyDescent="0.35">
      <c r="A3" s="4160" t="s">
        <v>359</v>
      </c>
      <c r="B3" s="4160"/>
      <c r="C3" s="4160"/>
      <c r="D3" s="4160"/>
      <c r="E3" s="4160"/>
      <c r="F3" s="4160"/>
      <c r="G3" s="4160"/>
      <c r="H3" s="4160"/>
      <c r="I3" s="4160"/>
      <c r="J3" s="4160"/>
      <c r="K3" s="4160"/>
      <c r="L3" s="4160"/>
      <c r="M3" s="4160"/>
      <c r="N3" s="4160"/>
      <c r="O3" s="4160"/>
      <c r="P3" s="4160"/>
      <c r="Q3" s="4160"/>
      <c r="R3" s="4160"/>
      <c r="S3" s="4160"/>
      <c r="T3" s="2606"/>
      <c r="U3" s="2606"/>
    </row>
    <row r="4" spans="1:23" ht="33" customHeight="1" thickBot="1" x14ac:dyDescent="0.4">
      <c r="A4" s="306"/>
    </row>
    <row r="5" spans="1:23" ht="33" customHeight="1" thickBot="1" x14ac:dyDescent="0.4">
      <c r="A5" s="4161" t="s">
        <v>9</v>
      </c>
      <c r="B5" s="4162" t="s">
        <v>0</v>
      </c>
      <c r="C5" s="4162"/>
      <c r="D5" s="4162"/>
      <c r="E5" s="4163" t="s">
        <v>1</v>
      </c>
      <c r="F5" s="4163"/>
      <c r="G5" s="4163"/>
      <c r="H5" s="4163" t="s">
        <v>2</v>
      </c>
      <c r="I5" s="4163"/>
      <c r="J5" s="4163"/>
      <c r="K5" s="4162" t="s">
        <v>3</v>
      </c>
      <c r="L5" s="4162"/>
      <c r="M5" s="4162"/>
      <c r="N5" s="4162">
        <v>5</v>
      </c>
      <c r="O5" s="4162"/>
      <c r="P5" s="4162"/>
      <c r="Q5" s="4159" t="s">
        <v>6</v>
      </c>
      <c r="R5" s="4159"/>
      <c r="S5" s="4159"/>
      <c r="T5" s="307"/>
      <c r="U5" s="307"/>
    </row>
    <row r="6" spans="1:23" ht="14.25" customHeight="1" thickBot="1" x14ac:dyDescent="0.4">
      <c r="A6" s="4161"/>
      <c r="B6" s="4162"/>
      <c r="C6" s="4162"/>
      <c r="D6" s="4162"/>
      <c r="E6" s="4163"/>
      <c r="F6" s="4163"/>
      <c r="G6" s="4163"/>
      <c r="H6" s="4163"/>
      <c r="I6" s="4163"/>
      <c r="J6" s="4163"/>
      <c r="K6" s="4162"/>
      <c r="L6" s="4162"/>
      <c r="M6" s="4162"/>
      <c r="N6" s="4162"/>
      <c r="O6" s="4162"/>
      <c r="P6" s="4162"/>
      <c r="Q6" s="4159"/>
      <c r="R6" s="4159"/>
      <c r="S6" s="4159"/>
      <c r="T6" s="307"/>
      <c r="U6" s="307"/>
    </row>
    <row r="7" spans="1:23" ht="88.5" customHeight="1" thickBot="1" x14ac:dyDescent="0.4">
      <c r="A7" s="4161"/>
      <c r="B7" s="3153" t="s">
        <v>26</v>
      </c>
      <c r="C7" s="3154" t="s">
        <v>27</v>
      </c>
      <c r="D7" s="3155" t="s">
        <v>4</v>
      </c>
      <c r="E7" s="3153" t="s">
        <v>26</v>
      </c>
      <c r="F7" s="3154" t="s">
        <v>27</v>
      </c>
      <c r="G7" s="3155" t="s">
        <v>4</v>
      </c>
      <c r="H7" s="3153" t="s">
        <v>26</v>
      </c>
      <c r="I7" s="3154" t="s">
        <v>27</v>
      </c>
      <c r="J7" s="3155" t="s">
        <v>4</v>
      </c>
      <c r="K7" s="3153" t="s">
        <v>26</v>
      </c>
      <c r="L7" s="3154" t="s">
        <v>27</v>
      </c>
      <c r="M7" s="3155" t="s">
        <v>4</v>
      </c>
      <c r="N7" s="3153" t="s">
        <v>26</v>
      </c>
      <c r="O7" s="3154" t="s">
        <v>27</v>
      </c>
      <c r="P7" s="3155" t="s">
        <v>4</v>
      </c>
      <c r="Q7" s="3153" t="s">
        <v>26</v>
      </c>
      <c r="R7" s="3154" t="s">
        <v>27</v>
      </c>
      <c r="S7" s="3156" t="s">
        <v>4</v>
      </c>
      <c r="T7" s="307"/>
      <c r="U7" s="307"/>
    </row>
    <row r="8" spans="1:23" ht="30.75" customHeight="1" thickBot="1" x14ac:dyDescent="0.4">
      <c r="A8" s="3157" t="s">
        <v>22</v>
      </c>
      <c r="B8" s="3158"/>
      <c r="C8" s="3158"/>
      <c r="D8" s="3158"/>
      <c r="E8" s="3158"/>
      <c r="F8" s="3158"/>
      <c r="G8" s="3159"/>
      <c r="H8" s="3160"/>
      <c r="I8" s="3158"/>
      <c r="J8" s="3158"/>
      <c r="K8" s="3158"/>
      <c r="L8" s="3158"/>
      <c r="M8" s="3159"/>
      <c r="N8" s="3158"/>
      <c r="O8" s="3158"/>
      <c r="P8" s="3158"/>
      <c r="Q8" s="3158"/>
      <c r="R8" s="3158"/>
      <c r="S8" s="3159"/>
      <c r="T8" s="307"/>
      <c r="U8" s="307"/>
    </row>
    <row r="9" spans="1:23" ht="28.5" customHeight="1" x14ac:dyDescent="0.35">
      <c r="A9" s="3161" t="s">
        <v>22</v>
      </c>
      <c r="B9" s="3162"/>
      <c r="C9" s="3163"/>
      <c r="D9" s="3164"/>
      <c r="E9" s="3162"/>
      <c r="F9" s="3163"/>
      <c r="G9" s="3164"/>
      <c r="H9" s="3162"/>
      <c r="I9" s="3163"/>
      <c r="J9" s="3164"/>
      <c r="K9" s="3165"/>
      <c r="L9" s="3163"/>
      <c r="M9" s="3166"/>
      <c r="N9" s="3207"/>
      <c r="O9" s="3167"/>
      <c r="P9" s="3167"/>
      <c r="Q9" s="3168"/>
      <c r="R9" s="3168"/>
      <c r="S9" s="3169"/>
      <c r="T9" s="307"/>
      <c r="U9" s="307"/>
    </row>
    <row r="10" spans="1:23" ht="34.5" customHeight="1" x14ac:dyDescent="0.35">
      <c r="A10" s="3170" t="s">
        <v>31</v>
      </c>
      <c r="B10" s="3171">
        <f t="shared" ref="B10:M11" si="0">B23+B17</f>
        <v>60</v>
      </c>
      <c r="C10" s="3172">
        <f t="shared" si="0"/>
        <v>16</v>
      </c>
      <c r="D10" s="3173">
        <f t="shared" si="0"/>
        <v>76</v>
      </c>
      <c r="E10" s="3171">
        <f t="shared" si="0"/>
        <v>57</v>
      </c>
      <c r="F10" s="3172">
        <f t="shared" si="0"/>
        <v>17</v>
      </c>
      <c r="G10" s="3173">
        <f t="shared" si="0"/>
        <v>74</v>
      </c>
      <c r="H10" s="3171">
        <f t="shared" si="0"/>
        <v>51</v>
      </c>
      <c r="I10" s="3172">
        <f t="shared" si="0"/>
        <v>17</v>
      </c>
      <c r="J10" s="3173">
        <f t="shared" si="0"/>
        <v>68</v>
      </c>
      <c r="K10" s="3171">
        <f t="shared" si="0"/>
        <v>63</v>
      </c>
      <c r="L10" s="3172">
        <f t="shared" si="0"/>
        <v>22</v>
      </c>
      <c r="M10" s="3205">
        <f t="shared" si="0"/>
        <v>85</v>
      </c>
      <c r="N10" s="3208">
        <f>SUM(N17+N23)</f>
        <v>49</v>
      </c>
      <c r="O10" s="3174">
        <f>SUM(O17+O23)</f>
        <v>28</v>
      </c>
      <c r="P10" s="3174">
        <f>SUM(P17+P23)</f>
        <v>77</v>
      </c>
      <c r="Q10" s="3210">
        <f>B10+E10+H10+K10+N10</f>
        <v>280</v>
      </c>
      <c r="R10" s="3210">
        <f>C10+F10+I10+L10+O10</f>
        <v>100</v>
      </c>
      <c r="S10" s="3211">
        <f>SUM(Q10:R10)</f>
        <v>380</v>
      </c>
      <c r="T10" s="307"/>
      <c r="U10" s="307"/>
    </row>
    <row r="11" spans="1:23" ht="28.5" hidden="1" customHeight="1" thickBot="1" x14ac:dyDescent="0.4">
      <c r="A11" s="3170" t="s">
        <v>32</v>
      </c>
      <c r="B11" s="3175">
        <f t="shared" si="0"/>
        <v>169</v>
      </c>
      <c r="C11" s="3176">
        <f t="shared" si="0"/>
        <v>1</v>
      </c>
      <c r="D11" s="3174">
        <f t="shared" si="0"/>
        <v>170</v>
      </c>
      <c r="E11" s="3175">
        <f t="shared" si="0"/>
        <v>175</v>
      </c>
      <c r="F11" s="3176">
        <f t="shared" si="0"/>
        <v>6</v>
      </c>
      <c r="G11" s="3174">
        <f t="shared" si="0"/>
        <v>181</v>
      </c>
      <c r="H11" s="3175">
        <f t="shared" si="0"/>
        <v>139</v>
      </c>
      <c r="I11" s="3176">
        <f t="shared" si="0"/>
        <v>6</v>
      </c>
      <c r="J11" s="3174">
        <f t="shared" si="0"/>
        <v>145</v>
      </c>
      <c r="K11" s="3175">
        <f t="shared" si="0"/>
        <v>161</v>
      </c>
      <c r="L11" s="3176">
        <f t="shared" si="0"/>
        <v>9</v>
      </c>
      <c r="M11" s="3206">
        <f t="shared" si="0"/>
        <v>170</v>
      </c>
      <c r="N11" s="3209">
        <v>0</v>
      </c>
      <c r="O11" s="3174">
        <v>0</v>
      </c>
      <c r="P11" s="3174">
        <v>0</v>
      </c>
      <c r="Q11" s="3210">
        <f>B11+E11+H11+K11</f>
        <v>644</v>
      </c>
      <c r="R11" s="3210">
        <f>C11+F11+I11+L11</f>
        <v>22</v>
      </c>
      <c r="S11" s="3211">
        <f>SUM(Q11:R11)</f>
        <v>666</v>
      </c>
      <c r="T11" s="307"/>
      <c r="U11" s="307"/>
    </row>
    <row r="12" spans="1:23" ht="36.75" hidden="1" customHeight="1" thickBot="1" x14ac:dyDescent="0.4">
      <c r="A12" s="3170" t="s">
        <v>33</v>
      </c>
      <c r="B12" s="3175">
        <v>0</v>
      </c>
      <c r="C12" s="3176">
        <v>0</v>
      </c>
      <c r="D12" s="3174">
        <v>0</v>
      </c>
      <c r="E12" s="3175">
        <v>0</v>
      </c>
      <c r="F12" s="3176">
        <v>0</v>
      </c>
      <c r="G12" s="3174">
        <v>0</v>
      </c>
      <c r="H12" s="3175">
        <v>0</v>
      </c>
      <c r="I12" s="3176">
        <v>0</v>
      </c>
      <c r="J12" s="3174">
        <v>0</v>
      </c>
      <c r="K12" s="3175">
        <v>0</v>
      </c>
      <c r="L12" s="3176">
        <v>0</v>
      </c>
      <c r="M12" s="3206">
        <v>0</v>
      </c>
      <c r="N12" s="3209">
        <v>0</v>
      </c>
      <c r="O12" s="3174">
        <v>0</v>
      </c>
      <c r="P12" s="3174">
        <v>0</v>
      </c>
      <c r="Q12" s="3210">
        <v>0</v>
      </c>
      <c r="R12" s="3210">
        <v>0</v>
      </c>
      <c r="S12" s="3211">
        <v>0</v>
      </c>
      <c r="T12" s="307"/>
      <c r="U12" s="307"/>
    </row>
    <row r="13" spans="1:23" ht="36.75" customHeight="1" thickBot="1" x14ac:dyDescent="0.4">
      <c r="A13" s="3170" t="s">
        <v>34</v>
      </c>
      <c r="B13" s="3175">
        <f>B20+B26</f>
        <v>22</v>
      </c>
      <c r="C13" s="3176">
        <f>C26+C19</f>
        <v>0</v>
      </c>
      <c r="D13" s="3174">
        <f t="shared" ref="D13:M13" si="1">D26+D20</f>
        <v>22</v>
      </c>
      <c r="E13" s="3175">
        <f t="shared" si="1"/>
        <v>18</v>
      </c>
      <c r="F13" s="3176">
        <f t="shared" si="1"/>
        <v>0</v>
      </c>
      <c r="G13" s="3174">
        <f t="shared" si="1"/>
        <v>18</v>
      </c>
      <c r="H13" s="3175">
        <f t="shared" si="1"/>
        <v>22</v>
      </c>
      <c r="I13" s="3176">
        <f t="shared" si="1"/>
        <v>0</v>
      </c>
      <c r="J13" s="3174">
        <f t="shared" si="1"/>
        <v>22</v>
      </c>
      <c r="K13" s="3175">
        <f t="shared" si="1"/>
        <v>22</v>
      </c>
      <c r="L13" s="3176">
        <f t="shared" si="1"/>
        <v>0</v>
      </c>
      <c r="M13" s="3206">
        <f t="shared" si="1"/>
        <v>22</v>
      </c>
      <c r="N13" s="3209">
        <v>0</v>
      </c>
      <c r="O13" s="3174">
        <v>0</v>
      </c>
      <c r="P13" s="3174">
        <v>0</v>
      </c>
      <c r="Q13" s="3210">
        <f>B13+E13+H13+K13</f>
        <v>84</v>
      </c>
      <c r="R13" s="3210">
        <f>C13+F13+I13+L13</f>
        <v>0</v>
      </c>
      <c r="S13" s="3211">
        <f>SUM(Q13:R13)</f>
        <v>84</v>
      </c>
      <c r="T13" s="307"/>
      <c r="U13" s="307"/>
    </row>
    <row r="14" spans="1:23" ht="41.25" customHeight="1" thickBot="1" x14ac:dyDescent="0.4">
      <c r="A14" s="3177" t="s">
        <v>12</v>
      </c>
      <c r="B14" s="3178">
        <f t="shared" ref="B14:L14" si="2">SUM(B10:B13)</f>
        <v>251</v>
      </c>
      <c r="C14" s="3178">
        <f t="shared" si="2"/>
        <v>17</v>
      </c>
      <c r="D14" s="3178">
        <f t="shared" si="2"/>
        <v>268</v>
      </c>
      <c r="E14" s="3178">
        <f t="shared" si="2"/>
        <v>250</v>
      </c>
      <c r="F14" s="3178">
        <f t="shared" si="2"/>
        <v>23</v>
      </c>
      <c r="G14" s="3178">
        <f t="shared" si="2"/>
        <v>273</v>
      </c>
      <c r="H14" s="3178">
        <f t="shared" si="2"/>
        <v>212</v>
      </c>
      <c r="I14" s="3178">
        <f t="shared" si="2"/>
        <v>23</v>
      </c>
      <c r="J14" s="3178">
        <f t="shared" si="2"/>
        <v>235</v>
      </c>
      <c r="K14" s="3178">
        <f t="shared" si="2"/>
        <v>246</v>
      </c>
      <c r="L14" s="3178">
        <f t="shared" si="2"/>
        <v>31</v>
      </c>
      <c r="M14" s="3199">
        <f ca="1">M9:M21=SUM(M10:M13)</f>
        <v>0</v>
      </c>
      <c r="N14" s="3178">
        <f>SUM(N10)</f>
        <v>49</v>
      </c>
      <c r="O14" s="3178">
        <f>SUM(O10)</f>
        <v>28</v>
      </c>
      <c r="P14" s="3178">
        <f>SUM(P10)</f>
        <v>77</v>
      </c>
      <c r="Q14" s="3178">
        <f>SUM(Q10:Q13)</f>
        <v>1008</v>
      </c>
      <c r="R14" s="3178">
        <f>SUM(R10:R13)</f>
        <v>122</v>
      </c>
      <c r="S14" s="3179">
        <f>SUM(S10:S13)</f>
        <v>1130</v>
      </c>
      <c r="T14" s="307"/>
      <c r="U14" s="307"/>
    </row>
    <row r="15" spans="1:23" ht="30" customHeight="1" thickBot="1" x14ac:dyDescent="0.4">
      <c r="A15" s="3177" t="s">
        <v>23</v>
      </c>
      <c r="B15" s="3180"/>
      <c r="C15" s="3181"/>
      <c r="D15" s="3182"/>
      <c r="E15" s="1065"/>
      <c r="F15" s="1065"/>
      <c r="G15" s="443"/>
      <c r="H15" s="1065"/>
      <c r="I15" s="1065"/>
      <c r="J15" s="444"/>
      <c r="K15" s="3183"/>
      <c r="L15" s="1065"/>
      <c r="M15" s="444"/>
      <c r="N15" s="1487"/>
      <c r="O15" s="444"/>
      <c r="P15" s="444"/>
      <c r="Q15" s="1489"/>
      <c r="R15" s="639"/>
      <c r="S15" s="365"/>
      <c r="T15" s="308"/>
      <c r="U15" s="308"/>
    </row>
    <row r="16" spans="1:23" ht="33.75" customHeight="1" x14ac:dyDescent="0.35">
      <c r="A16" s="3184" t="s">
        <v>11</v>
      </c>
      <c r="B16" s="3185"/>
      <c r="C16" s="3186"/>
      <c r="D16" s="3187"/>
      <c r="E16" s="3188"/>
      <c r="F16" s="3186"/>
      <c r="G16" s="3187"/>
      <c r="H16" s="3188"/>
      <c r="I16" s="3186" t="s">
        <v>7</v>
      </c>
      <c r="J16" s="3189"/>
      <c r="K16" s="3185"/>
      <c r="L16" s="3186"/>
      <c r="M16" s="3189"/>
      <c r="N16" s="3190"/>
      <c r="O16" s="3191"/>
      <c r="P16" s="3192"/>
      <c r="Q16" s="3212"/>
      <c r="R16" s="3213"/>
      <c r="S16" s="3214"/>
      <c r="T16" s="309"/>
      <c r="U16" s="309"/>
    </row>
    <row r="17" spans="1:21" ht="33" customHeight="1" x14ac:dyDescent="0.35">
      <c r="A17" s="3170" t="s">
        <v>31</v>
      </c>
      <c r="B17" s="3209">
        <v>59</v>
      </c>
      <c r="C17" s="3172">
        <v>16</v>
      </c>
      <c r="D17" s="3225">
        <f>SUM(B17:C17)</f>
        <v>75</v>
      </c>
      <c r="E17" s="3174">
        <v>54</v>
      </c>
      <c r="F17" s="3176">
        <v>14</v>
      </c>
      <c r="G17" s="3226">
        <f>SUM(E17:F17)</f>
        <v>68</v>
      </c>
      <c r="H17" s="3209">
        <v>50</v>
      </c>
      <c r="I17" s="3176">
        <v>14</v>
      </c>
      <c r="J17" s="3226">
        <f>SUM(H17:I17)</f>
        <v>64</v>
      </c>
      <c r="K17" s="3209">
        <v>59</v>
      </c>
      <c r="L17" s="3176">
        <v>20</v>
      </c>
      <c r="M17" s="3226">
        <f>SUM(K17:L17)</f>
        <v>79</v>
      </c>
      <c r="N17" s="3227">
        <v>49</v>
      </c>
      <c r="O17" s="3228">
        <v>25</v>
      </c>
      <c r="P17" s="3229">
        <f>SUM(N17:O17)</f>
        <v>74</v>
      </c>
      <c r="Q17" s="3210">
        <f>B17+E17+H17+K17+N17</f>
        <v>271</v>
      </c>
      <c r="R17" s="3215">
        <f>C17+F17+I17+L17+O17</f>
        <v>89</v>
      </c>
      <c r="S17" s="3211">
        <f t="shared" ref="S17:S24" si="3">SUM(Q17:R17)</f>
        <v>360</v>
      </c>
      <c r="T17" s="309"/>
      <c r="U17" s="309"/>
    </row>
    <row r="18" spans="1:21" ht="24.95" hidden="1" customHeight="1" thickBot="1" x14ac:dyDescent="0.4">
      <c r="A18" s="3170" t="s">
        <v>32</v>
      </c>
      <c r="B18" s="3209">
        <v>166</v>
      </c>
      <c r="C18" s="3176"/>
      <c r="D18" s="3225">
        <f>SUM(B18:C18)</f>
        <v>166</v>
      </c>
      <c r="E18" s="3174">
        <v>170</v>
      </c>
      <c r="F18" s="3176">
        <v>3</v>
      </c>
      <c r="G18" s="3226">
        <f>SUM(E18:F18)</f>
        <v>173</v>
      </c>
      <c r="H18" s="3209">
        <v>136</v>
      </c>
      <c r="I18" s="3176">
        <v>4</v>
      </c>
      <c r="J18" s="3226">
        <f>SUM(H18:I18)</f>
        <v>140</v>
      </c>
      <c r="K18" s="3209">
        <v>154</v>
      </c>
      <c r="L18" s="3176">
        <v>6</v>
      </c>
      <c r="M18" s="3226">
        <f>SUM(K18:L18)</f>
        <v>160</v>
      </c>
      <c r="N18" s="3209"/>
      <c r="O18" s="3176"/>
      <c r="P18" s="3225">
        <v>0</v>
      </c>
      <c r="Q18" s="3210">
        <f t="shared" ref="Q18:R20" si="4">B18+E18+H18+K18</f>
        <v>626</v>
      </c>
      <c r="R18" s="3215">
        <f t="shared" si="4"/>
        <v>13</v>
      </c>
      <c r="S18" s="3211">
        <f t="shared" si="3"/>
        <v>639</v>
      </c>
      <c r="T18" s="309"/>
      <c r="U18" s="309"/>
    </row>
    <row r="19" spans="1:21" ht="44.25" hidden="1" customHeight="1" thickBot="1" x14ac:dyDescent="0.4">
      <c r="A19" s="3170" t="s">
        <v>33</v>
      </c>
      <c r="B19" s="3209"/>
      <c r="C19" s="3176"/>
      <c r="D19" s="3225">
        <f>SUM(B19:C19)</f>
        <v>0</v>
      </c>
      <c r="E19" s="3174"/>
      <c r="F19" s="3176"/>
      <c r="G19" s="3226">
        <f>SUM(E19:F19)</f>
        <v>0</v>
      </c>
      <c r="H19" s="3209"/>
      <c r="I19" s="3176"/>
      <c r="J19" s="3226">
        <f>SUM(H19:I19)</f>
        <v>0</v>
      </c>
      <c r="K19" s="3209"/>
      <c r="L19" s="3176"/>
      <c r="M19" s="3230">
        <f>SUM(K19:L19)</f>
        <v>0</v>
      </c>
      <c r="N19" s="3209"/>
      <c r="O19" s="3176"/>
      <c r="P19" s="3225">
        <v>0</v>
      </c>
      <c r="Q19" s="3210">
        <f t="shared" si="4"/>
        <v>0</v>
      </c>
      <c r="R19" s="3215">
        <f t="shared" si="4"/>
        <v>0</v>
      </c>
      <c r="S19" s="3211">
        <f t="shared" si="3"/>
        <v>0</v>
      </c>
      <c r="T19" s="309"/>
      <c r="U19" s="309"/>
    </row>
    <row r="20" spans="1:21" ht="34.5" customHeight="1" thickBot="1" x14ac:dyDescent="0.4">
      <c r="A20" s="3170" t="s">
        <v>34</v>
      </c>
      <c r="B20" s="3209">
        <v>22</v>
      </c>
      <c r="C20" s="3176">
        <v>0</v>
      </c>
      <c r="D20" s="3225">
        <f>SUM(B20:C20)</f>
        <v>22</v>
      </c>
      <c r="E20" s="3174">
        <v>17</v>
      </c>
      <c r="F20" s="3176">
        <v>0</v>
      </c>
      <c r="G20" s="3226">
        <f>SUM(E20:F20)</f>
        <v>17</v>
      </c>
      <c r="H20" s="3209">
        <v>22</v>
      </c>
      <c r="I20" s="3176">
        <v>0</v>
      </c>
      <c r="J20" s="3226">
        <f>SUM(H20:I20)</f>
        <v>22</v>
      </c>
      <c r="K20" s="3209">
        <v>22</v>
      </c>
      <c r="L20" s="3226">
        <v>0</v>
      </c>
      <c r="M20" s="3231">
        <f>SUM(K20:L20)</f>
        <v>22</v>
      </c>
      <c r="N20" s="3232">
        <v>0</v>
      </c>
      <c r="O20" s="3233">
        <v>0</v>
      </c>
      <c r="P20" s="3234">
        <v>0</v>
      </c>
      <c r="Q20" s="3216">
        <f t="shared" si="4"/>
        <v>83</v>
      </c>
      <c r="R20" s="3217">
        <f t="shared" si="4"/>
        <v>0</v>
      </c>
      <c r="S20" s="3218">
        <f t="shared" si="3"/>
        <v>83</v>
      </c>
      <c r="T20" s="310"/>
      <c r="U20" s="310"/>
    </row>
    <row r="21" spans="1:21" ht="60" customHeight="1" thickBot="1" x14ac:dyDescent="0.4">
      <c r="A21" s="3193" t="s">
        <v>8</v>
      </c>
      <c r="B21" s="3235">
        <f t="shared" ref="B21:O21" si="5">SUM(B17:B20)</f>
        <v>247</v>
      </c>
      <c r="C21" s="3235">
        <f t="shared" si="5"/>
        <v>16</v>
      </c>
      <c r="D21" s="3195">
        <f t="shared" si="5"/>
        <v>263</v>
      </c>
      <c r="E21" s="3236">
        <f t="shared" si="5"/>
        <v>241</v>
      </c>
      <c r="F21" s="3235">
        <f t="shared" si="5"/>
        <v>17</v>
      </c>
      <c r="G21" s="3195">
        <f t="shared" si="5"/>
        <v>258</v>
      </c>
      <c r="H21" s="3237">
        <f t="shared" si="5"/>
        <v>208</v>
      </c>
      <c r="I21" s="3237">
        <f t="shared" si="5"/>
        <v>18</v>
      </c>
      <c r="J21" s="3238">
        <f t="shared" si="5"/>
        <v>226</v>
      </c>
      <c r="K21" s="3237">
        <f t="shared" si="5"/>
        <v>235</v>
      </c>
      <c r="L21" s="3237">
        <f t="shared" si="5"/>
        <v>26</v>
      </c>
      <c r="M21" s="3238">
        <f t="shared" si="5"/>
        <v>261</v>
      </c>
      <c r="N21" s="3195">
        <f t="shared" si="5"/>
        <v>49</v>
      </c>
      <c r="O21" s="3195">
        <f t="shared" si="5"/>
        <v>25</v>
      </c>
      <c r="P21" s="3195">
        <f>SUM(N21:O21)</f>
        <v>74</v>
      </c>
      <c r="Q21" s="3219">
        <f>B21+E21+H21+K21+N21</f>
        <v>980</v>
      </c>
      <c r="R21" s="3220">
        <f>C21+F21+I21+L21+O21</f>
        <v>102</v>
      </c>
      <c r="S21" s="3221">
        <f t="shared" si="3"/>
        <v>1082</v>
      </c>
      <c r="T21" s="309"/>
      <c r="U21" s="309"/>
    </row>
    <row r="22" spans="1:21" ht="38.25" customHeight="1" x14ac:dyDescent="0.35">
      <c r="A22" s="1066" t="s">
        <v>25</v>
      </c>
      <c r="B22" s="3239"/>
      <c r="C22" s="3240"/>
      <c r="D22" s="3241"/>
      <c r="E22" s="3242"/>
      <c r="F22" s="3240"/>
      <c r="G22" s="3243"/>
      <c r="H22" s="3244"/>
      <c r="I22" s="3245"/>
      <c r="J22" s="3246"/>
      <c r="K22" s="3244"/>
      <c r="L22" s="3245"/>
      <c r="M22" s="3246"/>
      <c r="N22" s="3244"/>
      <c r="O22" s="3245"/>
      <c r="P22" s="3247"/>
      <c r="Q22" s="3222"/>
      <c r="R22" s="3223"/>
      <c r="S22" s="3224"/>
      <c r="T22" s="309"/>
      <c r="U22" s="309"/>
    </row>
    <row r="23" spans="1:21" ht="27.75" customHeight="1" x14ac:dyDescent="0.35">
      <c r="A23" s="3170" t="s">
        <v>31</v>
      </c>
      <c r="B23" s="3209">
        <v>1</v>
      </c>
      <c r="C23" s="3176">
        <v>0</v>
      </c>
      <c r="D23" s="3225">
        <f>SUM(B23:C23)</f>
        <v>1</v>
      </c>
      <c r="E23" s="3174">
        <v>3</v>
      </c>
      <c r="F23" s="3176">
        <v>3</v>
      </c>
      <c r="G23" s="3226">
        <f>SUM(E23:F23)</f>
        <v>6</v>
      </c>
      <c r="H23" s="3209">
        <v>1</v>
      </c>
      <c r="I23" s="3176">
        <v>3</v>
      </c>
      <c r="J23" s="3226">
        <f>SUM(H23:I23)</f>
        <v>4</v>
      </c>
      <c r="K23" s="3209">
        <v>4</v>
      </c>
      <c r="L23" s="3176">
        <v>2</v>
      </c>
      <c r="M23" s="3226">
        <f>SUM(K23:L23)</f>
        <v>6</v>
      </c>
      <c r="N23" s="3209">
        <v>0</v>
      </c>
      <c r="O23" s="3176">
        <v>3</v>
      </c>
      <c r="P23" s="3225">
        <f>SUM(O23)</f>
        <v>3</v>
      </c>
      <c r="Q23" s="3210">
        <f>B23+E23+H23+K23+N23</f>
        <v>9</v>
      </c>
      <c r="R23" s="3215">
        <f>C23+F23+I23+L23+O23</f>
        <v>11</v>
      </c>
      <c r="S23" s="3211">
        <f t="shared" si="3"/>
        <v>20</v>
      </c>
      <c r="T23" s="310"/>
      <c r="U23" s="310"/>
    </row>
    <row r="24" spans="1:21" ht="32.25" hidden="1" customHeight="1" thickBot="1" x14ac:dyDescent="0.4">
      <c r="A24" s="3170" t="s">
        <v>32</v>
      </c>
      <c r="B24" s="3209">
        <v>3</v>
      </c>
      <c r="C24" s="3176">
        <v>1</v>
      </c>
      <c r="D24" s="3225">
        <f>SUM(B24:C24)</f>
        <v>4</v>
      </c>
      <c r="E24" s="3174">
        <v>5</v>
      </c>
      <c r="F24" s="3176">
        <v>3</v>
      </c>
      <c r="G24" s="3226">
        <f>SUM(E24:F24)</f>
        <v>8</v>
      </c>
      <c r="H24" s="3209">
        <v>3</v>
      </c>
      <c r="I24" s="3176">
        <v>2</v>
      </c>
      <c r="J24" s="3226">
        <f>SUM(H24:I24)</f>
        <v>5</v>
      </c>
      <c r="K24" s="3209">
        <v>7</v>
      </c>
      <c r="L24" s="3176">
        <v>3</v>
      </c>
      <c r="M24" s="3226">
        <f>SUM(K24:L24)</f>
        <v>10</v>
      </c>
      <c r="N24" s="3209"/>
      <c r="O24" s="3176"/>
      <c r="P24" s="3225">
        <v>0</v>
      </c>
      <c r="Q24" s="3210">
        <f>B24+E24+H24+K24</f>
        <v>18</v>
      </c>
      <c r="R24" s="3215">
        <f>C24+F24+I24+L24</f>
        <v>9</v>
      </c>
      <c r="S24" s="3211">
        <f t="shared" si="3"/>
        <v>27</v>
      </c>
      <c r="T24" s="311"/>
      <c r="U24" s="311"/>
    </row>
    <row r="25" spans="1:21" ht="39" hidden="1" customHeight="1" thickBot="1" x14ac:dyDescent="0.4">
      <c r="A25" s="3170" t="s">
        <v>33</v>
      </c>
      <c r="B25" s="3209"/>
      <c r="C25" s="3176"/>
      <c r="D25" s="3225"/>
      <c r="E25" s="3174"/>
      <c r="F25" s="3176"/>
      <c r="G25" s="3226"/>
      <c r="H25" s="3209"/>
      <c r="I25" s="3176"/>
      <c r="J25" s="3226"/>
      <c r="K25" s="3209"/>
      <c r="L25" s="3176"/>
      <c r="M25" s="3226"/>
      <c r="N25" s="3209"/>
      <c r="O25" s="3176"/>
      <c r="P25" s="3225">
        <v>0</v>
      </c>
      <c r="Q25" s="3210"/>
      <c r="R25" s="3215"/>
      <c r="S25" s="3211"/>
      <c r="T25" s="311"/>
      <c r="U25" s="311"/>
    </row>
    <row r="26" spans="1:21" ht="33" customHeight="1" thickBot="1" x14ac:dyDescent="0.4">
      <c r="A26" s="3170" t="s">
        <v>34</v>
      </c>
      <c r="B26" s="3209">
        <v>0</v>
      </c>
      <c r="C26" s="3176">
        <v>0</v>
      </c>
      <c r="D26" s="3225">
        <f>SUM(B26:C26)</f>
        <v>0</v>
      </c>
      <c r="E26" s="3174">
        <v>1</v>
      </c>
      <c r="F26" s="3176">
        <v>0</v>
      </c>
      <c r="G26" s="3226">
        <f>SUM(E26:F26)</f>
        <v>1</v>
      </c>
      <c r="H26" s="3209">
        <v>0</v>
      </c>
      <c r="I26" s="3176">
        <v>0</v>
      </c>
      <c r="J26" s="3226">
        <f>SUM(H26:I26)</f>
        <v>0</v>
      </c>
      <c r="K26" s="3209">
        <v>0</v>
      </c>
      <c r="L26" s="3176">
        <v>0</v>
      </c>
      <c r="M26" s="3226">
        <f>SUM(K26:L26)</f>
        <v>0</v>
      </c>
      <c r="N26" s="3248">
        <v>0</v>
      </c>
      <c r="O26" s="3249">
        <v>0</v>
      </c>
      <c r="P26" s="3231">
        <v>0</v>
      </c>
      <c r="Q26" s="3210">
        <f>B26+E26+H26+K26</f>
        <v>1</v>
      </c>
      <c r="R26" s="3215">
        <f>C26+F26+I26+L26</f>
        <v>0</v>
      </c>
      <c r="S26" s="3211">
        <f>SUM(Q26:R26)</f>
        <v>1</v>
      </c>
      <c r="T26" s="310"/>
      <c r="U26" s="310"/>
    </row>
    <row r="27" spans="1:21" ht="45" customHeight="1" thickBot="1" x14ac:dyDescent="0.4">
      <c r="A27" s="3157" t="s">
        <v>13</v>
      </c>
      <c r="B27" s="3194">
        <f t="shared" ref="B27:O27" si="6">SUM(B23:B26)</f>
        <v>4</v>
      </c>
      <c r="C27" s="3194">
        <f t="shared" si="6"/>
        <v>1</v>
      </c>
      <c r="D27" s="3195">
        <f t="shared" si="6"/>
        <v>5</v>
      </c>
      <c r="E27" s="3196">
        <f t="shared" si="6"/>
        <v>9</v>
      </c>
      <c r="F27" s="3194">
        <f t="shared" si="6"/>
        <v>6</v>
      </c>
      <c r="G27" s="3195">
        <f t="shared" si="6"/>
        <v>15</v>
      </c>
      <c r="H27" s="3196">
        <f t="shared" si="6"/>
        <v>4</v>
      </c>
      <c r="I27" s="3194">
        <f t="shared" si="6"/>
        <v>5</v>
      </c>
      <c r="J27" s="3194">
        <f t="shared" si="6"/>
        <v>9</v>
      </c>
      <c r="K27" s="3194">
        <f t="shared" si="6"/>
        <v>11</v>
      </c>
      <c r="L27" s="3194">
        <f t="shared" si="6"/>
        <v>5</v>
      </c>
      <c r="M27" s="3194">
        <f t="shared" si="6"/>
        <v>16</v>
      </c>
      <c r="N27" s="3195">
        <f t="shared" si="6"/>
        <v>0</v>
      </c>
      <c r="O27" s="3195">
        <f t="shared" si="6"/>
        <v>3</v>
      </c>
      <c r="P27" s="3195">
        <f>SUM(N27:O27)</f>
        <v>3</v>
      </c>
      <c r="Q27" s="3194">
        <f>SUM(Q22:Q26)</f>
        <v>28</v>
      </c>
      <c r="R27" s="3194">
        <f>SUM(R22:R26)</f>
        <v>20</v>
      </c>
      <c r="S27" s="3195">
        <f>SUM(S22:S26)</f>
        <v>48</v>
      </c>
      <c r="T27" s="312"/>
      <c r="U27" s="312"/>
    </row>
    <row r="28" spans="1:21" ht="37.5" customHeight="1" thickBot="1" x14ac:dyDescent="0.4">
      <c r="A28" s="3197" t="s">
        <v>10</v>
      </c>
      <c r="B28" s="3178">
        <f t="shared" ref="B28:M28" si="7">B21</f>
        <v>247</v>
      </c>
      <c r="C28" s="3178">
        <f t="shared" si="7"/>
        <v>16</v>
      </c>
      <c r="D28" s="3179">
        <f t="shared" si="7"/>
        <v>263</v>
      </c>
      <c r="E28" s="3198">
        <f t="shared" si="7"/>
        <v>241</v>
      </c>
      <c r="F28" s="3178">
        <f t="shared" si="7"/>
        <v>17</v>
      </c>
      <c r="G28" s="3178">
        <f t="shared" si="7"/>
        <v>258</v>
      </c>
      <c r="H28" s="3178">
        <f t="shared" si="7"/>
        <v>208</v>
      </c>
      <c r="I28" s="3178">
        <f t="shared" si="7"/>
        <v>18</v>
      </c>
      <c r="J28" s="3178">
        <f t="shared" si="7"/>
        <v>226</v>
      </c>
      <c r="K28" s="3178">
        <f t="shared" si="7"/>
        <v>235</v>
      </c>
      <c r="L28" s="3178">
        <f t="shared" si="7"/>
        <v>26</v>
      </c>
      <c r="M28" s="3199">
        <f t="shared" si="7"/>
        <v>261</v>
      </c>
      <c r="N28" s="3179">
        <f>SUM(N21)</f>
        <v>49</v>
      </c>
      <c r="O28" s="3179">
        <f>SUM(O21)</f>
        <v>25</v>
      </c>
      <c r="P28" s="3179">
        <f>SUM(N28:O28)</f>
        <v>74</v>
      </c>
      <c r="Q28" s="3178">
        <f>Q21</f>
        <v>980</v>
      </c>
      <c r="R28" s="3178">
        <f>R21</f>
        <v>102</v>
      </c>
      <c r="S28" s="3179">
        <f>Q28+R28</f>
        <v>1082</v>
      </c>
      <c r="T28" s="312"/>
      <c r="U28" s="312"/>
    </row>
    <row r="29" spans="1:21" ht="48" customHeight="1" thickBot="1" x14ac:dyDescent="0.4">
      <c r="A29" s="3197" t="s">
        <v>14</v>
      </c>
      <c r="B29" s="3178">
        <f t="shared" ref="B29:M29" si="8">B27</f>
        <v>4</v>
      </c>
      <c r="C29" s="3178">
        <f t="shared" si="8"/>
        <v>1</v>
      </c>
      <c r="D29" s="3179">
        <f t="shared" si="8"/>
        <v>5</v>
      </c>
      <c r="E29" s="3198">
        <f t="shared" si="8"/>
        <v>9</v>
      </c>
      <c r="F29" s="3178">
        <f t="shared" si="8"/>
        <v>6</v>
      </c>
      <c r="G29" s="3178">
        <f t="shared" si="8"/>
        <v>15</v>
      </c>
      <c r="H29" s="3178">
        <f t="shared" si="8"/>
        <v>4</v>
      </c>
      <c r="I29" s="3178">
        <f t="shared" si="8"/>
        <v>5</v>
      </c>
      <c r="J29" s="3178">
        <f t="shared" si="8"/>
        <v>9</v>
      </c>
      <c r="K29" s="3178">
        <f t="shared" si="8"/>
        <v>11</v>
      </c>
      <c r="L29" s="3178">
        <f t="shared" si="8"/>
        <v>5</v>
      </c>
      <c r="M29" s="3199">
        <f t="shared" si="8"/>
        <v>16</v>
      </c>
      <c r="N29" s="3179">
        <f>SUM(N27)</f>
        <v>0</v>
      </c>
      <c r="O29" s="3179">
        <f>SUM(O27)</f>
        <v>3</v>
      </c>
      <c r="P29" s="3179">
        <f>SUM(N29:O29)</f>
        <v>3</v>
      </c>
      <c r="Q29" s="3178">
        <f>Q27</f>
        <v>28</v>
      </c>
      <c r="R29" s="3178">
        <f>R27</f>
        <v>20</v>
      </c>
      <c r="S29" s="3179">
        <f>S27</f>
        <v>48</v>
      </c>
      <c r="T29" s="313"/>
    </row>
    <row r="30" spans="1:21" ht="37.5" customHeight="1" thickBot="1" x14ac:dyDescent="0.4">
      <c r="A30" s="3200" t="s">
        <v>15</v>
      </c>
      <c r="B30" s="3201">
        <f t="shared" ref="B30:S30" si="9">SUM(B28:B29)</f>
        <v>251</v>
      </c>
      <c r="C30" s="3201">
        <f t="shared" si="9"/>
        <v>17</v>
      </c>
      <c r="D30" s="3202">
        <f t="shared" si="9"/>
        <v>268</v>
      </c>
      <c r="E30" s="3203">
        <f t="shared" si="9"/>
        <v>250</v>
      </c>
      <c r="F30" s="3201">
        <f t="shared" si="9"/>
        <v>23</v>
      </c>
      <c r="G30" s="3201">
        <f t="shared" si="9"/>
        <v>273</v>
      </c>
      <c r="H30" s="3201">
        <f t="shared" si="9"/>
        <v>212</v>
      </c>
      <c r="I30" s="3201">
        <f t="shared" si="9"/>
        <v>23</v>
      </c>
      <c r="J30" s="3201">
        <f t="shared" si="9"/>
        <v>235</v>
      </c>
      <c r="K30" s="3201">
        <f t="shared" si="9"/>
        <v>246</v>
      </c>
      <c r="L30" s="3201">
        <f t="shared" si="9"/>
        <v>31</v>
      </c>
      <c r="M30" s="3204">
        <f t="shared" si="9"/>
        <v>277</v>
      </c>
      <c r="N30" s="3202">
        <f t="shared" si="9"/>
        <v>49</v>
      </c>
      <c r="O30" s="3202">
        <f t="shared" si="9"/>
        <v>28</v>
      </c>
      <c r="P30" s="3202">
        <f t="shared" si="9"/>
        <v>77</v>
      </c>
      <c r="Q30" s="3201">
        <f t="shared" si="9"/>
        <v>1008</v>
      </c>
      <c r="R30" s="3201">
        <f t="shared" si="9"/>
        <v>122</v>
      </c>
      <c r="S30" s="3202">
        <f t="shared" si="9"/>
        <v>1130</v>
      </c>
      <c r="T30" s="312"/>
      <c r="U30" s="312"/>
    </row>
    <row r="31" spans="1:21" x14ac:dyDescent="0.35">
      <c r="A31" s="4158"/>
      <c r="B31" s="4158"/>
      <c r="C31" s="4158"/>
      <c r="D31" s="4158"/>
      <c r="E31" s="4158"/>
      <c r="F31" s="4158"/>
      <c r="G31" s="4158"/>
      <c r="H31" s="4158"/>
      <c r="I31" s="4158"/>
      <c r="J31" s="4158"/>
      <c r="K31" s="4158"/>
      <c r="L31" s="4158"/>
      <c r="M31" s="4158"/>
      <c r="N31" s="4158"/>
      <c r="O31" s="4158"/>
      <c r="P31" s="4158"/>
      <c r="Q31" s="4158"/>
      <c r="R31" s="4158"/>
      <c r="S31" s="4158"/>
    </row>
  </sheetData>
  <mergeCells count="10">
    <mergeCell ref="A31:S31"/>
    <mergeCell ref="Q5:S6"/>
    <mergeCell ref="A1:S1"/>
    <mergeCell ref="A3:S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topLeftCell="C1" zoomScale="50" zoomScaleNormal="50" workbookViewId="0">
      <selection activeCell="A3" sqref="A3:T3"/>
    </sheetView>
  </sheetViews>
  <sheetFormatPr defaultRowHeight="25.5" x14ac:dyDescent="0.35"/>
  <cols>
    <col min="1" max="1" width="3" style="187" customWidth="1"/>
    <col min="2" max="2" width="92.140625" style="187" customWidth="1"/>
    <col min="3" max="3" width="17.140625" style="187" customWidth="1"/>
    <col min="4" max="4" width="18" style="187" customWidth="1"/>
    <col min="5" max="5" width="15.140625" style="187" customWidth="1"/>
    <col min="6" max="6" width="16" style="187" customWidth="1"/>
    <col min="7" max="10" width="15.7109375" style="187" customWidth="1"/>
    <col min="11" max="11" width="12.5703125" style="187" customWidth="1"/>
    <col min="12" max="13" width="15.7109375" style="187" customWidth="1"/>
    <col min="14" max="14" width="13.7109375" style="187" customWidth="1"/>
    <col min="15" max="16" width="15.7109375" style="187" customWidth="1"/>
    <col min="17" max="17" width="13.140625" style="187" customWidth="1"/>
    <col min="18" max="20" width="15.7109375" style="187" customWidth="1"/>
    <col min="21" max="21" width="14.28515625" style="187" customWidth="1"/>
    <col min="22" max="22" width="10.5703125" style="187" bestFit="1" customWidth="1"/>
    <col min="23" max="23" width="9.28515625" style="187" bestFit="1" customWidth="1"/>
    <col min="24" max="256" width="9.140625" style="187"/>
    <col min="257" max="257" width="3" style="187" customWidth="1"/>
    <col min="258" max="258" width="92.140625" style="187" customWidth="1"/>
    <col min="259" max="259" width="17.140625" style="187" customWidth="1"/>
    <col min="260" max="260" width="18" style="187" customWidth="1"/>
    <col min="261" max="261" width="15.7109375" style="187" customWidth="1"/>
    <col min="262" max="262" width="16" style="187" customWidth="1"/>
    <col min="263" max="276" width="15.7109375" style="187" customWidth="1"/>
    <col min="277" max="277" width="14.28515625" style="187" customWidth="1"/>
    <col min="278" max="278" width="10.5703125" style="187" bestFit="1" customWidth="1"/>
    <col min="279" max="279" width="9.28515625" style="187" bestFit="1" customWidth="1"/>
    <col min="280" max="512" width="9.140625" style="187"/>
    <col min="513" max="513" width="3" style="187" customWidth="1"/>
    <col min="514" max="514" width="92.140625" style="187" customWidth="1"/>
    <col min="515" max="515" width="17.140625" style="187" customWidth="1"/>
    <col min="516" max="516" width="18" style="187" customWidth="1"/>
    <col min="517" max="517" width="15.7109375" style="187" customWidth="1"/>
    <col min="518" max="518" width="16" style="187" customWidth="1"/>
    <col min="519" max="532" width="15.7109375" style="187" customWidth="1"/>
    <col min="533" max="533" width="14.28515625" style="187" customWidth="1"/>
    <col min="534" max="534" width="10.5703125" style="187" bestFit="1" customWidth="1"/>
    <col min="535" max="535" width="9.28515625" style="187" bestFit="1" customWidth="1"/>
    <col min="536" max="768" width="9.140625" style="187"/>
    <col min="769" max="769" width="3" style="187" customWidth="1"/>
    <col min="770" max="770" width="92.140625" style="187" customWidth="1"/>
    <col min="771" max="771" width="17.140625" style="187" customWidth="1"/>
    <col min="772" max="772" width="18" style="187" customWidth="1"/>
    <col min="773" max="773" width="15.7109375" style="187" customWidth="1"/>
    <col min="774" max="774" width="16" style="187" customWidth="1"/>
    <col min="775" max="788" width="15.7109375" style="187" customWidth="1"/>
    <col min="789" max="789" width="14.28515625" style="187" customWidth="1"/>
    <col min="790" max="790" width="10.5703125" style="187" bestFit="1" customWidth="1"/>
    <col min="791" max="791" width="9.28515625" style="187" bestFit="1" customWidth="1"/>
    <col min="792" max="1024" width="9.140625" style="187"/>
    <col min="1025" max="1025" width="3" style="187" customWidth="1"/>
    <col min="1026" max="1026" width="92.140625" style="187" customWidth="1"/>
    <col min="1027" max="1027" width="17.140625" style="187" customWidth="1"/>
    <col min="1028" max="1028" width="18" style="187" customWidth="1"/>
    <col min="1029" max="1029" width="15.7109375" style="187" customWidth="1"/>
    <col min="1030" max="1030" width="16" style="187" customWidth="1"/>
    <col min="1031" max="1044" width="15.7109375" style="187" customWidth="1"/>
    <col min="1045" max="1045" width="14.28515625" style="187" customWidth="1"/>
    <col min="1046" max="1046" width="10.5703125" style="187" bestFit="1" customWidth="1"/>
    <col min="1047" max="1047" width="9.28515625" style="187" bestFit="1" customWidth="1"/>
    <col min="1048" max="1280" width="9.140625" style="187"/>
    <col min="1281" max="1281" width="3" style="187" customWidth="1"/>
    <col min="1282" max="1282" width="92.140625" style="187" customWidth="1"/>
    <col min="1283" max="1283" width="17.140625" style="187" customWidth="1"/>
    <col min="1284" max="1284" width="18" style="187" customWidth="1"/>
    <col min="1285" max="1285" width="15.7109375" style="187" customWidth="1"/>
    <col min="1286" max="1286" width="16" style="187" customWidth="1"/>
    <col min="1287" max="1300" width="15.7109375" style="187" customWidth="1"/>
    <col min="1301" max="1301" width="14.28515625" style="187" customWidth="1"/>
    <col min="1302" max="1302" width="10.5703125" style="187" bestFit="1" customWidth="1"/>
    <col min="1303" max="1303" width="9.28515625" style="187" bestFit="1" customWidth="1"/>
    <col min="1304" max="1536" width="9.140625" style="187"/>
    <col min="1537" max="1537" width="3" style="187" customWidth="1"/>
    <col min="1538" max="1538" width="92.140625" style="187" customWidth="1"/>
    <col min="1539" max="1539" width="17.140625" style="187" customWidth="1"/>
    <col min="1540" max="1540" width="18" style="187" customWidth="1"/>
    <col min="1541" max="1541" width="15.7109375" style="187" customWidth="1"/>
    <col min="1542" max="1542" width="16" style="187" customWidth="1"/>
    <col min="1543" max="1556" width="15.7109375" style="187" customWidth="1"/>
    <col min="1557" max="1557" width="14.28515625" style="187" customWidth="1"/>
    <col min="1558" max="1558" width="10.5703125" style="187" bestFit="1" customWidth="1"/>
    <col min="1559" max="1559" width="9.28515625" style="187" bestFit="1" customWidth="1"/>
    <col min="1560" max="1792" width="9.140625" style="187"/>
    <col min="1793" max="1793" width="3" style="187" customWidth="1"/>
    <col min="1794" max="1794" width="92.140625" style="187" customWidth="1"/>
    <col min="1795" max="1795" width="17.140625" style="187" customWidth="1"/>
    <col min="1796" max="1796" width="18" style="187" customWidth="1"/>
    <col min="1797" max="1797" width="15.7109375" style="187" customWidth="1"/>
    <col min="1798" max="1798" width="16" style="187" customWidth="1"/>
    <col min="1799" max="1812" width="15.7109375" style="187" customWidth="1"/>
    <col min="1813" max="1813" width="14.28515625" style="187" customWidth="1"/>
    <col min="1814" max="1814" width="10.5703125" style="187" bestFit="1" customWidth="1"/>
    <col min="1815" max="1815" width="9.28515625" style="187" bestFit="1" customWidth="1"/>
    <col min="1816" max="2048" width="9.140625" style="187"/>
    <col min="2049" max="2049" width="3" style="187" customWidth="1"/>
    <col min="2050" max="2050" width="92.140625" style="187" customWidth="1"/>
    <col min="2051" max="2051" width="17.140625" style="187" customWidth="1"/>
    <col min="2052" max="2052" width="18" style="187" customWidth="1"/>
    <col min="2053" max="2053" width="15.7109375" style="187" customWidth="1"/>
    <col min="2054" max="2054" width="16" style="187" customWidth="1"/>
    <col min="2055" max="2068" width="15.7109375" style="187" customWidth="1"/>
    <col min="2069" max="2069" width="14.28515625" style="187" customWidth="1"/>
    <col min="2070" max="2070" width="10.5703125" style="187" bestFit="1" customWidth="1"/>
    <col min="2071" max="2071" width="9.28515625" style="187" bestFit="1" customWidth="1"/>
    <col min="2072" max="2304" width="9.140625" style="187"/>
    <col min="2305" max="2305" width="3" style="187" customWidth="1"/>
    <col min="2306" max="2306" width="92.140625" style="187" customWidth="1"/>
    <col min="2307" max="2307" width="17.140625" style="187" customWidth="1"/>
    <col min="2308" max="2308" width="18" style="187" customWidth="1"/>
    <col min="2309" max="2309" width="15.7109375" style="187" customWidth="1"/>
    <col min="2310" max="2310" width="16" style="187" customWidth="1"/>
    <col min="2311" max="2324" width="15.7109375" style="187" customWidth="1"/>
    <col min="2325" max="2325" width="14.28515625" style="187" customWidth="1"/>
    <col min="2326" max="2326" width="10.5703125" style="187" bestFit="1" customWidth="1"/>
    <col min="2327" max="2327" width="9.28515625" style="187" bestFit="1" customWidth="1"/>
    <col min="2328" max="2560" width="9.140625" style="187"/>
    <col min="2561" max="2561" width="3" style="187" customWidth="1"/>
    <col min="2562" max="2562" width="92.140625" style="187" customWidth="1"/>
    <col min="2563" max="2563" width="17.140625" style="187" customWidth="1"/>
    <col min="2564" max="2564" width="18" style="187" customWidth="1"/>
    <col min="2565" max="2565" width="15.7109375" style="187" customWidth="1"/>
    <col min="2566" max="2566" width="16" style="187" customWidth="1"/>
    <col min="2567" max="2580" width="15.7109375" style="187" customWidth="1"/>
    <col min="2581" max="2581" width="14.28515625" style="187" customWidth="1"/>
    <col min="2582" max="2582" width="10.5703125" style="187" bestFit="1" customWidth="1"/>
    <col min="2583" max="2583" width="9.28515625" style="187" bestFit="1" customWidth="1"/>
    <col min="2584" max="2816" width="9.140625" style="187"/>
    <col min="2817" max="2817" width="3" style="187" customWidth="1"/>
    <col min="2818" max="2818" width="92.140625" style="187" customWidth="1"/>
    <col min="2819" max="2819" width="17.140625" style="187" customWidth="1"/>
    <col min="2820" max="2820" width="18" style="187" customWidth="1"/>
    <col min="2821" max="2821" width="15.7109375" style="187" customWidth="1"/>
    <col min="2822" max="2822" width="16" style="187" customWidth="1"/>
    <col min="2823" max="2836" width="15.7109375" style="187" customWidth="1"/>
    <col min="2837" max="2837" width="14.28515625" style="187" customWidth="1"/>
    <col min="2838" max="2838" width="10.5703125" style="187" bestFit="1" customWidth="1"/>
    <col min="2839" max="2839" width="9.28515625" style="187" bestFit="1" customWidth="1"/>
    <col min="2840" max="3072" width="9.140625" style="187"/>
    <col min="3073" max="3073" width="3" style="187" customWidth="1"/>
    <col min="3074" max="3074" width="92.140625" style="187" customWidth="1"/>
    <col min="3075" max="3075" width="17.140625" style="187" customWidth="1"/>
    <col min="3076" max="3076" width="18" style="187" customWidth="1"/>
    <col min="3077" max="3077" width="15.7109375" style="187" customWidth="1"/>
    <col min="3078" max="3078" width="16" style="187" customWidth="1"/>
    <col min="3079" max="3092" width="15.7109375" style="187" customWidth="1"/>
    <col min="3093" max="3093" width="14.28515625" style="187" customWidth="1"/>
    <col min="3094" max="3094" width="10.5703125" style="187" bestFit="1" customWidth="1"/>
    <col min="3095" max="3095" width="9.28515625" style="187" bestFit="1" customWidth="1"/>
    <col min="3096" max="3328" width="9.140625" style="187"/>
    <col min="3329" max="3329" width="3" style="187" customWidth="1"/>
    <col min="3330" max="3330" width="92.140625" style="187" customWidth="1"/>
    <col min="3331" max="3331" width="17.140625" style="187" customWidth="1"/>
    <col min="3332" max="3332" width="18" style="187" customWidth="1"/>
    <col min="3333" max="3333" width="15.7109375" style="187" customWidth="1"/>
    <col min="3334" max="3334" width="16" style="187" customWidth="1"/>
    <col min="3335" max="3348" width="15.7109375" style="187" customWidth="1"/>
    <col min="3349" max="3349" width="14.28515625" style="187" customWidth="1"/>
    <col min="3350" max="3350" width="10.5703125" style="187" bestFit="1" customWidth="1"/>
    <col min="3351" max="3351" width="9.28515625" style="187" bestFit="1" customWidth="1"/>
    <col min="3352" max="3584" width="9.140625" style="187"/>
    <col min="3585" max="3585" width="3" style="187" customWidth="1"/>
    <col min="3586" max="3586" width="92.140625" style="187" customWidth="1"/>
    <col min="3587" max="3587" width="17.140625" style="187" customWidth="1"/>
    <col min="3588" max="3588" width="18" style="187" customWidth="1"/>
    <col min="3589" max="3589" width="15.7109375" style="187" customWidth="1"/>
    <col min="3590" max="3590" width="16" style="187" customWidth="1"/>
    <col min="3591" max="3604" width="15.7109375" style="187" customWidth="1"/>
    <col min="3605" max="3605" width="14.28515625" style="187" customWidth="1"/>
    <col min="3606" max="3606" width="10.5703125" style="187" bestFit="1" customWidth="1"/>
    <col min="3607" max="3607" width="9.28515625" style="187" bestFit="1" customWidth="1"/>
    <col min="3608" max="3840" width="9.140625" style="187"/>
    <col min="3841" max="3841" width="3" style="187" customWidth="1"/>
    <col min="3842" max="3842" width="92.140625" style="187" customWidth="1"/>
    <col min="3843" max="3843" width="17.140625" style="187" customWidth="1"/>
    <col min="3844" max="3844" width="18" style="187" customWidth="1"/>
    <col min="3845" max="3845" width="15.7109375" style="187" customWidth="1"/>
    <col min="3846" max="3846" width="16" style="187" customWidth="1"/>
    <col min="3847" max="3860" width="15.7109375" style="187" customWidth="1"/>
    <col min="3861" max="3861" width="14.28515625" style="187" customWidth="1"/>
    <col min="3862" max="3862" width="10.5703125" style="187" bestFit="1" customWidth="1"/>
    <col min="3863" max="3863" width="9.28515625" style="187" bestFit="1" customWidth="1"/>
    <col min="3864" max="4096" width="9.140625" style="187"/>
    <col min="4097" max="4097" width="3" style="187" customWidth="1"/>
    <col min="4098" max="4098" width="92.140625" style="187" customWidth="1"/>
    <col min="4099" max="4099" width="17.140625" style="187" customWidth="1"/>
    <col min="4100" max="4100" width="18" style="187" customWidth="1"/>
    <col min="4101" max="4101" width="15.7109375" style="187" customWidth="1"/>
    <col min="4102" max="4102" width="16" style="187" customWidth="1"/>
    <col min="4103" max="4116" width="15.7109375" style="187" customWidth="1"/>
    <col min="4117" max="4117" width="14.28515625" style="187" customWidth="1"/>
    <col min="4118" max="4118" width="10.5703125" style="187" bestFit="1" customWidth="1"/>
    <col min="4119" max="4119" width="9.28515625" style="187" bestFit="1" customWidth="1"/>
    <col min="4120" max="4352" width="9.140625" style="187"/>
    <col min="4353" max="4353" width="3" style="187" customWidth="1"/>
    <col min="4354" max="4354" width="92.140625" style="187" customWidth="1"/>
    <col min="4355" max="4355" width="17.140625" style="187" customWidth="1"/>
    <col min="4356" max="4356" width="18" style="187" customWidth="1"/>
    <col min="4357" max="4357" width="15.7109375" style="187" customWidth="1"/>
    <col min="4358" max="4358" width="16" style="187" customWidth="1"/>
    <col min="4359" max="4372" width="15.7109375" style="187" customWidth="1"/>
    <col min="4373" max="4373" width="14.28515625" style="187" customWidth="1"/>
    <col min="4374" max="4374" width="10.5703125" style="187" bestFit="1" customWidth="1"/>
    <col min="4375" max="4375" width="9.28515625" style="187" bestFit="1" customWidth="1"/>
    <col min="4376" max="4608" width="9.140625" style="187"/>
    <col min="4609" max="4609" width="3" style="187" customWidth="1"/>
    <col min="4610" max="4610" width="92.140625" style="187" customWidth="1"/>
    <col min="4611" max="4611" width="17.140625" style="187" customWidth="1"/>
    <col min="4612" max="4612" width="18" style="187" customWidth="1"/>
    <col min="4613" max="4613" width="15.7109375" style="187" customWidth="1"/>
    <col min="4614" max="4614" width="16" style="187" customWidth="1"/>
    <col min="4615" max="4628" width="15.7109375" style="187" customWidth="1"/>
    <col min="4629" max="4629" width="14.28515625" style="187" customWidth="1"/>
    <col min="4630" max="4630" width="10.5703125" style="187" bestFit="1" customWidth="1"/>
    <col min="4631" max="4631" width="9.28515625" style="187" bestFit="1" customWidth="1"/>
    <col min="4632" max="4864" width="9.140625" style="187"/>
    <col min="4865" max="4865" width="3" style="187" customWidth="1"/>
    <col min="4866" max="4866" width="92.140625" style="187" customWidth="1"/>
    <col min="4867" max="4867" width="17.140625" style="187" customWidth="1"/>
    <col min="4868" max="4868" width="18" style="187" customWidth="1"/>
    <col min="4869" max="4869" width="15.7109375" style="187" customWidth="1"/>
    <col min="4870" max="4870" width="16" style="187" customWidth="1"/>
    <col min="4871" max="4884" width="15.7109375" style="187" customWidth="1"/>
    <col min="4885" max="4885" width="14.28515625" style="187" customWidth="1"/>
    <col min="4886" max="4886" width="10.5703125" style="187" bestFit="1" customWidth="1"/>
    <col min="4887" max="4887" width="9.28515625" style="187" bestFit="1" customWidth="1"/>
    <col min="4888" max="5120" width="9.140625" style="187"/>
    <col min="5121" max="5121" width="3" style="187" customWidth="1"/>
    <col min="5122" max="5122" width="92.140625" style="187" customWidth="1"/>
    <col min="5123" max="5123" width="17.140625" style="187" customWidth="1"/>
    <col min="5124" max="5124" width="18" style="187" customWidth="1"/>
    <col min="5125" max="5125" width="15.7109375" style="187" customWidth="1"/>
    <col min="5126" max="5126" width="16" style="187" customWidth="1"/>
    <col min="5127" max="5140" width="15.7109375" style="187" customWidth="1"/>
    <col min="5141" max="5141" width="14.28515625" style="187" customWidth="1"/>
    <col min="5142" max="5142" width="10.5703125" style="187" bestFit="1" customWidth="1"/>
    <col min="5143" max="5143" width="9.28515625" style="187" bestFit="1" customWidth="1"/>
    <col min="5144" max="5376" width="9.140625" style="187"/>
    <col min="5377" max="5377" width="3" style="187" customWidth="1"/>
    <col min="5378" max="5378" width="92.140625" style="187" customWidth="1"/>
    <col min="5379" max="5379" width="17.140625" style="187" customWidth="1"/>
    <col min="5380" max="5380" width="18" style="187" customWidth="1"/>
    <col min="5381" max="5381" width="15.7109375" style="187" customWidth="1"/>
    <col min="5382" max="5382" width="16" style="187" customWidth="1"/>
    <col min="5383" max="5396" width="15.7109375" style="187" customWidth="1"/>
    <col min="5397" max="5397" width="14.28515625" style="187" customWidth="1"/>
    <col min="5398" max="5398" width="10.5703125" style="187" bestFit="1" customWidth="1"/>
    <col min="5399" max="5399" width="9.28515625" style="187" bestFit="1" customWidth="1"/>
    <col min="5400" max="5632" width="9.140625" style="187"/>
    <col min="5633" max="5633" width="3" style="187" customWidth="1"/>
    <col min="5634" max="5634" width="92.140625" style="187" customWidth="1"/>
    <col min="5635" max="5635" width="17.140625" style="187" customWidth="1"/>
    <col min="5636" max="5636" width="18" style="187" customWidth="1"/>
    <col min="5637" max="5637" width="15.7109375" style="187" customWidth="1"/>
    <col min="5638" max="5638" width="16" style="187" customWidth="1"/>
    <col min="5639" max="5652" width="15.7109375" style="187" customWidth="1"/>
    <col min="5653" max="5653" width="14.28515625" style="187" customWidth="1"/>
    <col min="5654" max="5654" width="10.5703125" style="187" bestFit="1" customWidth="1"/>
    <col min="5655" max="5655" width="9.28515625" style="187" bestFit="1" customWidth="1"/>
    <col min="5656" max="5888" width="9.140625" style="187"/>
    <col min="5889" max="5889" width="3" style="187" customWidth="1"/>
    <col min="5890" max="5890" width="92.140625" style="187" customWidth="1"/>
    <col min="5891" max="5891" width="17.140625" style="187" customWidth="1"/>
    <col min="5892" max="5892" width="18" style="187" customWidth="1"/>
    <col min="5893" max="5893" width="15.7109375" style="187" customWidth="1"/>
    <col min="5894" max="5894" width="16" style="187" customWidth="1"/>
    <col min="5895" max="5908" width="15.7109375" style="187" customWidth="1"/>
    <col min="5909" max="5909" width="14.28515625" style="187" customWidth="1"/>
    <col min="5910" max="5910" width="10.5703125" style="187" bestFit="1" customWidth="1"/>
    <col min="5911" max="5911" width="9.28515625" style="187" bestFit="1" customWidth="1"/>
    <col min="5912" max="6144" width="9.140625" style="187"/>
    <col min="6145" max="6145" width="3" style="187" customWidth="1"/>
    <col min="6146" max="6146" width="92.140625" style="187" customWidth="1"/>
    <col min="6147" max="6147" width="17.140625" style="187" customWidth="1"/>
    <col min="6148" max="6148" width="18" style="187" customWidth="1"/>
    <col min="6149" max="6149" width="15.7109375" style="187" customWidth="1"/>
    <col min="6150" max="6150" width="16" style="187" customWidth="1"/>
    <col min="6151" max="6164" width="15.7109375" style="187" customWidth="1"/>
    <col min="6165" max="6165" width="14.28515625" style="187" customWidth="1"/>
    <col min="6166" max="6166" width="10.5703125" style="187" bestFit="1" customWidth="1"/>
    <col min="6167" max="6167" width="9.28515625" style="187" bestFit="1" customWidth="1"/>
    <col min="6168" max="6400" width="9.140625" style="187"/>
    <col min="6401" max="6401" width="3" style="187" customWidth="1"/>
    <col min="6402" max="6402" width="92.140625" style="187" customWidth="1"/>
    <col min="6403" max="6403" width="17.140625" style="187" customWidth="1"/>
    <col min="6404" max="6404" width="18" style="187" customWidth="1"/>
    <col min="6405" max="6405" width="15.7109375" style="187" customWidth="1"/>
    <col min="6406" max="6406" width="16" style="187" customWidth="1"/>
    <col min="6407" max="6420" width="15.7109375" style="187" customWidth="1"/>
    <col min="6421" max="6421" width="14.28515625" style="187" customWidth="1"/>
    <col min="6422" max="6422" width="10.5703125" style="187" bestFit="1" customWidth="1"/>
    <col min="6423" max="6423" width="9.28515625" style="187" bestFit="1" customWidth="1"/>
    <col min="6424" max="6656" width="9.140625" style="187"/>
    <col min="6657" max="6657" width="3" style="187" customWidth="1"/>
    <col min="6658" max="6658" width="92.140625" style="187" customWidth="1"/>
    <col min="6659" max="6659" width="17.140625" style="187" customWidth="1"/>
    <col min="6660" max="6660" width="18" style="187" customWidth="1"/>
    <col min="6661" max="6661" width="15.7109375" style="187" customWidth="1"/>
    <col min="6662" max="6662" width="16" style="187" customWidth="1"/>
    <col min="6663" max="6676" width="15.7109375" style="187" customWidth="1"/>
    <col min="6677" max="6677" width="14.28515625" style="187" customWidth="1"/>
    <col min="6678" max="6678" width="10.5703125" style="187" bestFit="1" customWidth="1"/>
    <col min="6679" max="6679" width="9.28515625" style="187" bestFit="1" customWidth="1"/>
    <col min="6680" max="6912" width="9.140625" style="187"/>
    <col min="6913" max="6913" width="3" style="187" customWidth="1"/>
    <col min="6914" max="6914" width="92.140625" style="187" customWidth="1"/>
    <col min="6915" max="6915" width="17.140625" style="187" customWidth="1"/>
    <col min="6916" max="6916" width="18" style="187" customWidth="1"/>
    <col min="6917" max="6917" width="15.7109375" style="187" customWidth="1"/>
    <col min="6918" max="6918" width="16" style="187" customWidth="1"/>
    <col min="6919" max="6932" width="15.7109375" style="187" customWidth="1"/>
    <col min="6933" max="6933" width="14.28515625" style="187" customWidth="1"/>
    <col min="6934" max="6934" width="10.5703125" style="187" bestFit="1" customWidth="1"/>
    <col min="6935" max="6935" width="9.28515625" style="187" bestFit="1" customWidth="1"/>
    <col min="6936" max="7168" width="9.140625" style="187"/>
    <col min="7169" max="7169" width="3" style="187" customWidth="1"/>
    <col min="7170" max="7170" width="92.140625" style="187" customWidth="1"/>
    <col min="7171" max="7171" width="17.140625" style="187" customWidth="1"/>
    <col min="7172" max="7172" width="18" style="187" customWidth="1"/>
    <col min="7173" max="7173" width="15.7109375" style="187" customWidth="1"/>
    <col min="7174" max="7174" width="16" style="187" customWidth="1"/>
    <col min="7175" max="7188" width="15.7109375" style="187" customWidth="1"/>
    <col min="7189" max="7189" width="14.28515625" style="187" customWidth="1"/>
    <col min="7190" max="7190" width="10.5703125" style="187" bestFit="1" customWidth="1"/>
    <col min="7191" max="7191" width="9.28515625" style="187" bestFit="1" customWidth="1"/>
    <col min="7192" max="7424" width="9.140625" style="187"/>
    <col min="7425" max="7425" width="3" style="187" customWidth="1"/>
    <col min="7426" max="7426" width="92.140625" style="187" customWidth="1"/>
    <col min="7427" max="7427" width="17.140625" style="187" customWidth="1"/>
    <col min="7428" max="7428" width="18" style="187" customWidth="1"/>
    <col min="7429" max="7429" width="15.7109375" style="187" customWidth="1"/>
    <col min="7430" max="7430" width="16" style="187" customWidth="1"/>
    <col min="7431" max="7444" width="15.7109375" style="187" customWidth="1"/>
    <col min="7445" max="7445" width="14.28515625" style="187" customWidth="1"/>
    <col min="7446" max="7446" width="10.5703125" style="187" bestFit="1" customWidth="1"/>
    <col min="7447" max="7447" width="9.28515625" style="187" bestFit="1" customWidth="1"/>
    <col min="7448" max="7680" width="9.140625" style="187"/>
    <col min="7681" max="7681" width="3" style="187" customWidth="1"/>
    <col min="7682" max="7682" width="92.140625" style="187" customWidth="1"/>
    <col min="7683" max="7683" width="17.140625" style="187" customWidth="1"/>
    <col min="7684" max="7684" width="18" style="187" customWidth="1"/>
    <col min="7685" max="7685" width="15.7109375" style="187" customWidth="1"/>
    <col min="7686" max="7686" width="16" style="187" customWidth="1"/>
    <col min="7687" max="7700" width="15.7109375" style="187" customWidth="1"/>
    <col min="7701" max="7701" width="14.28515625" style="187" customWidth="1"/>
    <col min="7702" max="7702" width="10.5703125" style="187" bestFit="1" customWidth="1"/>
    <col min="7703" max="7703" width="9.28515625" style="187" bestFit="1" customWidth="1"/>
    <col min="7704" max="7936" width="9.140625" style="187"/>
    <col min="7937" max="7937" width="3" style="187" customWidth="1"/>
    <col min="7938" max="7938" width="92.140625" style="187" customWidth="1"/>
    <col min="7939" max="7939" width="17.140625" style="187" customWidth="1"/>
    <col min="7940" max="7940" width="18" style="187" customWidth="1"/>
    <col min="7941" max="7941" width="15.7109375" style="187" customWidth="1"/>
    <col min="7942" max="7942" width="16" style="187" customWidth="1"/>
    <col min="7943" max="7956" width="15.7109375" style="187" customWidth="1"/>
    <col min="7957" max="7957" width="14.28515625" style="187" customWidth="1"/>
    <col min="7958" max="7958" width="10.5703125" style="187" bestFit="1" customWidth="1"/>
    <col min="7959" max="7959" width="9.28515625" style="187" bestFit="1" customWidth="1"/>
    <col min="7960" max="8192" width="9.140625" style="187"/>
    <col min="8193" max="8193" width="3" style="187" customWidth="1"/>
    <col min="8194" max="8194" width="92.140625" style="187" customWidth="1"/>
    <col min="8195" max="8195" width="17.140625" style="187" customWidth="1"/>
    <col min="8196" max="8196" width="18" style="187" customWidth="1"/>
    <col min="8197" max="8197" width="15.7109375" style="187" customWidth="1"/>
    <col min="8198" max="8198" width="16" style="187" customWidth="1"/>
    <col min="8199" max="8212" width="15.7109375" style="187" customWidth="1"/>
    <col min="8213" max="8213" width="14.28515625" style="187" customWidth="1"/>
    <col min="8214" max="8214" width="10.5703125" style="187" bestFit="1" customWidth="1"/>
    <col min="8215" max="8215" width="9.28515625" style="187" bestFit="1" customWidth="1"/>
    <col min="8216" max="8448" width="9.140625" style="187"/>
    <col min="8449" max="8449" width="3" style="187" customWidth="1"/>
    <col min="8450" max="8450" width="92.140625" style="187" customWidth="1"/>
    <col min="8451" max="8451" width="17.140625" style="187" customWidth="1"/>
    <col min="8452" max="8452" width="18" style="187" customWidth="1"/>
    <col min="8453" max="8453" width="15.7109375" style="187" customWidth="1"/>
    <col min="8454" max="8454" width="16" style="187" customWidth="1"/>
    <col min="8455" max="8468" width="15.7109375" style="187" customWidth="1"/>
    <col min="8469" max="8469" width="14.28515625" style="187" customWidth="1"/>
    <col min="8470" max="8470" width="10.5703125" style="187" bestFit="1" customWidth="1"/>
    <col min="8471" max="8471" width="9.28515625" style="187" bestFit="1" customWidth="1"/>
    <col min="8472" max="8704" width="9.140625" style="187"/>
    <col min="8705" max="8705" width="3" style="187" customWidth="1"/>
    <col min="8706" max="8706" width="92.140625" style="187" customWidth="1"/>
    <col min="8707" max="8707" width="17.140625" style="187" customWidth="1"/>
    <col min="8708" max="8708" width="18" style="187" customWidth="1"/>
    <col min="8709" max="8709" width="15.7109375" style="187" customWidth="1"/>
    <col min="8710" max="8710" width="16" style="187" customWidth="1"/>
    <col min="8711" max="8724" width="15.7109375" style="187" customWidth="1"/>
    <col min="8725" max="8725" width="14.28515625" style="187" customWidth="1"/>
    <col min="8726" max="8726" width="10.5703125" style="187" bestFit="1" customWidth="1"/>
    <col min="8727" max="8727" width="9.28515625" style="187" bestFit="1" customWidth="1"/>
    <col min="8728" max="8960" width="9.140625" style="187"/>
    <col min="8961" max="8961" width="3" style="187" customWidth="1"/>
    <col min="8962" max="8962" width="92.140625" style="187" customWidth="1"/>
    <col min="8963" max="8963" width="17.140625" style="187" customWidth="1"/>
    <col min="8964" max="8964" width="18" style="187" customWidth="1"/>
    <col min="8965" max="8965" width="15.7109375" style="187" customWidth="1"/>
    <col min="8966" max="8966" width="16" style="187" customWidth="1"/>
    <col min="8967" max="8980" width="15.7109375" style="187" customWidth="1"/>
    <col min="8981" max="8981" width="14.28515625" style="187" customWidth="1"/>
    <col min="8982" max="8982" width="10.5703125" style="187" bestFit="1" customWidth="1"/>
    <col min="8983" max="8983" width="9.28515625" style="187" bestFit="1" customWidth="1"/>
    <col min="8984" max="9216" width="9.140625" style="187"/>
    <col min="9217" max="9217" width="3" style="187" customWidth="1"/>
    <col min="9218" max="9218" width="92.140625" style="187" customWidth="1"/>
    <col min="9219" max="9219" width="17.140625" style="187" customWidth="1"/>
    <col min="9220" max="9220" width="18" style="187" customWidth="1"/>
    <col min="9221" max="9221" width="15.7109375" style="187" customWidth="1"/>
    <col min="9222" max="9222" width="16" style="187" customWidth="1"/>
    <col min="9223" max="9236" width="15.7109375" style="187" customWidth="1"/>
    <col min="9237" max="9237" width="14.28515625" style="187" customWidth="1"/>
    <col min="9238" max="9238" width="10.5703125" style="187" bestFit="1" customWidth="1"/>
    <col min="9239" max="9239" width="9.28515625" style="187" bestFit="1" customWidth="1"/>
    <col min="9240" max="9472" width="9.140625" style="187"/>
    <col min="9473" max="9473" width="3" style="187" customWidth="1"/>
    <col min="9474" max="9474" width="92.140625" style="187" customWidth="1"/>
    <col min="9475" max="9475" width="17.140625" style="187" customWidth="1"/>
    <col min="9476" max="9476" width="18" style="187" customWidth="1"/>
    <col min="9477" max="9477" width="15.7109375" style="187" customWidth="1"/>
    <col min="9478" max="9478" width="16" style="187" customWidth="1"/>
    <col min="9479" max="9492" width="15.7109375" style="187" customWidth="1"/>
    <col min="9493" max="9493" width="14.28515625" style="187" customWidth="1"/>
    <col min="9494" max="9494" width="10.5703125" style="187" bestFit="1" customWidth="1"/>
    <col min="9495" max="9495" width="9.28515625" style="187" bestFit="1" customWidth="1"/>
    <col min="9496" max="9728" width="9.140625" style="187"/>
    <col min="9729" max="9729" width="3" style="187" customWidth="1"/>
    <col min="9730" max="9730" width="92.140625" style="187" customWidth="1"/>
    <col min="9731" max="9731" width="17.140625" style="187" customWidth="1"/>
    <col min="9732" max="9732" width="18" style="187" customWidth="1"/>
    <col min="9733" max="9733" width="15.7109375" style="187" customWidth="1"/>
    <col min="9734" max="9734" width="16" style="187" customWidth="1"/>
    <col min="9735" max="9748" width="15.7109375" style="187" customWidth="1"/>
    <col min="9749" max="9749" width="14.28515625" style="187" customWidth="1"/>
    <col min="9750" max="9750" width="10.5703125" style="187" bestFit="1" customWidth="1"/>
    <col min="9751" max="9751" width="9.28515625" style="187" bestFit="1" customWidth="1"/>
    <col min="9752" max="9984" width="9.140625" style="187"/>
    <col min="9985" max="9985" width="3" style="187" customWidth="1"/>
    <col min="9986" max="9986" width="92.140625" style="187" customWidth="1"/>
    <col min="9987" max="9987" width="17.140625" style="187" customWidth="1"/>
    <col min="9988" max="9988" width="18" style="187" customWidth="1"/>
    <col min="9989" max="9989" width="15.7109375" style="187" customWidth="1"/>
    <col min="9990" max="9990" width="16" style="187" customWidth="1"/>
    <col min="9991" max="10004" width="15.7109375" style="187" customWidth="1"/>
    <col min="10005" max="10005" width="14.28515625" style="187" customWidth="1"/>
    <col min="10006" max="10006" width="10.5703125" style="187" bestFit="1" customWidth="1"/>
    <col min="10007" max="10007" width="9.28515625" style="187" bestFit="1" customWidth="1"/>
    <col min="10008" max="10240" width="9.140625" style="187"/>
    <col min="10241" max="10241" width="3" style="187" customWidth="1"/>
    <col min="10242" max="10242" width="92.140625" style="187" customWidth="1"/>
    <col min="10243" max="10243" width="17.140625" style="187" customWidth="1"/>
    <col min="10244" max="10244" width="18" style="187" customWidth="1"/>
    <col min="10245" max="10245" width="15.7109375" style="187" customWidth="1"/>
    <col min="10246" max="10246" width="16" style="187" customWidth="1"/>
    <col min="10247" max="10260" width="15.7109375" style="187" customWidth="1"/>
    <col min="10261" max="10261" width="14.28515625" style="187" customWidth="1"/>
    <col min="10262" max="10262" width="10.5703125" style="187" bestFit="1" customWidth="1"/>
    <col min="10263" max="10263" width="9.28515625" style="187" bestFit="1" customWidth="1"/>
    <col min="10264" max="10496" width="9.140625" style="187"/>
    <col min="10497" max="10497" width="3" style="187" customWidth="1"/>
    <col min="10498" max="10498" width="92.140625" style="187" customWidth="1"/>
    <col min="10499" max="10499" width="17.140625" style="187" customWidth="1"/>
    <col min="10500" max="10500" width="18" style="187" customWidth="1"/>
    <col min="10501" max="10501" width="15.7109375" style="187" customWidth="1"/>
    <col min="10502" max="10502" width="16" style="187" customWidth="1"/>
    <col min="10503" max="10516" width="15.7109375" style="187" customWidth="1"/>
    <col min="10517" max="10517" width="14.28515625" style="187" customWidth="1"/>
    <col min="10518" max="10518" width="10.5703125" style="187" bestFit="1" customWidth="1"/>
    <col min="10519" max="10519" width="9.28515625" style="187" bestFit="1" customWidth="1"/>
    <col min="10520" max="10752" width="9.140625" style="187"/>
    <col min="10753" max="10753" width="3" style="187" customWidth="1"/>
    <col min="10754" max="10754" width="92.140625" style="187" customWidth="1"/>
    <col min="10755" max="10755" width="17.140625" style="187" customWidth="1"/>
    <col min="10756" max="10756" width="18" style="187" customWidth="1"/>
    <col min="10757" max="10757" width="15.7109375" style="187" customWidth="1"/>
    <col min="10758" max="10758" width="16" style="187" customWidth="1"/>
    <col min="10759" max="10772" width="15.7109375" style="187" customWidth="1"/>
    <col min="10773" max="10773" width="14.28515625" style="187" customWidth="1"/>
    <col min="10774" max="10774" width="10.5703125" style="187" bestFit="1" customWidth="1"/>
    <col min="10775" max="10775" width="9.28515625" style="187" bestFit="1" customWidth="1"/>
    <col min="10776" max="11008" width="9.140625" style="187"/>
    <col min="11009" max="11009" width="3" style="187" customWidth="1"/>
    <col min="11010" max="11010" width="92.140625" style="187" customWidth="1"/>
    <col min="11011" max="11011" width="17.140625" style="187" customWidth="1"/>
    <col min="11012" max="11012" width="18" style="187" customWidth="1"/>
    <col min="11013" max="11013" width="15.7109375" style="187" customWidth="1"/>
    <col min="11014" max="11014" width="16" style="187" customWidth="1"/>
    <col min="11015" max="11028" width="15.7109375" style="187" customWidth="1"/>
    <col min="11029" max="11029" width="14.28515625" style="187" customWidth="1"/>
    <col min="11030" max="11030" width="10.5703125" style="187" bestFit="1" customWidth="1"/>
    <col min="11031" max="11031" width="9.28515625" style="187" bestFit="1" customWidth="1"/>
    <col min="11032" max="11264" width="9.140625" style="187"/>
    <col min="11265" max="11265" width="3" style="187" customWidth="1"/>
    <col min="11266" max="11266" width="92.140625" style="187" customWidth="1"/>
    <col min="11267" max="11267" width="17.140625" style="187" customWidth="1"/>
    <col min="11268" max="11268" width="18" style="187" customWidth="1"/>
    <col min="11269" max="11269" width="15.7109375" style="187" customWidth="1"/>
    <col min="11270" max="11270" width="16" style="187" customWidth="1"/>
    <col min="11271" max="11284" width="15.7109375" style="187" customWidth="1"/>
    <col min="11285" max="11285" width="14.28515625" style="187" customWidth="1"/>
    <col min="11286" max="11286" width="10.5703125" style="187" bestFit="1" customWidth="1"/>
    <col min="11287" max="11287" width="9.28515625" style="187" bestFit="1" customWidth="1"/>
    <col min="11288" max="11520" width="9.140625" style="187"/>
    <col min="11521" max="11521" width="3" style="187" customWidth="1"/>
    <col min="11522" max="11522" width="92.140625" style="187" customWidth="1"/>
    <col min="11523" max="11523" width="17.140625" style="187" customWidth="1"/>
    <col min="11524" max="11524" width="18" style="187" customWidth="1"/>
    <col min="11525" max="11525" width="15.7109375" style="187" customWidth="1"/>
    <col min="11526" max="11526" width="16" style="187" customWidth="1"/>
    <col min="11527" max="11540" width="15.7109375" style="187" customWidth="1"/>
    <col min="11541" max="11541" width="14.28515625" style="187" customWidth="1"/>
    <col min="11542" max="11542" width="10.5703125" style="187" bestFit="1" customWidth="1"/>
    <col min="11543" max="11543" width="9.28515625" style="187" bestFit="1" customWidth="1"/>
    <col min="11544" max="11776" width="9.140625" style="187"/>
    <col min="11777" max="11777" width="3" style="187" customWidth="1"/>
    <col min="11778" max="11778" width="92.140625" style="187" customWidth="1"/>
    <col min="11779" max="11779" width="17.140625" style="187" customWidth="1"/>
    <col min="11780" max="11780" width="18" style="187" customWidth="1"/>
    <col min="11781" max="11781" width="15.7109375" style="187" customWidth="1"/>
    <col min="11782" max="11782" width="16" style="187" customWidth="1"/>
    <col min="11783" max="11796" width="15.7109375" style="187" customWidth="1"/>
    <col min="11797" max="11797" width="14.28515625" style="187" customWidth="1"/>
    <col min="11798" max="11798" width="10.5703125" style="187" bestFit="1" customWidth="1"/>
    <col min="11799" max="11799" width="9.28515625" style="187" bestFit="1" customWidth="1"/>
    <col min="11800" max="12032" width="9.140625" style="187"/>
    <col min="12033" max="12033" width="3" style="187" customWidth="1"/>
    <col min="12034" max="12034" width="92.140625" style="187" customWidth="1"/>
    <col min="12035" max="12035" width="17.140625" style="187" customWidth="1"/>
    <col min="12036" max="12036" width="18" style="187" customWidth="1"/>
    <col min="12037" max="12037" width="15.7109375" style="187" customWidth="1"/>
    <col min="12038" max="12038" width="16" style="187" customWidth="1"/>
    <col min="12039" max="12052" width="15.7109375" style="187" customWidth="1"/>
    <col min="12053" max="12053" width="14.28515625" style="187" customWidth="1"/>
    <col min="12054" max="12054" width="10.5703125" style="187" bestFit="1" customWidth="1"/>
    <col min="12055" max="12055" width="9.28515625" style="187" bestFit="1" customWidth="1"/>
    <col min="12056" max="12288" width="9.140625" style="187"/>
    <col min="12289" max="12289" width="3" style="187" customWidth="1"/>
    <col min="12290" max="12290" width="92.140625" style="187" customWidth="1"/>
    <col min="12291" max="12291" width="17.140625" style="187" customWidth="1"/>
    <col min="12292" max="12292" width="18" style="187" customWidth="1"/>
    <col min="12293" max="12293" width="15.7109375" style="187" customWidth="1"/>
    <col min="12294" max="12294" width="16" style="187" customWidth="1"/>
    <col min="12295" max="12308" width="15.7109375" style="187" customWidth="1"/>
    <col min="12309" max="12309" width="14.28515625" style="187" customWidth="1"/>
    <col min="12310" max="12310" width="10.5703125" style="187" bestFit="1" customWidth="1"/>
    <col min="12311" max="12311" width="9.28515625" style="187" bestFit="1" customWidth="1"/>
    <col min="12312" max="12544" width="9.140625" style="187"/>
    <col min="12545" max="12545" width="3" style="187" customWidth="1"/>
    <col min="12546" max="12546" width="92.140625" style="187" customWidth="1"/>
    <col min="12547" max="12547" width="17.140625" style="187" customWidth="1"/>
    <col min="12548" max="12548" width="18" style="187" customWidth="1"/>
    <col min="12549" max="12549" width="15.7109375" style="187" customWidth="1"/>
    <col min="12550" max="12550" width="16" style="187" customWidth="1"/>
    <col min="12551" max="12564" width="15.7109375" style="187" customWidth="1"/>
    <col min="12565" max="12565" width="14.28515625" style="187" customWidth="1"/>
    <col min="12566" max="12566" width="10.5703125" style="187" bestFit="1" customWidth="1"/>
    <col min="12567" max="12567" width="9.28515625" style="187" bestFit="1" customWidth="1"/>
    <col min="12568" max="12800" width="9.140625" style="187"/>
    <col min="12801" max="12801" width="3" style="187" customWidth="1"/>
    <col min="12802" max="12802" width="92.140625" style="187" customWidth="1"/>
    <col min="12803" max="12803" width="17.140625" style="187" customWidth="1"/>
    <col min="12804" max="12804" width="18" style="187" customWidth="1"/>
    <col min="12805" max="12805" width="15.7109375" style="187" customWidth="1"/>
    <col min="12806" max="12806" width="16" style="187" customWidth="1"/>
    <col min="12807" max="12820" width="15.7109375" style="187" customWidth="1"/>
    <col min="12821" max="12821" width="14.28515625" style="187" customWidth="1"/>
    <col min="12822" max="12822" width="10.5703125" style="187" bestFit="1" customWidth="1"/>
    <col min="12823" max="12823" width="9.28515625" style="187" bestFit="1" customWidth="1"/>
    <col min="12824" max="13056" width="9.140625" style="187"/>
    <col min="13057" max="13057" width="3" style="187" customWidth="1"/>
    <col min="13058" max="13058" width="92.140625" style="187" customWidth="1"/>
    <col min="13059" max="13059" width="17.140625" style="187" customWidth="1"/>
    <col min="13060" max="13060" width="18" style="187" customWidth="1"/>
    <col min="13061" max="13061" width="15.7109375" style="187" customWidth="1"/>
    <col min="13062" max="13062" width="16" style="187" customWidth="1"/>
    <col min="13063" max="13076" width="15.7109375" style="187" customWidth="1"/>
    <col min="13077" max="13077" width="14.28515625" style="187" customWidth="1"/>
    <col min="13078" max="13078" width="10.5703125" style="187" bestFit="1" customWidth="1"/>
    <col min="13079" max="13079" width="9.28515625" style="187" bestFit="1" customWidth="1"/>
    <col min="13080" max="13312" width="9.140625" style="187"/>
    <col min="13313" max="13313" width="3" style="187" customWidth="1"/>
    <col min="13314" max="13314" width="92.140625" style="187" customWidth="1"/>
    <col min="13315" max="13315" width="17.140625" style="187" customWidth="1"/>
    <col min="13316" max="13316" width="18" style="187" customWidth="1"/>
    <col min="13317" max="13317" width="15.7109375" style="187" customWidth="1"/>
    <col min="13318" max="13318" width="16" style="187" customWidth="1"/>
    <col min="13319" max="13332" width="15.7109375" style="187" customWidth="1"/>
    <col min="13333" max="13333" width="14.28515625" style="187" customWidth="1"/>
    <col min="13334" max="13334" width="10.5703125" style="187" bestFit="1" customWidth="1"/>
    <col min="13335" max="13335" width="9.28515625" style="187" bestFit="1" customWidth="1"/>
    <col min="13336" max="13568" width="9.140625" style="187"/>
    <col min="13569" max="13569" width="3" style="187" customWidth="1"/>
    <col min="13570" max="13570" width="92.140625" style="187" customWidth="1"/>
    <col min="13571" max="13571" width="17.140625" style="187" customWidth="1"/>
    <col min="13572" max="13572" width="18" style="187" customWidth="1"/>
    <col min="13573" max="13573" width="15.7109375" style="187" customWidth="1"/>
    <col min="13574" max="13574" width="16" style="187" customWidth="1"/>
    <col min="13575" max="13588" width="15.7109375" style="187" customWidth="1"/>
    <col min="13589" max="13589" width="14.28515625" style="187" customWidth="1"/>
    <col min="13590" max="13590" width="10.5703125" style="187" bestFit="1" customWidth="1"/>
    <col min="13591" max="13591" width="9.28515625" style="187" bestFit="1" customWidth="1"/>
    <col min="13592" max="13824" width="9.140625" style="187"/>
    <col min="13825" max="13825" width="3" style="187" customWidth="1"/>
    <col min="13826" max="13826" width="92.140625" style="187" customWidth="1"/>
    <col min="13827" max="13827" width="17.140625" style="187" customWidth="1"/>
    <col min="13828" max="13828" width="18" style="187" customWidth="1"/>
    <col min="13829" max="13829" width="15.7109375" style="187" customWidth="1"/>
    <col min="13830" max="13830" width="16" style="187" customWidth="1"/>
    <col min="13831" max="13844" width="15.7109375" style="187" customWidth="1"/>
    <col min="13845" max="13845" width="14.28515625" style="187" customWidth="1"/>
    <col min="13846" max="13846" width="10.5703125" style="187" bestFit="1" customWidth="1"/>
    <col min="13847" max="13847" width="9.28515625" style="187" bestFit="1" customWidth="1"/>
    <col min="13848" max="14080" width="9.140625" style="187"/>
    <col min="14081" max="14081" width="3" style="187" customWidth="1"/>
    <col min="14082" max="14082" width="92.140625" style="187" customWidth="1"/>
    <col min="14083" max="14083" width="17.140625" style="187" customWidth="1"/>
    <col min="14084" max="14084" width="18" style="187" customWidth="1"/>
    <col min="14085" max="14085" width="15.7109375" style="187" customWidth="1"/>
    <col min="14086" max="14086" width="16" style="187" customWidth="1"/>
    <col min="14087" max="14100" width="15.7109375" style="187" customWidth="1"/>
    <col min="14101" max="14101" width="14.28515625" style="187" customWidth="1"/>
    <col min="14102" max="14102" width="10.5703125" style="187" bestFit="1" customWidth="1"/>
    <col min="14103" max="14103" width="9.28515625" style="187" bestFit="1" customWidth="1"/>
    <col min="14104" max="14336" width="9.140625" style="187"/>
    <col min="14337" max="14337" width="3" style="187" customWidth="1"/>
    <col min="14338" max="14338" width="92.140625" style="187" customWidth="1"/>
    <col min="14339" max="14339" width="17.140625" style="187" customWidth="1"/>
    <col min="14340" max="14340" width="18" style="187" customWidth="1"/>
    <col min="14341" max="14341" width="15.7109375" style="187" customWidth="1"/>
    <col min="14342" max="14342" width="16" style="187" customWidth="1"/>
    <col min="14343" max="14356" width="15.7109375" style="187" customWidth="1"/>
    <col min="14357" max="14357" width="14.28515625" style="187" customWidth="1"/>
    <col min="14358" max="14358" width="10.5703125" style="187" bestFit="1" customWidth="1"/>
    <col min="14359" max="14359" width="9.28515625" style="187" bestFit="1" customWidth="1"/>
    <col min="14360" max="14592" width="9.140625" style="187"/>
    <col min="14593" max="14593" width="3" style="187" customWidth="1"/>
    <col min="14594" max="14594" width="92.140625" style="187" customWidth="1"/>
    <col min="14595" max="14595" width="17.140625" style="187" customWidth="1"/>
    <col min="14596" max="14596" width="18" style="187" customWidth="1"/>
    <col min="14597" max="14597" width="15.7109375" style="187" customWidth="1"/>
    <col min="14598" max="14598" width="16" style="187" customWidth="1"/>
    <col min="14599" max="14612" width="15.7109375" style="187" customWidth="1"/>
    <col min="14613" max="14613" width="14.28515625" style="187" customWidth="1"/>
    <col min="14614" max="14614" width="10.5703125" style="187" bestFit="1" customWidth="1"/>
    <col min="14615" max="14615" width="9.28515625" style="187" bestFit="1" customWidth="1"/>
    <col min="14616" max="14848" width="9.140625" style="187"/>
    <col min="14849" max="14849" width="3" style="187" customWidth="1"/>
    <col min="14850" max="14850" width="92.140625" style="187" customWidth="1"/>
    <col min="14851" max="14851" width="17.140625" style="187" customWidth="1"/>
    <col min="14852" max="14852" width="18" style="187" customWidth="1"/>
    <col min="14853" max="14853" width="15.7109375" style="187" customWidth="1"/>
    <col min="14854" max="14854" width="16" style="187" customWidth="1"/>
    <col min="14855" max="14868" width="15.7109375" style="187" customWidth="1"/>
    <col min="14869" max="14869" width="14.28515625" style="187" customWidth="1"/>
    <col min="14870" max="14870" width="10.5703125" style="187" bestFit="1" customWidth="1"/>
    <col min="14871" max="14871" width="9.28515625" style="187" bestFit="1" customWidth="1"/>
    <col min="14872" max="15104" width="9.140625" style="187"/>
    <col min="15105" max="15105" width="3" style="187" customWidth="1"/>
    <col min="15106" max="15106" width="92.140625" style="187" customWidth="1"/>
    <col min="15107" max="15107" width="17.140625" style="187" customWidth="1"/>
    <col min="15108" max="15108" width="18" style="187" customWidth="1"/>
    <col min="15109" max="15109" width="15.7109375" style="187" customWidth="1"/>
    <col min="15110" max="15110" width="16" style="187" customWidth="1"/>
    <col min="15111" max="15124" width="15.7109375" style="187" customWidth="1"/>
    <col min="15125" max="15125" width="14.28515625" style="187" customWidth="1"/>
    <col min="15126" max="15126" width="10.5703125" style="187" bestFit="1" customWidth="1"/>
    <col min="15127" max="15127" width="9.28515625" style="187" bestFit="1" customWidth="1"/>
    <col min="15128" max="15360" width="9.140625" style="187"/>
    <col min="15361" max="15361" width="3" style="187" customWidth="1"/>
    <col min="15362" max="15362" width="92.140625" style="187" customWidth="1"/>
    <col min="15363" max="15363" width="17.140625" style="187" customWidth="1"/>
    <col min="15364" max="15364" width="18" style="187" customWidth="1"/>
    <col min="15365" max="15365" width="15.7109375" style="187" customWidth="1"/>
    <col min="15366" max="15366" width="16" style="187" customWidth="1"/>
    <col min="15367" max="15380" width="15.7109375" style="187" customWidth="1"/>
    <col min="15381" max="15381" width="14.28515625" style="187" customWidth="1"/>
    <col min="15382" max="15382" width="10.5703125" style="187" bestFit="1" customWidth="1"/>
    <col min="15383" max="15383" width="9.28515625" style="187" bestFit="1" customWidth="1"/>
    <col min="15384" max="15616" width="9.140625" style="187"/>
    <col min="15617" max="15617" width="3" style="187" customWidth="1"/>
    <col min="15618" max="15618" width="92.140625" style="187" customWidth="1"/>
    <col min="15619" max="15619" width="17.140625" style="187" customWidth="1"/>
    <col min="15620" max="15620" width="18" style="187" customWidth="1"/>
    <col min="15621" max="15621" width="15.7109375" style="187" customWidth="1"/>
    <col min="15622" max="15622" width="16" style="187" customWidth="1"/>
    <col min="15623" max="15636" width="15.7109375" style="187" customWidth="1"/>
    <col min="15637" max="15637" width="14.28515625" style="187" customWidth="1"/>
    <col min="15638" max="15638" width="10.5703125" style="187" bestFit="1" customWidth="1"/>
    <col min="15639" max="15639" width="9.28515625" style="187" bestFit="1" customWidth="1"/>
    <col min="15640" max="15872" width="9.140625" style="187"/>
    <col min="15873" max="15873" width="3" style="187" customWidth="1"/>
    <col min="15874" max="15874" width="92.140625" style="187" customWidth="1"/>
    <col min="15875" max="15875" width="17.140625" style="187" customWidth="1"/>
    <col min="15876" max="15876" width="18" style="187" customWidth="1"/>
    <col min="15877" max="15877" width="15.7109375" style="187" customWidth="1"/>
    <col min="15878" max="15878" width="16" style="187" customWidth="1"/>
    <col min="15879" max="15892" width="15.7109375" style="187" customWidth="1"/>
    <col min="15893" max="15893" width="14.28515625" style="187" customWidth="1"/>
    <col min="15894" max="15894" width="10.5703125" style="187" bestFit="1" customWidth="1"/>
    <col min="15895" max="15895" width="9.28515625" style="187" bestFit="1" customWidth="1"/>
    <col min="15896" max="16128" width="9.140625" style="187"/>
    <col min="16129" max="16129" width="3" style="187" customWidth="1"/>
    <col min="16130" max="16130" width="92.140625" style="187" customWidth="1"/>
    <col min="16131" max="16131" width="17.140625" style="187" customWidth="1"/>
    <col min="16132" max="16132" width="18" style="187" customWidth="1"/>
    <col min="16133" max="16133" width="15.7109375" style="187" customWidth="1"/>
    <col min="16134" max="16134" width="16" style="187" customWidth="1"/>
    <col min="16135" max="16148" width="15.7109375" style="187" customWidth="1"/>
    <col min="16149" max="16149" width="14.28515625" style="187" customWidth="1"/>
    <col min="16150" max="16150" width="10.5703125" style="187" bestFit="1" customWidth="1"/>
    <col min="16151" max="16151" width="9.28515625" style="187" bestFit="1" customWidth="1"/>
    <col min="16152" max="16384" width="9.140625" style="187"/>
  </cols>
  <sheetData>
    <row r="1" spans="1:20" ht="25.5" customHeight="1" x14ac:dyDescent="0.35">
      <c r="A1" s="4153" t="s">
        <v>95</v>
      </c>
      <c r="B1" s="4153"/>
      <c r="C1" s="4153"/>
      <c r="D1" s="4153"/>
      <c r="E1" s="4153"/>
      <c r="F1" s="4153"/>
      <c r="G1" s="4153"/>
      <c r="H1" s="4153"/>
      <c r="I1" s="4153"/>
      <c r="J1" s="4153"/>
      <c r="K1" s="4153"/>
      <c r="L1" s="4153"/>
      <c r="M1" s="4153"/>
      <c r="N1" s="4153"/>
      <c r="O1" s="4153"/>
      <c r="P1" s="4153"/>
      <c r="Q1" s="4153"/>
      <c r="R1" s="4153"/>
      <c r="S1" s="4153"/>
      <c r="T1" s="4153"/>
    </row>
    <row r="2" spans="1:20" x14ac:dyDescent="0.35">
      <c r="A2" s="4548" t="s">
        <v>96</v>
      </c>
      <c r="B2" s="4548"/>
      <c r="C2" s="4548"/>
      <c r="D2" s="4548"/>
      <c r="E2" s="4548"/>
      <c r="F2" s="4548"/>
      <c r="G2" s="4548"/>
      <c r="H2" s="4548"/>
      <c r="I2" s="4548"/>
      <c r="J2" s="4548"/>
      <c r="K2" s="4548"/>
      <c r="L2" s="4548"/>
      <c r="M2" s="4548"/>
      <c r="N2" s="4548"/>
      <c r="O2" s="4548"/>
      <c r="P2" s="4548"/>
      <c r="Q2" s="4548"/>
      <c r="R2" s="4548"/>
      <c r="S2" s="4548"/>
      <c r="T2" s="4548"/>
    </row>
    <row r="3" spans="1:20" ht="25.5" customHeight="1" x14ac:dyDescent="0.35">
      <c r="A3" s="4153" t="s">
        <v>375</v>
      </c>
      <c r="B3" s="4153"/>
      <c r="C3" s="4153"/>
      <c r="D3" s="4153"/>
      <c r="E3" s="4153"/>
      <c r="F3" s="4153"/>
      <c r="G3" s="4153"/>
      <c r="H3" s="4153"/>
      <c r="I3" s="4153"/>
      <c r="J3" s="4153"/>
      <c r="K3" s="4153"/>
      <c r="L3" s="4153"/>
      <c r="M3" s="4153"/>
      <c r="N3" s="4153"/>
      <c r="O3" s="4153"/>
      <c r="P3" s="4153"/>
      <c r="Q3" s="4153"/>
      <c r="R3" s="4153"/>
      <c r="S3" s="4153"/>
      <c r="T3" s="4153"/>
    </row>
    <row r="4" spans="1:20" ht="26.25" thickBot="1" x14ac:dyDescent="0.4">
      <c r="B4" s="188"/>
    </row>
    <row r="5" spans="1:20" ht="25.5" customHeight="1" x14ac:dyDescent="0.35">
      <c r="B5" s="4566" t="s">
        <v>9</v>
      </c>
      <c r="C5" s="4130" t="s">
        <v>0</v>
      </c>
      <c r="D5" s="4131"/>
      <c r="E5" s="4132"/>
      <c r="F5" s="4130" t="s">
        <v>1</v>
      </c>
      <c r="G5" s="4131"/>
      <c r="H5" s="4132"/>
      <c r="I5" s="4130" t="s">
        <v>2</v>
      </c>
      <c r="J5" s="4131"/>
      <c r="K5" s="4132"/>
      <c r="L5" s="4130" t="s">
        <v>3</v>
      </c>
      <c r="M5" s="4131"/>
      <c r="N5" s="4132"/>
      <c r="O5" s="4130">
        <v>5</v>
      </c>
      <c r="P5" s="4131"/>
      <c r="Q5" s="4132"/>
      <c r="R5" s="4568" t="s">
        <v>6</v>
      </c>
      <c r="S5" s="4569"/>
      <c r="T5" s="4570"/>
    </row>
    <row r="6" spans="1:20" ht="26.25" thickBot="1" x14ac:dyDescent="0.4">
      <c r="B6" s="4567"/>
      <c r="C6" s="4133"/>
      <c r="D6" s="4134"/>
      <c r="E6" s="4135"/>
      <c r="F6" s="4133"/>
      <c r="G6" s="4134"/>
      <c r="H6" s="4135"/>
      <c r="I6" s="4133"/>
      <c r="J6" s="4134"/>
      <c r="K6" s="4135"/>
      <c r="L6" s="4133"/>
      <c r="M6" s="4134"/>
      <c r="N6" s="4135"/>
      <c r="O6" s="4133"/>
      <c r="P6" s="4134"/>
      <c r="Q6" s="4135"/>
      <c r="R6" s="4571"/>
      <c r="S6" s="4572"/>
      <c r="T6" s="4573"/>
    </row>
    <row r="7" spans="1:20" ht="57" customHeight="1" thickBot="1" x14ac:dyDescent="0.4">
      <c r="B7" s="4332"/>
      <c r="C7" s="338" t="s">
        <v>26</v>
      </c>
      <c r="D7" s="338" t="s">
        <v>27</v>
      </c>
      <c r="E7" s="189" t="s">
        <v>4</v>
      </c>
      <c r="F7" s="338" t="s">
        <v>97</v>
      </c>
      <c r="G7" s="338" t="s">
        <v>27</v>
      </c>
      <c r="H7" s="189" t="s">
        <v>4</v>
      </c>
      <c r="I7" s="338" t="s">
        <v>97</v>
      </c>
      <c r="J7" s="338" t="s">
        <v>27</v>
      </c>
      <c r="K7" s="189" t="s">
        <v>4</v>
      </c>
      <c r="L7" s="338" t="s">
        <v>97</v>
      </c>
      <c r="M7" s="338" t="s">
        <v>27</v>
      </c>
      <c r="N7" s="189" t="s">
        <v>4</v>
      </c>
      <c r="O7" s="338" t="s">
        <v>97</v>
      </c>
      <c r="P7" s="338" t="s">
        <v>27</v>
      </c>
      <c r="Q7" s="190" t="s">
        <v>4</v>
      </c>
      <c r="R7" s="338" t="s">
        <v>26</v>
      </c>
      <c r="S7" s="338" t="s">
        <v>27</v>
      </c>
      <c r="T7" s="190" t="s">
        <v>4</v>
      </c>
    </row>
    <row r="8" spans="1:20" ht="26.25" x14ac:dyDescent="0.35">
      <c r="B8" s="96" t="s">
        <v>22</v>
      </c>
      <c r="C8" s="191"/>
      <c r="D8" s="192"/>
      <c r="E8" s="193"/>
      <c r="F8" s="114"/>
      <c r="G8" s="114"/>
      <c r="H8" s="194"/>
      <c r="I8" s="460"/>
      <c r="J8" s="461"/>
      <c r="K8" s="462"/>
      <c r="L8" s="454"/>
      <c r="M8" s="114"/>
      <c r="N8" s="194"/>
      <c r="O8" s="467"/>
      <c r="P8" s="195"/>
      <c r="Q8" s="193"/>
      <c r="R8" s="196"/>
      <c r="S8" s="196"/>
      <c r="T8" s="336"/>
    </row>
    <row r="9" spans="1:20" ht="36" customHeight="1" thickBot="1" x14ac:dyDescent="0.4">
      <c r="B9" s="92" t="s">
        <v>100</v>
      </c>
      <c r="C9" s="52">
        <v>0</v>
      </c>
      <c r="D9" s="53">
        <v>6</v>
      </c>
      <c r="E9" s="55">
        <v>6</v>
      </c>
      <c r="F9" s="52">
        <v>0</v>
      </c>
      <c r="G9" s="53">
        <v>5</v>
      </c>
      <c r="H9" s="55">
        <v>5</v>
      </c>
      <c r="I9" s="400">
        <v>0</v>
      </c>
      <c r="J9" s="401">
        <v>0</v>
      </c>
      <c r="K9" s="411">
        <v>0</v>
      </c>
      <c r="L9" s="403">
        <v>0</v>
      </c>
      <c r="M9" s="53">
        <v>0</v>
      </c>
      <c r="N9" s="412">
        <v>0</v>
      </c>
      <c r="O9" s="400">
        <v>0</v>
      </c>
      <c r="P9" s="53">
        <v>0</v>
      </c>
      <c r="Q9" s="54">
        <v>0</v>
      </c>
      <c r="R9" s="414">
        <f>C9+F9+I9+L9+O9</f>
        <v>0</v>
      </c>
      <c r="S9" s="418">
        <f t="shared" ref="S9:T9" si="0">D9+G9+J9+M9+P9</f>
        <v>11</v>
      </c>
      <c r="T9" s="419">
        <f t="shared" si="0"/>
        <v>11</v>
      </c>
    </row>
    <row r="10" spans="1:20" ht="38.25" customHeight="1" thickBot="1" x14ac:dyDescent="0.4">
      <c r="B10" s="96" t="s">
        <v>16</v>
      </c>
      <c r="C10" s="97">
        <f>SUM(C9:C9)</f>
        <v>0</v>
      </c>
      <c r="D10" s="98">
        <v>6</v>
      </c>
      <c r="E10" s="99">
        <v>6</v>
      </c>
      <c r="F10" s="97">
        <f>SUM(F9:F9)</f>
        <v>0</v>
      </c>
      <c r="G10" s="98">
        <v>5</v>
      </c>
      <c r="H10" s="99">
        <v>5</v>
      </c>
      <c r="I10" s="463">
        <v>0</v>
      </c>
      <c r="J10" s="404">
        <v>0</v>
      </c>
      <c r="K10" s="350">
        <v>0</v>
      </c>
      <c r="L10" s="402">
        <v>0</v>
      </c>
      <c r="M10" s="98">
        <v>0</v>
      </c>
      <c r="N10" s="405">
        <v>0</v>
      </c>
      <c r="O10" s="463">
        <v>0</v>
      </c>
      <c r="P10" s="98">
        <v>0</v>
      </c>
      <c r="Q10" s="100">
        <v>0</v>
      </c>
      <c r="R10" s="97">
        <f>SUM(R9)</f>
        <v>0</v>
      </c>
      <c r="S10" s="98">
        <f>SUM(S9)</f>
        <v>11</v>
      </c>
      <c r="T10" s="99">
        <f>SUM(T9)</f>
        <v>11</v>
      </c>
    </row>
    <row r="11" spans="1:20" ht="26.25" thickBot="1" x14ac:dyDescent="0.4">
      <c r="B11" s="93" t="s">
        <v>23</v>
      </c>
      <c r="C11" s="116"/>
      <c r="D11" s="116"/>
      <c r="E11" s="116"/>
      <c r="F11" s="116"/>
      <c r="G11" s="116"/>
      <c r="H11" s="116"/>
      <c r="I11" s="464"/>
      <c r="J11" s="464"/>
      <c r="K11" s="464"/>
      <c r="L11" s="455"/>
      <c r="M11" s="116"/>
      <c r="N11" s="451"/>
      <c r="O11" s="464"/>
      <c r="P11" s="116"/>
      <c r="Q11" s="116"/>
      <c r="R11" s="101"/>
      <c r="S11" s="102"/>
      <c r="T11" s="337"/>
    </row>
    <row r="12" spans="1:20" ht="27" thickBot="1" x14ac:dyDescent="0.4">
      <c r="B12" s="103" t="s">
        <v>11</v>
      </c>
      <c r="C12" s="104"/>
      <c r="D12" s="105"/>
      <c r="E12" s="100"/>
      <c r="F12" s="104"/>
      <c r="G12" s="105"/>
      <c r="H12" s="100"/>
      <c r="I12" s="465"/>
      <c r="J12" s="406"/>
      <c r="K12" s="350"/>
      <c r="L12" s="407"/>
      <c r="M12" s="105"/>
      <c r="N12" s="405"/>
      <c r="O12" s="463"/>
      <c r="P12" s="98"/>
      <c r="Q12" s="100"/>
      <c r="R12" s="104"/>
      <c r="S12" s="105"/>
      <c r="T12" s="99"/>
    </row>
    <row r="13" spans="1:20" ht="39" customHeight="1" thickBot="1" x14ac:dyDescent="0.4">
      <c r="B13" s="92" t="s">
        <v>100</v>
      </c>
      <c r="C13" s="52">
        <v>0</v>
      </c>
      <c r="D13" s="53">
        <v>6</v>
      </c>
      <c r="E13" s="55">
        <v>6</v>
      </c>
      <c r="F13" s="52">
        <v>0</v>
      </c>
      <c r="G13" s="53">
        <v>5</v>
      </c>
      <c r="H13" s="55">
        <v>5</v>
      </c>
      <c r="I13" s="400">
        <v>0</v>
      </c>
      <c r="J13" s="401">
        <v>0</v>
      </c>
      <c r="K13" s="411">
        <v>0</v>
      </c>
      <c r="L13" s="403">
        <v>0</v>
      </c>
      <c r="M13" s="53">
        <v>0</v>
      </c>
      <c r="N13" s="412">
        <v>0</v>
      </c>
      <c r="O13" s="400">
        <v>0</v>
      </c>
      <c r="P13" s="53">
        <v>0</v>
      </c>
      <c r="Q13" s="54">
        <v>0</v>
      </c>
      <c r="R13" s="414">
        <f>C13+F13+I13+L13+O13</f>
        <v>0</v>
      </c>
      <c r="S13" s="418">
        <f t="shared" ref="S13" si="1">D13+G13+J13+M13+P13</f>
        <v>11</v>
      </c>
      <c r="T13" s="419">
        <f t="shared" ref="T13" si="2">E13+H13+K13+N13+Q13</f>
        <v>11</v>
      </c>
    </row>
    <row r="14" spans="1:20" ht="26.25" thickBot="1" x14ac:dyDescent="0.4">
      <c r="B14" s="106" t="s">
        <v>8</v>
      </c>
      <c r="C14" s="97">
        <f>SUM(C13:C13)</f>
        <v>0</v>
      </c>
      <c r="D14" s="98">
        <v>6</v>
      </c>
      <c r="E14" s="99">
        <v>6</v>
      </c>
      <c r="F14" s="97">
        <f>SUM(F13:F13)</f>
        <v>0</v>
      </c>
      <c r="G14" s="98">
        <v>5</v>
      </c>
      <c r="H14" s="99">
        <v>5</v>
      </c>
      <c r="I14" s="463">
        <v>0</v>
      </c>
      <c r="J14" s="404">
        <v>0</v>
      </c>
      <c r="K14" s="350">
        <v>0</v>
      </c>
      <c r="L14" s="402">
        <v>0</v>
      </c>
      <c r="M14" s="98">
        <v>0</v>
      </c>
      <c r="N14" s="405">
        <v>0</v>
      </c>
      <c r="O14" s="463">
        <v>0</v>
      </c>
      <c r="P14" s="98">
        <v>0</v>
      </c>
      <c r="Q14" s="100">
        <v>0</v>
      </c>
      <c r="R14" s="97">
        <f>SUM(R13:R13)</f>
        <v>0</v>
      </c>
      <c r="S14" s="98">
        <f>SUM(S13:S13)</f>
        <v>11</v>
      </c>
      <c r="T14" s="99">
        <f>SUM(T13:T13)</f>
        <v>11</v>
      </c>
    </row>
    <row r="15" spans="1:20" ht="36" customHeight="1" x14ac:dyDescent="0.35">
      <c r="B15" s="94" t="s">
        <v>25</v>
      </c>
      <c r="C15" s="107"/>
      <c r="D15" s="108"/>
      <c r="E15" s="109"/>
      <c r="F15" s="107"/>
      <c r="G15" s="108"/>
      <c r="H15" s="109"/>
      <c r="I15" s="408"/>
      <c r="J15" s="456"/>
      <c r="K15" s="410"/>
      <c r="L15" s="456"/>
      <c r="M15" s="108"/>
      <c r="N15" s="409"/>
      <c r="O15" s="408"/>
      <c r="P15" s="108"/>
      <c r="Q15" s="109"/>
      <c r="R15" s="107"/>
      <c r="S15" s="108"/>
      <c r="T15" s="110"/>
    </row>
    <row r="16" spans="1:20" ht="34.5" customHeight="1" thickBot="1" x14ac:dyDescent="0.4">
      <c r="B16" s="92" t="s">
        <v>100</v>
      </c>
      <c r="C16" s="111">
        <v>0</v>
      </c>
      <c r="D16" s="112">
        <v>0</v>
      </c>
      <c r="E16" s="113">
        <f>SUM(C16:D16)</f>
        <v>0</v>
      </c>
      <c r="F16" s="111">
        <v>0</v>
      </c>
      <c r="G16" s="112">
        <v>0</v>
      </c>
      <c r="H16" s="113">
        <f>SUM(F16:G16)</f>
        <v>0</v>
      </c>
      <c r="I16" s="400">
        <v>0</v>
      </c>
      <c r="J16" s="401">
        <v>0</v>
      </c>
      <c r="K16" s="411">
        <v>0</v>
      </c>
      <c r="L16" s="403">
        <v>0</v>
      </c>
      <c r="M16" s="53">
        <v>0</v>
      </c>
      <c r="N16" s="412">
        <v>0</v>
      </c>
      <c r="O16" s="400">
        <v>0</v>
      </c>
      <c r="P16" s="53">
        <v>0</v>
      </c>
      <c r="Q16" s="54">
        <v>0</v>
      </c>
      <c r="R16" s="111">
        <v>0</v>
      </c>
      <c r="S16" s="112">
        <v>0</v>
      </c>
      <c r="T16" s="152">
        <f>SUM(R16:S16)</f>
        <v>0</v>
      </c>
    </row>
    <row r="17" spans="2:21" ht="30" customHeight="1" thickBot="1" x14ac:dyDescent="0.4">
      <c r="B17" s="95" t="s">
        <v>13</v>
      </c>
      <c r="C17" s="99">
        <f t="shared" ref="C17:H17" si="3">SUM(C16:C16)</f>
        <v>0</v>
      </c>
      <c r="D17" s="97">
        <f t="shared" si="3"/>
        <v>0</v>
      </c>
      <c r="E17" s="115">
        <f t="shared" si="3"/>
        <v>0</v>
      </c>
      <c r="F17" s="99">
        <f t="shared" si="3"/>
        <v>0</v>
      </c>
      <c r="G17" s="97">
        <f t="shared" si="3"/>
        <v>0</v>
      </c>
      <c r="H17" s="115">
        <f t="shared" si="3"/>
        <v>0</v>
      </c>
      <c r="I17" s="463">
        <v>0</v>
      </c>
      <c r="J17" s="404">
        <v>0</v>
      </c>
      <c r="K17" s="350">
        <v>0</v>
      </c>
      <c r="L17" s="402">
        <v>0</v>
      </c>
      <c r="M17" s="98">
        <v>0</v>
      </c>
      <c r="N17" s="405">
        <v>0</v>
      </c>
      <c r="O17" s="463">
        <v>0</v>
      </c>
      <c r="P17" s="98">
        <v>0</v>
      </c>
      <c r="Q17" s="100">
        <v>0</v>
      </c>
      <c r="R17" s="99">
        <f>SUM(R16:R16)</f>
        <v>0</v>
      </c>
      <c r="S17" s="97">
        <f>SUM(S16:S16)</f>
        <v>0</v>
      </c>
      <c r="T17" s="116">
        <f>SUM(T16:T16)</f>
        <v>0</v>
      </c>
    </row>
    <row r="18" spans="2:21" ht="28.5" customHeight="1" thickBot="1" x14ac:dyDescent="0.4">
      <c r="B18" s="117" t="s">
        <v>10</v>
      </c>
      <c r="C18" s="118">
        <f>C14</f>
        <v>0</v>
      </c>
      <c r="D18" s="163">
        <f>D14</f>
        <v>6</v>
      </c>
      <c r="E18" s="164">
        <v>6</v>
      </c>
      <c r="F18" s="118">
        <f>F14</f>
        <v>0</v>
      </c>
      <c r="G18" s="163">
        <f>G14</f>
        <v>5</v>
      </c>
      <c r="H18" s="164">
        <f>H14</f>
        <v>5</v>
      </c>
      <c r="I18" s="415">
        <v>0</v>
      </c>
      <c r="J18" s="416">
        <v>0</v>
      </c>
      <c r="K18" s="417">
        <v>0</v>
      </c>
      <c r="L18" s="457">
        <v>0</v>
      </c>
      <c r="M18" s="138">
        <v>0</v>
      </c>
      <c r="N18" s="413">
        <v>0</v>
      </c>
      <c r="O18" s="415">
        <v>0</v>
      </c>
      <c r="P18" s="138">
        <v>0</v>
      </c>
      <c r="Q18" s="139">
        <v>0</v>
      </c>
      <c r="R18" s="118">
        <f>R14</f>
        <v>0</v>
      </c>
      <c r="S18" s="163">
        <f>S14</f>
        <v>11</v>
      </c>
      <c r="T18" s="164">
        <f>T14</f>
        <v>11</v>
      </c>
      <c r="U18" s="197"/>
    </row>
    <row r="19" spans="2:21" ht="34.5" customHeight="1" thickBot="1" x14ac:dyDescent="0.4">
      <c r="B19" s="355" t="s">
        <v>17</v>
      </c>
      <c r="C19" s="356">
        <f t="shared" ref="C19:H19" si="4">C17</f>
        <v>0</v>
      </c>
      <c r="D19" s="357">
        <f t="shared" si="4"/>
        <v>0</v>
      </c>
      <c r="E19" s="358">
        <f t="shared" si="4"/>
        <v>0</v>
      </c>
      <c r="F19" s="356">
        <f t="shared" si="4"/>
        <v>0</v>
      </c>
      <c r="G19" s="357">
        <f t="shared" si="4"/>
        <v>0</v>
      </c>
      <c r="H19" s="358">
        <f t="shared" si="4"/>
        <v>0</v>
      </c>
      <c r="I19" s="348">
        <v>0</v>
      </c>
      <c r="J19" s="347">
        <v>0</v>
      </c>
      <c r="K19" s="352">
        <v>0</v>
      </c>
      <c r="L19" s="458">
        <v>0</v>
      </c>
      <c r="M19" s="347">
        <v>0</v>
      </c>
      <c r="N19" s="452">
        <v>0</v>
      </c>
      <c r="O19" s="348">
        <v>0</v>
      </c>
      <c r="P19" s="347">
        <v>0</v>
      </c>
      <c r="Q19" s="352">
        <v>0</v>
      </c>
      <c r="R19" s="356">
        <f>R17</f>
        <v>0</v>
      </c>
      <c r="S19" s="357">
        <f>S17</f>
        <v>0</v>
      </c>
      <c r="T19" s="358">
        <f>T17</f>
        <v>0</v>
      </c>
    </row>
    <row r="20" spans="2:21" ht="33" customHeight="1" thickBot="1" x14ac:dyDescent="0.4">
      <c r="B20" s="353" t="s">
        <v>18</v>
      </c>
      <c r="C20" s="359">
        <f t="shared" ref="C20:H20" si="5">SUM(C18:C19)</f>
        <v>0</v>
      </c>
      <c r="D20" s="360">
        <f t="shared" si="5"/>
        <v>6</v>
      </c>
      <c r="E20" s="361">
        <f t="shared" si="5"/>
        <v>6</v>
      </c>
      <c r="F20" s="359">
        <f t="shared" si="5"/>
        <v>0</v>
      </c>
      <c r="G20" s="360">
        <f t="shared" si="5"/>
        <v>5</v>
      </c>
      <c r="H20" s="361">
        <f t="shared" si="5"/>
        <v>5</v>
      </c>
      <c r="I20" s="362">
        <v>0</v>
      </c>
      <c r="J20" s="466">
        <v>0</v>
      </c>
      <c r="K20" s="364">
        <v>0</v>
      </c>
      <c r="L20" s="459">
        <v>0</v>
      </c>
      <c r="M20" s="363">
        <v>0</v>
      </c>
      <c r="N20" s="453">
        <v>0</v>
      </c>
      <c r="O20" s="362">
        <v>0</v>
      </c>
      <c r="P20" s="363">
        <v>0</v>
      </c>
      <c r="Q20" s="364">
        <v>0</v>
      </c>
      <c r="R20" s="359">
        <f>SUM(R18:R19)</f>
        <v>0</v>
      </c>
      <c r="S20" s="360">
        <f>SUM(S18:S19)</f>
        <v>11</v>
      </c>
      <c r="T20" s="361">
        <f>SUM(T18:T19)</f>
        <v>11</v>
      </c>
    </row>
    <row r="21" spans="2:21" x14ac:dyDescent="0.35"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</row>
    <row r="22" spans="2:21" x14ac:dyDescent="0.35"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</row>
    <row r="23" spans="2:21" ht="25.5" customHeight="1" x14ac:dyDescent="0.35">
      <c r="B23" s="4547"/>
      <c r="C23" s="4547"/>
      <c r="D23" s="4547"/>
      <c r="E23" s="4547"/>
      <c r="F23" s="4547"/>
      <c r="G23" s="4547"/>
      <c r="H23" s="4547"/>
      <c r="I23" s="4547"/>
      <c r="J23" s="4547"/>
      <c r="K23" s="4547"/>
      <c r="L23" s="4547"/>
      <c r="M23" s="4547"/>
      <c r="N23" s="4547"/>
      <c r="O23" s="4547"/>
      <c r="P23" s="4547"/>
      <c r="Q23" s="4547"/>
      <c r="R23" s="4547"/>
      <c r="S23" s="4547"/>
      <c r="T23" s="4547"/>
    </row>
    <row r="24" spans="2:21" x14ac:dyDescent="0.35"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</row>
    <row r="26" spans="2:21" x14ac:dyDescent="0.35">
      <c r="B26" s="197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</row>
    <row r="27" spans="2:21" x14ac:dyDescent="0.35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topLeftCell="A7" zoomScale="45" zoomScaleNormal="45" workbookViewId="0">
      <selection activeCell="I27" sqref="I27"/>
    </sheetView>
  </sheetViews>
  <sheetFormatPr defaultRowHeight="25.5" x14ac:dyDescent="0.35"/>
  <cols>
    <col min="1" max="1" width="3" style="187" customWidth="1"/>
    <col min="2" max="2" width="92.140625" style="187" customWidth="1"/>
    <col min="3" max="3" width="17.140625" style="187" customWidth="1"/>
    <col min="4" max="4" width="18" style="187" customWidth="1"/>
    <col min="5" max="5" width="15.7109375" style="187" customWidth="1"/>
    <col min="6" max="6" width="16" style="187" customWidth="1"/>
    <col min="7" max="20" width="15.7109375" style="187" customWidth="1"/>
    <col min="21" max="21" width="14.28515625" style="187" customWidth="1"/>
    <col min="22" max="22" width="10.5703125" style="187" bestFit="1" customWidth="1"/>
    <col min="23" max="23" width="9.28515625" style="187" bestFit="1" customWidth="1"/>
    <col min="24" max="256" width="9.140625" style="187"/>
    <col min="257" max="257" width="3" style="187" customWidth="1"/>
    <col min="258" max="258" width="92.140625" style="187" customWidth="1"/>
    <col min="259" max="259" width="17.140625" style="187" customWidth="1"/>
    <col min="260" max="260" width="18" style="187" customWidth="1"/>
    <col min="261" max="261" width="15.7109375" style="187" customWidth="1"/>
    <col min="262" max="262" width="16" style="187" customWidth="1"/>
    <col min="263" max="276" width="15.7109375" style="187" customWidth="1"/>
    <col min="277" max="277" width="14.28515625" style="187" customWidth="1"/>
    <col min="278" max="278" width="10.5703125" style="187" bestFit="1" customWidth="1"/>
    <col min="279" max="279" width="9.28515625" style="187" bestFit="1" customWidth="1"/>
    <col min="280" max="512" width="9.140625" style="187"/>
    <col min="513" max="513" width="3" style="187" customWidth="1"/>
    <col min="514" max="514" width="92.140625" style="187" customWidth="1"/>
    <col min="515" max="515" width="17.140625" style="187" customWidth="1"/>
    <col min="516" max="516" width="18" style="187" customWidth="1"/>
    <col min="517" max="517" width="15.7109375" style="187" customWidth="1"/>
    <col min="518" max="518" width="16" style="187" customWidth="1"/>
    <col min="519" max="532" width="15.7109375" style="187" customWidth="1"/>
    <col min="533" max="533" width="14.28515625" style="187" customWidth="1"/>
    <col min="534" max="534" width="10.5703125" style="187" bestFit="1" customWidth="1"/>
    <col min="535" max="535" width="9.28515625" style="187" bestFit="1" customWidth="1"/>
    <col min="536" max="768" width="9.140625" style="187"/>
    <col min="769" max="769" width="3" style="187" customWidth="1"/>
    <col min="770" max="770" width="92.140625" style="187" customWidth="1"/>
    <col min="771" max="771" width="17.140625" style="187" customWidth="1"/>
    <col min="772" max="772" width="18" style="187" customWidth="1"/>
    <col min="773" max="773" width="15.7109375" style="187" customWidth="1"/>
    <col min="774" max="774" width="16" style="187" customWidth="1"/>
    <col min="775" max="788" width="15.7109375" style="187" customWidth="1"/>
    <col min="789" max="789" width="14.28515625" style="187" customWidth="1"/>
    <col min="790" max="790" width="10.5703125" style="187" bestFit="1" customWidth="1"/>
    <col min="791" max="791" width="9.28515625" style="187" bestFit="1" customWidth="1"/>
    <col min="792" max="1024" width="9.140625" style="187"/>
    <col min="1025" max="1025" width="3" style="187" customWidth="1"/>
    <col min="1026" max="1026" width="92.140625" style="187" customWidth="1"/>
    <col min="1027" max="1027" width="17.140625" style="187" customWidth="1"/>
    <col min="1028" max="1028" width="18" style="187" customWidth="1"/>
    <col min="1029" max="1029" width="15.7109375" style="187" customWidth="1"/>
    <col min="1030" max="1030" width="16" style="187" customWidth="1"/>
    <col min="1031" max="1044" width="15.7109375" style="187" customWidth="1"/>
    <col min="1045" max="1045" width="14.28515625" style="187" customWidth="1"/>
    <col min="1046" max="1046" width="10.5703125" style="187" bestFit="1" customWidth="1"/>
    <col min="1047" max="1047" width="9.28515625" style="187" bestFit="1" customWidth="1"/>
    <col min="1048" max="1280" width="9.140625" style="187"/>
    <col min="1281" max="1281" width="3" style="187" customWidth="1"/>
    <col min="1282" max="1282" width="92.140625" style="187" customWidth="1"/>
    <col min="1283" max="1283" width="17.140625" style="187" customWidth="1"/>
    <col min="1284" max="1284" width="18" style="187" customWidth="1"/>
    <col min="1285" max="1285" width="15.7109375" style="187" customWidth="1"/>
    <col min="1286" max="1286" width="16" style="187" customWidth="1"/>
    <col min="1287" max="1300" width="15.7109375" style="187" customWidth="1"/>
    <col min="1301" max="1301" width="14.28515625" style="187" customWidth="1"/>
    <col min="1302" max="1302" width="10.5703125" style="187" bestFit="1" customWidth="1"/>
    <col min="1303" max="1303" width="9.28515625" style="187" bestFit="1" customWidth="1"/>
    <col min="1304" max="1536" width="9.140625" style="187"/>
    <col min="1537" max="1537" width="3" style="187" customWidth="1"/>
    <col min="1538" max="1538" width="92.140625" style="187" customWidth="1"/>
    <col min="1539" max="1539" width="17.140625" style="187" customWidth="1"/>
    <col min="1540" max="1540" width="18" style="187" customWidth="1"/>
    <col min="1541" max="1541" width="15.7109375" style="187" customWidth="1"/>
    <col min="1542" max="1542" width="16" style="187" customWidth="1"/>
    <col min="1543" max="1556" width="15.7109375" style="187" customWidth="1"/>
    <col min="1557" max="1557" width="14.28515625" style="187" customWidth="1"/>
    <col min="1558" max="1558" width="10.5703125" style="187" bestFit="1" customWidth="1"/>
    <col min="1559" max="1559" width="9.28515625" style="187" bestFit="1" customWidth="1"/>
    <col min="1560" max="1792" width="9.140625" style="187"/>
    <col min="1793" max="1793" width="3" style="187" customWidth="1"/>
    <col min="1794" max="1794" width="92.140625" style="187" customWidth="1"/>
    <col min="1795" max="1795" width="17.140625" style="187" customWidth="1"/>
    <col min="1796" max="1796" width="18" style="187" customWidth="1"/>
    <col min="1797" max="1797" width="15.7109375" style="187" customWidth="1"/>
    <col min="1798" max="1798" width="16" style="187" customWidth="1"/>
    <col min="1799" max="1812" width="15.7109375" style="187" customWidth="1"/>
    <col min="1813" max="1813" width="14.28515625" style="187" customWidth="1"/>
    <col min="1814" max="1814" width="10.5703125" style="187" bestFit="1" customWidth="1"/>
    <col min="1815" max="1815" width="9.28515625" style="187" bestFit="1" customWidth="1"/>
    <col min="1816" max="2048" width="9.140625" style="187"/>
    <col min="2049" max="2049" width="3" style="187" customWidth="1"/>
    <col min="2050" max="2050" width="92.140625" style="187" customWidth="1"/>
    <col min="2051" max="2051" width="17.140625" style="187" customWidth="1"/>
    <col min="2052" max="2052" width="18" style="187" customWidth="1"/>
    <col min="2053" max="2053" width="15.7109375" style="187" customWidth="1"/>
    <col min="2054" max="2054" width="16" style="187" customWidth="1"/>
    <col min="2055" max="2068" width="15.7109375" style="187" customWidth="1"/>
    <col min="2069" max="2069" width="14.28515625" style="187" customWidth="1"/>
    <col min="2070" max="2070" width="10.5703125" style="187" bestFit="1" customWidth="1"/>
    <col min="2071" max="2071" width="9.28515625" style="187" bestFit="1" customWidth="1"/>
    <col min="2072" max="2304" width="9.140625" style="187"/>
    <col min="2305" max="2305" width="3" style="187" customWidth="1"/>
    <col min="2306" max="2306" width="92.140625" style="187" customWidth="1"/>
    <col min="2307" max="2307" width="17.140625" style="187" customWidth="1"/>
    <col min="2308" max="2308" width="18" style="187" customWidth="1"/>
    <col min="2309" max="2309" width="15.7109375" style="187" customWidth="1"/>
    <col min="2310" max="2310" width="16" style="187" customWidth="1"/>
    <col min="2311" max="2324" width="15.7109375" style="187" customWidth="1"/>
    <col min="2325" max="2325" width="14.28515625" style="187" customWidth="1"/>
    <col min="2326" max="2326" width="10.5703125" style="187" bestFit="1" customWidth="1"/>
    <col min="2327" max="2327" width="9.28515625" style="187" bestFit="1" customWidth="1"/>
    <col min="2328" max="2560" width="9.140625" style="187"/>
    <col min="2561" max="2561" width="3" style="187" customWidth="1"/>
    <col min="2562" max="2562" width="92.140625" style="187" customWidth="1"/>
    <col min="2563" max="2563" width="17.140625" style="187" customWidth="1"/>
    <col min="2564" max="2564" width="18" style="187" customWidth="1"/>
    <col min="2565" max="2565" width="15.7109375" style="187" customWidth="1"/>
    <col min="2566" max="2566" width="16" style="187" customWidth="1"/>
    <col min="2567" max="2580" width="15.7109375" style="187" customWidth="1"/>
    <col min="2581" max="2581" width="14.28515625" style="187" customWidth="1"/>
    <col min="2582" max="2582" width="10.5703125" style="187" bestFit="1" customWidth="1"/>
    <col min="2583" max="2583" width="9.28515625" style="187" bestFit="1" customWidth="1"/>
    <col min="2584" max="2816" width="9.140625" style="187"/>
    <col min="2817" max="2817" width="3" style="187" customWidth="1"/>
    <col min="2818" max="2818" width="92.140625" style="187" customWidth="1"/>
    <col min="2819" max="2819" width="17.140625" style="187" customWidth="1"/>
    <col min="2820" max="2820" width="18" style="187" customWidth="1"/>
    <col min="2821" max="2821" width="15.7109375" style="187" customWidth="1"/>
    <col min="2822" max="2822" width="16" style="187" customWidth="1"/>
    <col min="2823" max="2836" width="15.7109375" style="187" customWidth="1"/>
    <col min="2837" max="2837" width="14.28515625" style="187" customWidth="1"/>
    <col min="2838" max="2838" width="10.5703125" style="187" bestFit="1" customWidth="1"/>
    <col min="2839" max="2839" width="9.28515625" style="187" bestFit="1" customWidth="1"/>
    <col min="2840" max="3072" width="9.140625" style="187"/>
    <col min="3073" max="3073" width="3" style="187" customWidth="1"/>
    <col min="3074" max="3074" width="92.140625" style="187" customWidth="1"/>
    <col min="3075" max="3075" width="17.140625" style="187" customWidth="1"/>
    <col min="3076" max="3076" width="18" style="187" customWidth="1"/>
    <col min="3077" max="3077" width="15.7109375" style="187" customWidth="1"/>
    <col min="3078" max="3078" width="16" style="187" customWidth="1"/>
    <col min="3079" max="3092" width="15.7109375" style="187" customWidth="1"/>
    <col min="3093" max="3093" width="14.28515625" style="187" customWidth="1"/>
    <col min="3094" max="3094" width="10.5703125" style="187" bestFit="1" customWidth="1"/>
    <col min="3095" max="3095" width="9.28515625" style="187" bestFit="1" customWidth="1"/>
    <col min="3096" max="3328" width="9.140625" style="187"/>
    <col min="3329" max="3329" width="3" style="187" customWidth="1"/>
    <col min="3330" max="3330" width="92.140625" style="187" customWidth="1"/>
    <col min="3331" max="3331" width="17.140625" style="187" customWidth="1"/>
    <col min="3332" max="3332" width="18" style="187" customWidth="1"/>
    <col min="3333" max="3333" width="15.7109375" style="187" customWidth="1"/>
    <col min="3334" max="3334" width="16" style="187" customWidth="1"/>
    <col min="3335" max="3348" width="15.7109375" style="187" customWidth="1"/>
    <col min="3349" max="3349" width="14.28515625" style="187" customWidth="1"/>
    <col min="3350" max="3350" width="10.5703125" style="187" bestFit="1" customWidth="1"/>
    <col min="3351" max="3351" width="9.28515625" style="187" bestFit="1" customWidth="1"/>
    <col min="3352" max="3584" width="9.140625" style="187"/>
    <col min="3585" max="3585" width="3" style="187" customWidth="1"/>
    <col min="3586" max="3586" width="92.140625" style="187" customWidth="1"/>
    <col min="3587" max="3587" width="17.140625" style="187" customWidth="1"/>
    <col min="3588" max="3588" width="18" style="187" customWidth="1"/>
    <col min="3589" max="3589" width="15.7109375" style="187" customWidth="1"/>
    <col min="3590" max="3590" width="16" style="187" customWidth="1"/>
    <col min="3591" max="3604" width="15.7109375" style="187" customWidth="1"/>
    <col min="3605" max="3605" width="14.28515625" style="187" customWidth="1"/>
    <col min="3606" max="3606" width="10.5703125" style="187" bestFit="1" customWidth="1"/>
    <col min="3607" max="3607" width="9.28515625" style="187" bestFit="1" customWidth="1"/>
    <col min="3608" max="3840" width="9.140625" style="187"/>
    <col min="3841" max="3841" width="3" style="187" customWidth="1"/>
    <col min="3842" max="3842" width="92.140625" style="187" customWidth="1"/>
    <col min="3843" max="3843" width="17.140625" style="187" customWidth="1"/>
    <col min="3844" max="3844" width="18" style="187" customWidth="1"/>
    <col min="3845" max="3845" width="15.7109375" style="187" customWidth="1"/>
    <col min="3846" max="3846" width="16" style="187" customWidth="1"/>
    <col min="3847" max="3860" width="15.7109375" style="187" customWidth="1"/>
    <col min="3861" max="3861" width="14.28515625" style="187" customWidth="1"/>
    <col min="3862" max="3862" width="10.5703125" style="187" bestFit="1" customWidth="1"/>
    <col min="3863" max="3863" width="9.28515625" style="187" bestFit="1" customWidth="1"/>
    <col min="3864" max="4096" width="9.140625" style="187"/>
    <col min="4097" max="4097" width="3" style="187" customWidth="1"/>
    <col min="4098" max="4098" width="92.140625" style="187" customWidth="1"/>
    <col min="4099" max="4099" width="17.140625" style="187" customWidth="1"/>
    <col min="4100" max="4100" width="18" style="187" customWidth="1"/>
    <col min="4101" max="4101" width="15.7109375" style="187" customWidth="1"/>
    <col min="4102" max="4102" width="16" style="187" customWidth="1"/>
    <col min="4103" max="4116" width="15.7109375" style="187" customWidth="1"/>
    <col min="4117" max="4117" width="14.28515625" style="187" customWidth="1"/>
    <col min="4118" max="4118" width="10.5703125" style="187" bestFit="1" customWidth="1"/>
    <col min="4119" max="4119" width="9.28515625" style="187" bestFit="1" customWidth="1"/>
    <col min="4120" max="4352" width="9.140625" style="187"/>
    <col min="4353" max="4353" width="3" style="187" customWidth="1"/>
    <col min="4354" max="4354" width="92.140625" style="187" customWidth="1"/>
    <col min="4355" max="4355" width="17.140625" style="187" customWidth="1"/>
    <col min="4356" max="4356" width="18" style="187" customWidth="1"/>
    <col min="4357" max="4357" width="15.7109375" style="187" customWidth="1"/>
    <col min="4358" max="4358" width="16" style="187" customWidth="1"/>
    <col min="4359" max="4372" width="15.7109375" style="187" customWidth="1"/>
    <col min="4373" max="4373" width="14.28515625" style="187" customWidth="1"/>
    <col min="4374" max="4374" width="10.5703125" style="187" bestFit="1" customWidth="1"/>
    <col min="4375" max="4375" width="9.28515625" style="187" bestFit="1" customWidth="1"/>
    <col min="4376" max="4608" width="9.140625" style="187"/>
    <col min="4609" max="4609" width="3" style="187" customWidth="1"/>
    <col min="4610" max="4610" width="92.140625" style="187" customWidth="1"/>
    <col min="4611" max="4611" width="17.140625" style="187" customWidth="1"/>
    <col min="4612" max="4612" width="18" style="187" customWidth="1"/>
    <col min="4613" max="4613" width="15.7109375" style="187" customWidth="1"/>
    <col min="4614" max="4614" width="16" style="187" customWidth="1"/>
    <col min="4615" max="4628" width="15.7109375" style="187" customWidth="1"/>
    <col min="4629" max="4629" width="14.28515625" style="187" customWidth="1"/>
    <col min="4630" max="4630" width="10.5703125" style="187" bestFit="1" customWidth="1"/>
    <col min="4631" max="4631" width="9.28515625" style="187" bestFit="1" customWidth="1"/>
    <col min="4632" max="4864" width="9.140625" style="187"/>
    <col min="4865" max="4865" width="3" style="187" customWidth="1"/>
    <col min="4866" max="4866" width="92.140625" style="187" customWidth="1"/>
    <col min="4867" max="4867" width="17.140625" style="187" customWidth="1"/>
    <col min="4868" max="4868" width="18" style="187" customWidth="1"/>
    <col min="4869" max="4869" width="15.7109375" style="187" customWidth="1"/>
    <col min="4870" max="4870" width="16" style="187" customWidth="1"/>
    <col min="4871" max="4884" width="15.7109375" style="187" customWidth="1"/>
    <col min="4885" max="4885" width="14.28515625" style="187" customWidth="1"/>
    <col min="4886" max="4886" width="10.5703125" style="187" bestFit="1" customWidth="1"/>
    <col min="4887" max="4887" width="9.28515625" style="187" bestFit="1" customWidth="1"/>
    <col min="4888" max="5120" width="9.140625" style="187"/>
    <col min="5121" max="5121" width="3" style="187" customWidth="1"/>
    <col min="5122" max="5122" width="92.140625" style="187" customWidth="1"/>
    <col min="5123" max="5123" width="17.140625" style="187" customWidth="1"/>
    <col min="5124" max="5124" width="18" style="187" customWidth="1"/>
    <col min="5125" max="5125" width="15.7109375" style="187" customWidth="1"/>
    <col min="5126" max="5126" width="16" style="187" customWidth="1"/>
    <col min="5127" max="5140" width="15.7109375" style="187" customWidth="1"/>
    <col min="5141" max="5141" width="14.28515625" style="187" customWidth="1"/>
    <col min="5142" max="5142" width="10.5703125" style="187" bestFit="1" customWidth="1"/>
    <col min="5143" max="5143" width="9.28515625" style="187" bestFit="1" customWidth="1"/>
    <col min="5144" max="5376" width="9.140625" style="187"/>
    <col min="5377" max="5377" width="3" style="187" customWidth="1"/>
    <col min="5378" max="5378" width="92.140625" style="187" customWidth="1"/>
    <col min="5379" max="5379" width="17.140625" style="187" customWidth="1"/>
    <col min="5380" max="5380" width="18" style="187" customWidth="1"/>
    <col min="5381" max="5381" width="15.7109375" style="187" customWidth="1"/>
    <col min="5382" max="5382" width="16" style="187" customWidth="1"/>
    <col min="5383" max="5396" width="15.7109375" style="187" customWidth="1"/>
    <col min="5397" max="5397" width="14.28515625" style="187" customWidth="1"/>
    <col min="5398" max="5398" width="10.5703125" style="187" bestFit="1" customWidth="1"/>
    <col min="5399" max="5399" width="9.28515625" style="187" bestFit="1" customWidth="1"/>
    <col min="5400" max="5632" width="9.140625" style="187"/>
    <col min="5633" max="5633" width="3" style="187" customWidth="1"/>
    <col min="5634" max="5634" width="92.140625" style="187" customWidth="1"/>
    <col min="5635" max="5635" width="17.140625" style="187" customWidth="1"/>
    <col min="5636" max="5636" width="18" style="187" customWidth="1"/>
    <col min="5637" max="5637" width="15.7109375" style="187" customWidth="1"/>
    <col min="5638" max="5638" width="16" style="187" customWidth="1"/>
    <col min="5639" max="5652" width="15.7109375" style="187" customWidth="1"/>
    <col min="5653" max="5653" width="14.28515625" style="187" customWidth="1"/>
    <col min="5654" max="5654" width="10.5703125" style="187" bestFit="1" customWidth="1"/>
    <col min="5655" max="5655" width="9.28515625" style="187" bestFit="1" customWidth="1"/>
    <col min="5656" max="5888" width="9.140625" style="187"/>
    <col min="5889" max="5889" width="3" style="187" customWidth="1"/>
    <col min="5890" max="5890" width="92.140625" style="187" customWidth="1"/>
    <col min="5891" max="5891" width="17.140625" style="187" customWidth="1"/>
    <col min="5892" max="5892" width="18" style="187" customWidth="1"/>
    <col min="5893" max="5893" width="15.7109375" style="187" customWidth="1"/>
    <col min="5894" max="5894" width="16" style="187" customWidth="1"/>
    <col min="5895" max="5908" width="15.7109375" style="187" customWidth="1"/>
    <col min="5909" max="5909" width="14.28515625" style="187" customWidth="1"/>
    <col min="5910" max="5910" width="10.5703125" style="187" bestFit="1" customWidth="1"/>
    <col min="5911" max="5911" width="9.28515625" style="187" bestFit="1" customWidth="1"/>
    <col min="5912" max="6144" width="9.140625" style="187"/>
    <col min="6145" max="6145" width="3" style="187" customWidth="1"/>
    <col min="6146" max="6146" width="92.140625" style="187" customWidth="1"/>
    <col min="6147" max="6147" width="17.140625" style="187" customWidth="1"/>
    <col min="6148" max="6148" width="18" style="187" customWidth="1"/>
    <col min="6149" max="6149" width="15.7109375" style="187" customWidth="1"/>
    <col min="6150" max="6150" width="16" style="187" customWidth="1"/>
    <col min="6151" max="6164" width="15.7109375" style="187" customWidth="1"/>
    <col min="6165" max="6165" width="14.28515625" style="187" customWidth="1"/>
    <col min="6166" max="6166" width="10.5703125" style="187" bestFit="1" customWidth="1"/>
    <col min="6167" max="6167" width="9.28515625" style="187" bestFit="1" customWidth="1"/>
    <col min="6168" max="6400" width="9.140625" style="187"/>
    <col min="6401" max="6401" width="3" style="187" customWidth="1"/>
    <col min="6402" max="6402" width="92.140625" style="187" customWidth="1"/>
    <col min="6403" max="6403" width="17.140625" style="187" customWidth="1"/>
    <col min="6404" max="6404" width="18" style="187" customWidth="1"/>
    <col min="6405" max="6405" width="15.7109375" style="187" customWidth="1"/>
    <col min="6406" max="6406" width="16" style="187" customWidth="1"/>
    <col min="6407" max="6420" width="15.7109375" style="187" customWidth="1"/>
    <col min="6421" max="6421" width="14.28515625" style="187" customWidth="1"/>
    <col min="6422" max="6422" width="10.5703125" style="187" bestFit="1" customWidth="1"/>
    <col min="6423" max="6423" width="9.28515625" style="187" bestFit="1" customWidth="1"/>
    <col min="6424" max="6656" width="9.140625" style="187"/>
    <col min="6657" max="6657" width="3" style="187" customWidth="1"/>
    <col min="6658" max="6658" width="92.140625" style="187" customWidth="1"/>
    <col min="6659" max="6659" width="17.140625" style="187" customWidth="1"/>
    <col min="6660" max="6660" width="18" style="187" customWidth="1"/>
    <col min="6661" max="6661" width="15.7109375" style="187" customWidth="1"/>
    <col min="6662" max="6662" width="16" style="187" customWidth="1"/>
    <col min="6663" max="6676" width="15.7109375" style="187" customWidth="1"/>
    <col min="6677" max="6677" width="14.28515625" style="187" customWidth="1"/>
    <col min="6678" max="6678" width="10.5703125" style="187" bestFit="1" customWidth="1"/>
    <col min="6679" max="6679" width="9.28515625" style="187" bestFit="1" customWidth="1"/>
    <col min="6680" max="6912" width="9.140625" style="187"/>
    <col min="6913" max="6913" width="3" style="187" customWidth="1"/>
    <col min="6914" max="6914" width="92.140625" style="187" customWidth="1"/>
    <col min="6915" max="6915" width="17.140625" style="187" customWidth="1"/>
    <col min="6916" max="6916" width="18" style="187" customWidth="1"/>
    <col min="6917" max="6917" width="15.7109375" style="187" customWidth="1"/>
    <col min="6918" max="6918" width="16" style="187" customWidth="1"/>
    <col min="6919" max="6932" width="15.7109375" style="187" customWidth="1"/>
    <col min="6933" max="6933" width="14.28515625" style="187" customWidth="1"/>
    <col min="6934" max="6934" width="10.5703125" style="187" bestFit="1" customWidth="1"/>
    <col min="6935" max="6935" width="9.28515625" style="187" bestFit="1" customWidth="1"/>
    <col min="6936" max="7168" width="9.140625" style="187"/>
    <col min="7169" max="7169" width="3" style="187" customWidth="1"/>
    <col min="7170" max="7170" width="92.140625" style="187" customWidth="1"/>
    <col min="7171" max="7171" width="17.140625" style="187" customWidth="1"/>
    <col min="7172" max="7172" width="18" style="187" customWidth="1"/>
    <col min="7173" max="7173" width="15.7109375" style="187" customWidth="1"/>
    <col min="7174" max="7174" width="16" style="187" customWidth="1"/>
    <col min="7175" max="7188" width="15.7109375" style="187" customWidth="1"/>
    <col min="7189" max="7189" width="14.28515625" style="187" customWidth="1"/>
    <col min="7190" max="7190" width="10.5703125" style="187" bestFit="1" customWidth="1"/>
    <col min="7191" max="7191" width="9.28515625" style="187" bestFit="1" customWidth="1"/>
    <col min="7192" max="7424" width="9.140625" style="187"/>
    <col min="7425" max="7425" width="3" style="187" customWidth="1"/>
    <col min="7426" max="7426" width="92.140625" style="187" customWidth="1"/>
    <col min="7427" max="7427" width="17.140625" style="187" customWidth="1"/>
    <col min="7428" max="7428" width="18" style="187" customWidth="1"/>
    <col min="7429" max="7429" width="15.7109375" style="187" customWidth="1"/>
    <col min="7430" max="7430" width="16" style="187" customWidth="1"/>
    <col min="7431" max="7444" width="15.7109375" style="187" customWidth="1"/>
    <col min="7445" max="7445" width="14.28515625" style="187" customWidth="1"/>
    <col min="7446" max="7446" width="10.5703125" style="187" bestFit="1" customWidth="1"/>
    <col min="7447" max="7447" width="9.28515625" style="187" bestFit="1" customWidth="1"/>
    <col min="7448" max="7680" width="9.140625" style="187"/>
    <col min="7681" max="7681" width="3" style="187" customWidth="1"/>
    <col min="7682" max="7682" width="92.140625" style="187" customWidth="1"/>
    <col min="7683" max="7683" width="17.140625" style="187" customWidth="1"/>
    <col min="7684" max="7684" width="18" style="187" customWidth="1"/>
    <col min="7685" max="7685" width="15.7109375" style="187" customWidth="1"/>
    <col min="7686" max="7686" width="16" style="187" customWidth="1"/>
    <col min="7687" max="7700" width="15.7109375" style="187" customWidth="1"/>
    <col min="7701" max="7701" width="14.28515625" style="187" customWidth="1"/>
    <col min="7702" max="7702" width="10.5703125" style="187" bestFit="1" customWidth="1"/>
    <col min="7703" max="7703" width="9.28515625" style="187" bestFit="1" customWidth="1"/>
    <col min="7704" max="7936" width="9.140625" style="187"/>
    <col min="7937" max="7937" width="3" style="187" customWidth="1"/>
    <col min="7938" max="7938" width="92.140625" style="187" customWidth="1"/>
    <col min="7939" max="7939" width="17.140625" style="187" customWidth="1"/>
    <col min="7940" max="7940" width="18" style="187" customWidth="1"/>
    <col min="7941" max="7941" width="15.7109375" style="187" customWidth="1"/>
    <col min="7942" max="7942" width="16" style="187" customWidth="1"/>
    <col min="7943" max="7956" width="15.7109375" style="187" customWidth="1"/>
    <col min="7957" max="7957" width="14.28515625" style="187" customWidth="1"/>
    <col min="7958" max="7958" width="10.5703125" style="187" bestFit="1" customWidth="1"/>
    <col min="7959" max="7959" width="9.28515625" style="187" bestFit="1" customWidth="1"/>
    <col min="7960" max="8192" width="9.140625" style="187"/>
    <col min="8193" max="8193" width="3" style="187" customWidth="1"/>
    <col min="8194" max="8194" width="92.140625" style="187" customWidth="1"/>
    <col min="8195" max="8195" width="17.140625" style="187" customWidth="1"/>
    <col min="8196" max="8196" width="18" style="187" customWidth="1"/>
    <col min="8197" max="8197" width="15.7109375" style="187" customWidth="1"/>
    <col min="8198" max="8198" width="16" style="187" customWidth="1"/>
    <col min="8199" max="8212" width="15.7109375" style="187" customWidth="1"/>
    <col min="8213" max="8213" width="14.28515625" style="187" customWidth="1"/>
    <col min="8214" max="8214" width="10.5703125" style="187" bestFit="1" customWidth="1"/>
    <col min="8215" max="8215" width="9.28515625" style="187" bestFit="1" customWidth="1"/>
    <col min="8216" max="8448" width="9.140625" style="187"/>
    <col min="8449" max="8449" width="3" style="187" customWidth="1"/>
    <col min="8450" max="8450" width="92.140625" style="187" customWidth="1"/>
    <col min="8451" max="8451" width="17.140625" style="187" customWidth="1"/>
    <col min="8452" max="8452" width="18" style="187" customWidth="1"/>
    <col min="8453" max="8453" width="15.7109375" style="187" customWidth="1"/>
    <col min="8454" max="8454" width="16" style="187" customWidth="1"/>
    <col min="8455" max="8468" width="15.7109375" style="187" customWidth="1"/>
    <col min="8469" max="8469" width="14.28515625" style="187" customWidth="1"/>
    <col min="8470" max="8470" width="10.5703125" style="187" bestFit="1" customWidth="1"/>
    <col min="8471" max="8471" width="9.28515625" style="187" bestFit="1" customWidth="1"/>
    <col min="8472" max="8704" width="9.140625" style="187"/>
    <col min="8705" max="8705" width="3" style="187" customWidth="1"/>
    <col min="8706" max="8706" width="92.140625" style="187" customWidth="1"/>
    <col min="8707" max="8707" width="17.140625" style="187" customWidth="1"/>
    <col min="8708" max="8708" width="18" style="187" customWidth="1"/>
    <col min="8709" max="8709" width="15.7109375" style="187" customWidth="1"/>
    <col min="8710" max="8710" width="16" style="187" customWidth="1"/>
    <col min="8711" max="8724" width="15.7109375" style="187" customWidth="1"/>
    <col min="8725" max="8725" width="14.28515625" style="187" customWidth="1"/>
    <col min="8726" max="8726" width="10.5703125" style="187" bestFit="1" customWidth="1"/>
    <col min="8727" max="8727" width="9.28515625" style="187" bestFit="1" customWidth="1"/>
    <col min="8728" max="8960" width="9.140625" style="187"/>
    <col min="8961" max="8961" width="3" style="187" customWidth="1"/>
    <col min="8962" max="8962" width="92.140625" style="187" customWidth="1"/>
    <col min="8963" max="8963" width="17.140625" style="187" customWidth="1"/>
    <col min="8964" max="8964" width="18" style="187" customWidth="1"/>
    <col min="8965" max="8965" width="15.7109375" style="187" customWidth="1"/>
    <col min="8966" max="8966" width="16" style="187" customWidth="1"/>
    <col min="8967" max="8980" width="15.7109375" style="187" customWidth="1"/>
    <col min="8981" max="8981" width="14.28515625" style="187" customWidth="1"/>
    <col min="8982" max="8982" width="10.5703125" style="187" bestFit="1" customWidth="1"/>
    <col min="8983" max="8983" width="9.28515625" style="187" bestFit="1" customWidth="1"/>
    <col min="8984" max="9216" width="9.140625" style="187"/>
    <col min="9217" max="9217" width="3" style="187" customWidth="1"/>
    <col min="9218" max="9218" width="92.140625" style="187" customWidth="1"/>
    <col min="9219" max="9219" width="17.140625" style="187" customWidth="1"/>
    <col min="9220" max="9220" width="18" style="187" customWidth="1"/>
    <col min="9221" max="9221" width="15.7109375" style="187" customWidth="1"/>
    <col min="9222" max="9222" width="16" style="187" customWidth="1"/>
    <col min="9223" max="9236" width="15.7109375" style="187" customWidth="1"/>
    <col min="9237" max="9237" width="14.28515625" style="187" customWidth="1"/>
    <col min="9238" max="9238" width="10.5703125" style="187" bestFit="1" customWidth="1"/>
    <col min="9239" max="9239" width="9.28515625" style="187" bestFit="1" customWidth="1"/>
    <col min="9240" max="9472" width="9.140625" style="187"/>
    <col min="9473" max="9473" width="3" style="187" customWidth="1"/>
    <col min="9474" max="9474" width="92.140625" style="187" customWidth="1"/>
    <col min="9475" max="9475" width="17.140625" style="187" customWidth="1"/>
    <col min="9476" max="9476" width="18" style="187" customWidth="1"/>
    <col min="9477" max="9477" width="15.7109375" style="187" customWidth="1"/>
    <col min="9478" max="9478" width="16" style="187" customWidth="1"/>
    <col min="9479" max="9492" width="15.7109375" style="187" customWidth="1"/>
    <col min="9493" max="9493" width="14.28515625" style="187" customWidth="1"/>
    <col min="9494" max="9494" width="10.5703125" style="187" bestFit="1" customWidth="1"/>
    <col min="9495" max="9495" width="9.28515625" style="187" bestFit="1" customWidth="1"/>
    <col min="9496" max="9728" width="9.140625" style="187"/>
    <col min="9729" max="9729" width="3" style="187" customWidth="1"/>
    <col min="9730" max="9730" width="92.140625" style="187" customWidth="1"/>
    <col min="9731" max="9731" width="17.140625" style="187" customWidth="1"/>
    <col min="9732" max="9732" width="18" style="187" customWidth="1"/>
    <col min="9733" max="9733" width="15.7109375" style="187" customWidth="1"/>
    <col min="9734" max="9734" width="16" style="187" customWidth="1"/>
    <col min="9735" max="9748" width="15.7109375" style="187" customWidth="1"/>
    <col min="9749" max="9749" width="14.28515625" style="187" customWidth="1"/>
    <col min="9750" max="9750" width="10.5703125" style="187" bestFit="1" customWidth="1"/>
    <col min="9751" max="9751" width="9.28515625" style="187" bestFit="1" customWidth="1"/>
    <col min="9752" max="9984" width="9.140625" style="187"/>
    <col min="9985" max="9985" width="3" style="187" customWidth="1"/>
    <col min="9986" max="9986" width="92.140625" style="187" customWidth="1"/>
    <col min="9987" max="9987" width="17.140625" style="187" customWidth="1"/>
    <col min="9988" max="9988" width="18" style="187" customWidth="1"/>
    <col min="9989" max="9989" width="15.7109375" style="187" customWidth="1"/>
    <col min="9990" max="9990" width="16" style="187" customWidth="1"/>
    <col min="9991" max="10004" width="15.7109375" style="187" customWidth="1"/>
    <col min="10005" max="10005" width="14.28515625" style="187" customWidth="1"/>
    <col min="10006" max="10006" width="10.5703125" style="187" bestFit="1" customWidth="1"/>
    <col min="10007" max="10007" width="9.28515625" style="187" bestFit="1" customWidth="1"/>
    <col min="10008" max="10240" width="9.140625" style="187"/>
    <col min="10241" max="10241" width="3" style="187" customWidth="1"/>
    <col min="10242" max="10242" width="92.140625" style="187" customWidth="1"/>
    <col min="10243" max="10243" width="17.140625" style="187" customWidth="1"/>
    <col min="10244" max="10244" width="18" style="187" customWidth="1"/>
    <col min="10245" max="10245" width="15.7109375" style="187" customWidth="1"/>
    <col min="10246" max="10246" width="16" style="187" customWidth="1"/>
    <col min="10247" max="10260" width="15.7109375" style="187" customWidth="1"/>
    <col min="10261" max="10261" width="14.28515625" style="187" customWidth="1"/>
    <col min="10262" max="10262" width="10.5703125" style="187" bestFit="1" customWidth="1"/>
    <col min="10263" max="10263" width="9.28515625" style="187" bestFit="1" customWidth="1"/>
    <col min="10264" max="10496" width="9.140625" style="187"/>
    <col min="10497" max="10497" width="3" style="187" customWidth="1"/>
    <col min="10498" max="10498" width="92.140625" style="187" customWidth="1"/>
    <col min="10499" max="10499" width="17.140625" style="187" customWidth="1"/>
    <col min="10500" max="10500" width="18" style="187" customWidth="1"/>
    <col min="10501" max="10501" width="15.7109375" style="187" customWidth="1"/>
    <col min="10502" max="10502" width="16" style="187" customWidth="1"/>
    <col min="10503" max="10516" width="15.7109375" style="187" customWidth="1"/>
    <col min="10517" max="10517" width="14.28515625" style="187" customWidth="1"/>
    <col min="10518" max="10518" width="10.5703125" style="187" bestFit="1" customWidth="1"/>
    <col min="10519" max="10519" width="9.28515625" style="187" bestFit="1" customWidth="1"/>
    <col min="10520" max="10752" width="9.140625" style="187"/>
    <col min="10753" max="10753" width="3" style="187" customWidth="1"/>
    <col min="10754" max="10754" width="92.140625" style="187" customWidth="1"/>
    <col min="10755" max="10755" width="17.140625" style="187" customWidth="1"/>
    <col min="10756" max="10756" width="18" style="187" customWidth="1"/>
    <col min="10757" max="10757" width="15.7109375" style="187" customWidth="1"/>
    <col min="10758" max="10758" width="16" style="187" customWidth="1"/>
    <col min="10759" max="10772" width="15.7109375" style="187" customWidth="1"/>
    <col min="10773" max="10773" width="14.28515625" style="187" customWidth="1"/>
    <col min="10774" max="10774" width="10.5703125" style="187" bestFit="1" customWidth="1"/>
    <col min="10775" max="10775" width="9.28515625" style="187" bestFit="1" customWidth="1"/>
    <col min="10776" max="11008" width="9.140625" style="187"/>
    <col min="11009" max="11009" width="3" style="187" customWidth="1"/>
    <col min="11010" max="11010" width="92.140625" style="187" customWidth="1"/>
    <col min="11011" max="11011" width="17.140625" style="187" customWidth="1"/>
    <col min="11012" max="11012" width="18" style="187" customWidth="1"/>
    <col min="11013" max="11013" width="15.7109375" style="187" customWidth="1"/>
    <col min="11014" max="11014" width="16" style="187" customWidth="1"/>
    <col min="11015" max="11028" width="15.7109375" style="187" customWidth="1"/>
    <col min="11029" max="11029" width="14.28515625" style="187" customWidth="1"/>
    <col min="11030" max="11030" width="10.5703125" style="187" bestFit="1" customWidth="1"/>
    <col min="11031" max="11031" width="9.28515625" style="187" bestFit="1" customWidth="1"/>
    <col min="11032" max="11264" width="9.140625" style="187"/>
    <col min="11265" max="11265" width="3" style="187" customWidth="1"/>
    <col min="11266" max="11266" width="92.140625" style="187" customWidth="1"/>
    <col min="11267" max="11267" width="17.140625" style="187" customWidth="1"/>
    <col min="11268" max="11268" width="18" style="187" customWidth="1"/>
    <col min="11269" max="11269" width="15.7109375" style="187" customWidth="1"/>
    <col min="11270" max="11270" width="16" style="187" customWidth="1"/>
    <col min="11271" max="11284" width="15.7109375" style="187" customWidth="1"/>
    <col min="11285" max="11285" width="14.28515625" style="187" customWidth="1"/>
    <col min="11286" max="11286" width="10.5703125" style="187" bestFit="1" customWidth="1"/>
    <col min="11287" max="11287" width="9.28515625" style="187" bestFit="1" customWidth="1"/>
    <col min="11288" max="11520" width="9.140625" style="187"/>
    <col min="11521" max="11521" width="3" style="187" customWidth="1"/>
    <col min="11522" max="11522" width="92.140625" style="187" customWidth="1"/>
    <col min="11523" max="11523" width="17.140625" style="187" customWidth="1"/>
    <col min="11524" max="11524" width="18" style="187" customWidth="1"/>
    <col min="11525" max="11525" width="15.7109375" style="187" customWidth="1"/>
    <col min="11526" max="11526" width="16" style="187" customWidth="1"/>
    <col min="11527" max="11540" width="15.7109375" style="187" customWidth="1"/>
    <col min="11541" max="11541" width="14.28515625" style="187" customWidth="1"/>
    <col min="11542" max="11542" width="10.5703125" style="187" bestFit="1" customWidth="1"/>
    <col min="11543" max="11543" width="9.28515625" style="187" bestFit="1" customWidth="1"/>
    <col min="11544" max="11776" width="9.140625" style="187"/>
    <col min="11777" max="11777" width="3" style="187" customWidth="1"/>
    <col min="11778" max="11778" width="92.140625" style="187" customWidth="1"/>
    <col min="11779" max="11779" width="17.140625" style="187" customWidth="1"/>
    <col min="11780" max="11780" width="18" style="187" customWidth="1"/>
    <col min="11781" max="11781" width="15.7109375" style="187" customWidth="1"/>
    <col min="11782" max="11782" width="16" style="187" customWidth="1"/>
    <col min="11783" max="11796" width="15.7109375" style="187" customWidth="1"/>
    <col min="11797" max="11797" width="14.28515625" style="187" customWidth="1"/>
    <col min="11798" max="11798" width="10.5703125" style="187" bestFit="1" customWidth="1"/>
    <col min="11799" max="11799" width="9.28515625" style="187" bestFit="1" customWidth="1"/>
    <col min="11800" max="12032" width="9.140625" style="187"/>
    <col min="12033" max="12033" width="3" style="187" customWidth="1"/>
    <col min="12034" max="12034" width="92.140625" style="187" customWidth="1"/>
    <col min="12035" max="12035" width="17.140625" style="187" customWidth="1"/>
    <col min="12036" max="12036" width="18" style="187" customWidth="1"/>
    <col min="12037" max="12037" width="15.7109375" style="187" customWidth="1"/>
    <col min="12038" max="12038" width="16" style="187" customWidth="1"/>
    <col min="12039" max="12052" width="15.7109375" style="187" customWidth="1"/>
    <col min="12053" max="12053" width="14.28515625" style="187" customWidth="1"/>
    <col min="12054" max="12054" width="10.5703125" style="187" bestFit="1" customWidth="1"/>
    <col min="12055" max="12055" width="9.28515625" style="187" bestFit="1" customWidth="1"/>
    <col min="12056" max="12288" width="9.140625" style="187"/>
    <col min="12289" max="12289" width="3" style="187" customWidth="1"/>
    <col min="12290" max="12290" width="92.140625" style="187" customWidth="1"/>
    <col min="12291" max="12291" width="17.140625" style="187" customWidth="1"/>
    <col min="12292" max="12292" width="18" style="187" customWidth="1"/>
    <col min="12293" max="12293" width="15.7109375" style="187" customWidth="1"/>
    <col min="12294" max="12294" width="16" style="187" customWidth="1"/>
    <col min="12295" max="12308" width="15.7109375" style="187" customWidth="1"/>
    <col min="12309" max="12309" width="14.28515625" style="187" customWidth="1"/>
    <col min="12310" max="12310" width="10.5703125" style="187" bestFit="1" customWidth="1"/>
    <col min="12311" max="12311" width="9.28515625" style="187" bestFit="1" customWidth="1"/>
    <col min="12312" max="12544" width="9.140625" style="187"/>
    <col min="12545" max="12545" width="3" style="187" customWidth="1"/>
    <col min="12546" max="12546" width="92.140625" style="187" customWidth="1"/>
    <col min="12547" max="12547" width="17.140625" style="187" customWidth="1"/>
    <col min="12548" max="12548" width="18" style="187" customWidth="1"/>
    <col min="12549" max="12549" width="15.7109375" style="187" customWidth="1"/>
    <col min="12550" max="12550" width="16" style="187" customWidth="1"/>
    <col min="12551" max="12564" width="15.7109375" style="187" customWidth="1"/>
    <col min="12565" max="12565" width="14.28515625" style="187" customWidth="1"/>
    <col min="12566" max="12566" width="10.5703125" style="187" bestFit="1" customWidth="1"/>
    <col min="12567" max="12567" width="9.28515625" style="187" bestFit="1" customWidth="1"/>
    <col min="12568" max="12800" width="9.140625" style="187"/>
    <col min="12801" max="12801" width="3" style="187" customWidth="1"/>
    <col min="12802" max="12802" width="92.140625" style="187" customWidth="1"/>
    <col min="12803" max="12803" width="17.140625" style="187" customWidth="1"/>
    <col min="12804" max="12804" width="18" style="187" customWidth="1"/>
    <col min="12805" max="12805" width="15.7109375" style="187" customWidth="1"/>
    <col min="12806" max="12806" width="16" style="187" customWidth="1"/>
    <col min="12807" max="12820" width="15.7109375" style="187" customWidth="1"/>
    <col min="12821" max="12821" width="14.28515625" style="187" customWidth="1"/>
    <col min="12822" max="12822" width="10.5703125" style="187" bestFit="1" customWidth="1"/>
    <col min="12823" max="12823" width="9.28515625" style="187" bestFit="1" customWidth="1"/>
    <col min="12824" max="13056" width="9.140625" style="187"/>
    <col min="13057" max="13057" width="3" style="187" customWidth="1"/>
    <col min="13058" max="13058" width="92.140625" style="187" customWidth="1"/>
    <col min="13059" max="13059" width="17.140625" style="187" customWidth="1"/>
    <col min="13060" max="13060" width="18" style="187" customWidth="1"/>
    <col min="13061" max="13061" width="15.7109375" style="187" customWidth="1"/>
    <col min="13062" max="13062" width="16" style="187" customWidth="1"/>
    <col min="13063" max="13076" width="15.7109375" style="187" customWidth="1"/>
    <col min="13077" max="13077" width="14.28515625" style="187" customWidth="1"/>
    <col min="13078" max="13078" width="10.5703125" style="187" bestFit="1" customWidth="1"/>
    <col min="13079" max="13079" width="9.28515625" style="187" bestFit="1" customWidth="1"/>
    <col min="13080" max="13312" width="9.140625" style="187"/>
    <col min="13313" max="13313" width="3" style="187" customWidth="1"/>
    <col min="13314" max="13314" width="92.140625" style="187" customWidth="1"/>
    <col min="13315" max="13315" width="17.140625" style="187" customWidth="1"/>
    <col min="13316" max="13316" width="18" style="187" customWidth="1"/>
    <col min="13317" max="13317" width="15.7109375" style="187" customWidth="1"/>
    <col min="13318" max="13318" width="16" style="187" customWidth="1"/>
    <col min="13319" max="13332" width="15.7109375" style="187" customWidth="1"/>
    <col min="13333" max="13333" width="14.28515625" style="187" customWidth="1"/>
    <col min="13334" max="13334" width="10.5703125" style="187" bestFit="1" customWidth="1"/>
    <col min="13335" max="13335" width="9.28515625" style="187" bestFit="1" customWidth="1"/>
    <col min="13336" max="13568" width="9.140625" style="187"/>
    <col min="13569" max="13569" width="3" style="187" customWidth="1"/>
    <col min="13570" max="13570" width="92.140625" style="187" customWidth="1"/>
    <col min="13571" max="13571" width="17.140625" style="187" customWidth="1"/>
    <col min="13572" max="13572" width="18" style="187" customWidth="1"/>
    <col min="13573" max="13573" width="15.7109375" style="187" customWidth="1"/>
    <col min="13574" max="13574" width="16" style="187" customWidth="1"/>
    <col min="13575" max="13588" width="15.7109375" style="187" customWidth="1"/>
    <col min="13589" max="13589" width="14.28515625" style="187" customWidth="1"/>
    <col min="13590" max="13590" width="10.5703125" style="187" bestFit="1" customWidth="1"/>
    <col min="13591" max="13591" width="9.28515625" style="187" bestFit="1" customWidth="1"/>
    <col min="13592" max="13824" width="9.140625" style="187"/>
    <col min="13825" max="13825" width="3" style="187" customWidth="1"/>
    <col min="13826" max="13826" width="92.140625" style="187" customWidth="1"/>
    <col min="13827" max="13827" width="17.140625" style="187" customWidth="1"/>
    <col min="13828" max="13828" width="18" style="187" customWidth="1"/>
    <col min="13829" max="13829" width="15.7109375" style="187" customWidth="1"/>
    <col min="13830" max="13830" width="16" style="187" customWidth="1"/>
    <col min="13831" max="13844" width="15.7109375" style="187" customWidth="1"/>
    <col min="13845" max="13845" width="14.28515625" style="187" customWidth="1"/>
    <col min="13846" max="13846" width="10.5703125" style="187" bestFit="1" customWidth="1"/>
    <col min="13847" max="13847" width="9.28515625" style="187" bestFit="1" customWidth="1"/>
    <col min="13848" max="14080" width="9.140625" style="187"/>
    <col min="14081" max="14081" width="3" style="187" customWidth="1"/>
    <col min="14082" max="14082" width="92.140625" style="187" customWidth="1"/>
    <col min="14083" max="14083" width="17.140625" style="187" customWidth="1"/>
    <col min="14084" max="14084" width="18" style="187" customWidth="1"/>
    <col min="14085" max="14085" width="15.7109375" style="187" customWidth="1"/>
    <col min="14086" max="14086" width="16" style="187" customWidth="1"/>
    <col min="14087" max="14100" width="15.7109375" style="187" customWidth="1"/>
    <col min="14101" max="14101" width="14.28515625" style="187" customWidth="1"/>
    <col min="14102" max="14102" width="10.5703125" style="187" bestFit="1" customWidth="1"/>
    <col min="14103" max="14103" width="9.28515625" style="187" bestFit="1" customWidth="1"/>
    <col min="14104" max="14336" width="9.140625" style="187"/>
    <col min="14337" max="14337" width="3" style="187" customWidth="1"/>
    <col min="14338" max="14338" width="92.140625" style="187" customWidth="1"/>
    <col min="14339" max="14339" width="17.140625" style="187" customWidth="1"/>
    <col min="14340" max="14340" width="18" style="187" customWidth="1"/>
    <col min="14341" max="14341" width="15.7109375" style="187" customWidth="1"/>
    <col min="14342" max="14342" width="16" style="187" customWidth="1"/>
    <col min="14343" max="14356" width="15.7109375" style="187" customWidth="1"/>
    <col min="14357" max="14357" width="14.28515625" style="187" customWidth="1"/>
    <col min="14358" max="14358" width="10.5703125" style="187" bestFit="1" customWidth="1"/>
    <col min="14359" max="14359" width="9.28515625" style="187" bestFit="1" customWidth="1"/>
    <col min="14360" max="14592" width="9.140625" style="187"/>
    <col min="14593" max="14593" width="3" style="187" customWidth="1"/>
    <col min="14594" max="14594" width="92.140625" style="187" customWidth="1"/>
    <col min="14595" max="14595" width="17.140625" style="187" customWidth="1"/>
    <col min="14596" max="14596" width="18" style="187" customWidth="1"/>
    <col min="14597" max="14597" width="15.7109375" style="187" customWidth="1"/>
    <col min="14598" max="14598" width="16" style="187" customWidth="1"/>
    <col min="14599" max="14612" width="15.7109375" style="187" customWidth="1"/>
    <col min="14613" max="14613" width="14.28515625" style="187" customWidth="1"/>
    <col min="14614" max="14614" width="10.5703125" style="187" bestFit="1" customWidth="1"/>
    <col min="14615" max="14615" width="9.28515625" style="187" bestFit="1" customWidth="1"/>
    <col min="14616" max="14848" width="9.140625" style="187"/>
    <col min="14849" max="14849" width="3" style="187" customWidth="1"/>
    <col min="14850" max="14850" width="92.140625" style="187" customWidth="1"/>
    <col min="14851" max="14851" width="17.140625" style="187" customWidth="1"/>
    <col min="14852" max="14852" width="18" style="187" customWidth="1"/>
    <col min="14853" max="14853" width="15.7109375" style="187" customWidth="1"/>
    <col min="14854" max="14854" width="16" style="187" customWidth="1"/>
    <col min="14855" max="14868" width="15.7109375" style="187" customWidth="1"/>
    <col min="14869" max="14869" width="14.28515625" style="187" customWidth="1"/>
    <col min="14870" max="14870" width="10.5703125" style="187" bestFit="1" customWidth="1"/>
    <col min="14871" max="14871" width="9.28515625" style="187" bestFit="1" customWidth="1"/>
    <col min="14872" max="15104" width="9.140625" style="187"/>
    <col min="15105" max="15105" width="3" style="187" customWidth="1"/>
    <col min="15106" max="15106" width="92.140625" style="187" customWidth="1"/>
    <col min="15107" max="15107" width="17.140625" style="187" customWidth="1"/>
    <col min="15108" max="15108" width="18" style="187" customWidth="1"/>
    <col min="15109" max="15109" width="15.7109375" style="187" customWidth="1"/>
    <col min="15110" max="15110" width="16" style="187" customWidth="1"/>
    <col min="15111" max="15124" width="15.7109375" style="187" customWidth="1"/>
    <col min="15125" max="15125" width="14.28515625" style="187" customWidth="1"/>
    <col min="15126" max="15126" width="10.5703125" style="187" bestFit="1" customWidth="1"/>
    <col min="15127" max="15127" width="9.28515625" style="187" bestFit="1" customWidth="1"/>
    <col min="15128" max="15360" width="9.140625" style="187"/>
    <col min="15361" max="15361" width="3" style="187" customWidth="1"/>
    <col min="15362" max="15362" width="92.140625" style="187" customWidth="1"/>
    <col min="15363" max="15363" width="17.140625" style="187" customWidth="1"/>
    <col min="15364" max="15364" width="18" style="187" customWidth="1"/>
    <col min="15365" max="15365" width="15.7109375" style="187" customWidth="1"/>
    <col min="15366" max="15366" width="16" style="187" customWidth="1"/>
    <col min="15367" max="15380" width="15.7109375" style="187" customWidth="1"/>
    <col min="15381" max="15381" width="14.28515625" style="187" customWidth="1"/>
    <col min="15382" max="15382" width="10.5703125" style="187" bestFit="1" customWidth="1"/>
    <col min="15383" max="15383" width="9.28515625" style="187" bestFit="1" customWidth="1"/>
    <col min="15384" max="15616" width="9.140625" style="187"/>
    <col min="15617" max="15617" width="3" style="187" customWidth="1"/>
    <col min="15618" max="15618" width="92.140625" style="187" customWidth="1"/>
    <col min="15619" max="15619" width="17.140625" style="187" customWidth="1"/>
    <col min="15620" max="15620" width="18" style="187" customWidth="1"/>
    <col min="15621" max="15621" width="15.7109375" style="187" customWidth="1"/>
    <col min="15622" max="15622" width="16" style="187" customWidth="1"/>
    <col min="15623" max="15636" width="15.7109375" style="187" customWidth="1"/>
    <col min="15637" max="15637" width="14.28515625" style="187" customWidth="1"/>
    <col min="15638" max="15638" width="10.5703125" style="187" bestFit="1" customWidth="1"/>
    <col min="15639" max="15639" width="9.28515625" style="187" bestFit="1" customWidth="1"/>
    <col min="15640" max="15872" width="9.140625" style="187"/>
    <col min="15873" max="15873" width="3" style="187" customWidth="1"/>
    <col min="15874" max="15874" width="92.140625" style="187" customWidth="1"/>
    <col min="15875" max="15875" width="17.140625" style="187" customWidth="1"/>
    <col min="15876" max="15876" width="18" style="187" customWidth="1"/>
    <col min="15877" max="15877" width="15.7109375" style="187" customWidth="1"/>
    <col min="15878" max="15878" width="16" style="187" customWidth="1"/>
    <col min="15879" max="15892" width="15.7109375" style="187" customWidth="1"/>
    <col min="15893" max="15893" width="14.28515625" style="187" customWidth="1"/>
    <col min="15894" max="15894" width="10.5703125" style="187" bestFit="1" customWidth="1"/>
    <col min="15895" max="15895" width="9.28515625" style="187" bestFit="1" customWidth="1"/>
    <col min="15896" max="16128" width="9.140625" style="187"/>
    <col min="16129" max="16129" width="3" style="187" customWidth="1"/>
    <col min="16130" max="16130" width="92.140625" style="187" customWidth="1"/>
    <col min="16131" max="16131" width="17.140625" style="187" customWidth="1"/>
    <col min="16132" max="16132" width="18" style="187" customWidth="1"/>
    <col min="16133" max="16133" width="15.7109375" style="187" customWidth="1"/>
    <col min="16134" max="16134" width="16" style="187" customWidth="1"/>
    <col min="16135" max="16148" width="15.7109375" style="187" customWidth="1"/>
    <col min="16149" max="16149" width="14.28515625" style="187" customWidth="1"/>
    <col min="16150" max="16150" width="10.5703125" style="187" bestFit="1" customWidth="1"/>
    <col min="16151" max="16151" width="9.28515625" style="187" bestFit="1" customWidth="1"/>
    <col min="16152" max="16384" width="9.140625" style="187"/>
  </cols>
  <sheetData>
    <row r="1" spans="1:20" ht="25.5" customHeight="1" x14ac:dyDescent="0.35">
      <c r="A1" s="4153" t="s">
        <v>95</v>
      </c>
      <c r="B1" s="4153"/>
      <c r="C1" s="4153"/>
      <c r="D1" s="4153"/>
      <c r="E1" s="4153"/>
      <c r="F1" s="4153"/>
      <c r="G1" s="4153"/>
      <c r="H1" s="4153"/>
      <c r="I1" s="4153"/>
      <c r="J1" s="4153"/>
      <c r="K1" s="4153"/>
      <c r="L1" s="4153"/>
      <c r="M1" s="4153"/>
      <c r="N1" s="4153"/>
      <c r="O1" s="4153"/>
      <c r="P1" s="4153"/>
      <c r="Q1" s="4153"/>
      <c r="R1" s="4153"/>
      <c r="S1" s="4153"/>
      <c r="T1" s="4153"/>
    </row>
    <row r="2" spans="1:20" ht="26.25" customHeight="1" x14ac:dyDescent="0.35">
      <c r="A2" s="4548" t="s">
        <v>96</v>
      </c>
      <c r="B2" s="4548"/>
      <c r="C2" s="4548"/>
      <c r="D2" s="4548"/>
      <c r="E2" s="4548"/>
      <c r="F2" s="4548"/>
      <c r="G2" s="4548"/>
      <c r="H2" s="4548"/>
      <c r="I2" s="4548"/>
      <c r="J2" s="4548"/>
      <c r="K2" s="4548"/>
      <c r="L2" s="4548"/>
      <c r="M2" s="4548"/>
      <c r="N2" s="4548"/>
      <c r="O2" s="4548"/>
      <c r="P2" s="4548"/>
      <c r="Q2" s="4548"/>
      <c r="R2" s="4548"/>
      <c r="S2" s="4548"/>
      <c r="T2" s="4548"/>
    </row>
    <row r="3" spans="1:20" ht="28.5" customHeight="1" x14ac:dyDescent="0.35">
      <c r="A3" s="4153" t="s">
        <v>377</v>
      </c>
      <c r="B3" s="4153"/>
      <c r="C3" s="4153"/>
      <c r="D3" s="4153"/>
      <c r="E3" s="4153"/>
      <c r="F3" s="4153"/>
      <c r="G3" s="4153"/>
      <c r="H3" s="4153"/>
      <c r="I3" s="4153"/>
      <c r="J3" s="4153"/>
      <c r="K3" s="4153"/>
      <c r="L3" s="4153"/>
      <c r="M3" s="4153"/>
      <c r="N3" s="4153"/>
      <c r="O3" s="4153"/>
      <c r="P3" s="4153"/>
      <c r="Q3" s="4153"/>
      <c r="R3" s="4153"/>
      <c r="S3" s="4153"/>
      <c r="T3" s="4153"/>
    </row>
    <row r="4" spans="1:20" ht="33" customHeight="1" thickBot="1" x14ac:dyDescent="0.4">
      <c r="B4" s="188"/>
    </row>
    <row r="5" spans="1:20" ht="33" customHeight="1" x14ac:dyDescent="0.35">
      <c r="B5" s="4549" t="s">
        <v>9</v>
      </c>
      <c r="C5" s="4551" t="s">
        <v>0</v>
      </c>
      <c r="D5" s="4574"/>
      <c r="E5" s="4574"/>
      <c r="F5" s="4551" t="s">
        <v>1</v>
      </c>
      <c r="G5" s="4574"/>
      <c r="H5" s="4575"/>
      <c r="I5" s="4552" t="s">
        <v>2</v>
      </c>
      <c r="J5" s="4574"/>
      <c r="K5" s="4574"/>
      <c r="L5" s="4551" t="s">
        <v>3</v>
      </c>
      <c r="M5" s="4574"/>
      <c r="N5" s="4575"/>
      <c r="O5" s="4551">
        <v>5</v>
      </c>
      <c r="P5" s="4574"/>
      <c r="Q5" s="4574"/>
      <c r="R5" s="4560" t="s">
        <v>6</v>
      </c>
      <c r="S5" s="4561"/>
      <c r="T5" s="4562"/>
    </row>
    <row r="6" spans="1:20" ht="33" customHeight="1" thickBot="1" x14ac:dyDescent="0.4">
      <c r="B6" s="4298"/>
      <c r="C6" s="4317"/>
      <c r="D6" s="4318"/>
      <c r="E6" s="4318"/>
      <c r="F6" s="4576"/>
      <c r="G6" s="4577"/>
      <c r="H6" s="4578"/>
      <c r="I6" s="4577"/>
      <c r="J6" s="4577"/>
      <c r="K6" s="4577"/>
      <c r="L6" s="4579"/>
      <c r="M6" s="4580"/>
      <c r="N6" s="4581"/>
      <c r="O6" s="4317"/>
      <c r="P6" s="4318"/>
      <c r="Q6" s="4318"/>
      <c r="R6" s="4563"/>
      <c r="S6" s="4564"/>
      <c r="T6" s="4565"/>
    </row>
    <row r="7" spans="1:20" ht="99.75" customHeight="1" thickBot="1" x14ac:dyDescent="0.4">
      <c r="B7" s="4550"/>
      <c r="C7" s="4027" t="s">
        <v>26</v>
      </c>
      <c r="D7" s="4028" t="s">
        <v>27</v>
      </c>
      <c r="E7" s="4029" t="s">
        <v>4</v>
      </c>
      <c r="F7" s="4027" t="s">
        <v>97</v>
      </c>
      <c r="G7" s="4028" t="s">
        <v>27</v>
      </c>
      <c r="H7" s="4029" t="s">
        <v>4</v>
      </c>
      <c r="I7" s="4027" t="s">
        <v>97</v>
      </c>
      <c r="J7" s="4028" t="s">
        <v>27</v>
      </c>
      <c r="K7" s="4029" t="s">
        <v>4</v>
      </c>
      <c r="L7" s="4027" t="s">
        <v>97</v>
      </c>
      <c r="M7" s="4028" t="s">
        <v>27</v>
      </c>
      <c r="N7" s="4029" t="s">
        <v>4</v>
      </c>
      <c r="O7" s="4027" t="s">
        <v>97</v>
      </c>
      <c r="P7" s="4028" t="s">
        <v>27</v>
      </c>
      <c r="Q7" s="190" t="s">
        <v>4</v>
      </c>
      <c r="R7" s="4027" t="s">
        <v>26</v>
      </c>
      <c r="S7" s="4028" t="s">
        <v>27</v>
      </c>
      <c r="T7" s="190" t="s">
        <v>4</v>
      </c>
    </row>
    <row r="8" spans="1:20" ht="34.5" customHeight="1" x14ac:dyDescent="0.35">
      <c r="B8" s="4030" t="s">
        <v>22</v>
      </c>
      <c r="C8" s="4031"/>
      <c r="D8" s="4032"/>
      <c r="E8" s="4033"/>
      <c r="F8" s="1353"/>
      <c r="G8" s="1353"/>
      <c r="H8" s="194"/>
      <c r="I8" s="4034"/>
      <c r="J8" s="4032"/>
      <c r="K8" s="4033"/>
      <c r="L8" s="1353"/>
      <c r="M8" s="1353"/>
      <c r="N8" s="194"/>
      <c r="O8" s="4035"/>
      <c r="P8" s="4036"/>
      <c r="Q8" s="4033"/>
      <c r="R8" s="1354"/>
      <c r="S8" s="1354"/>
      <c r="T8" s="346"/>
    </row>
    <row r="9" spans="1:20" ht="31.5" customHeight="1" x14ac:dyDescent="0.35">
      <c r="B9" s="4037" t="s">
        <v>88</v>
      </c>
      <c r="C9" s="3973">
        <v>0</v>
      </c>
      <c r="D9" s="3974">
        <v>22</v>
      </c>
      <c r="E9" s="3975">
        <f t="shared" ref="E9:E14" si="0">SUM(C9:D9)</f>
        <v>22</v>
      </c>
      <c r="F9" s="3973">
        <v>12</v>
      </c>
      <c r="G9" s="3974">
        <v>1</v>
      </c>
      <c r="H9" s="3976">
        <f t="shared" ref="H9:H15" si="1">SUM(F9:G9)</f>
        <v>13</v>
      </c>
      <c r="I9" s="3973">
        <v>6</v>
      </c>
      <c r="J9" s="3974">
        <v>6</v>
      </c>
      <c r="K9" s="3976">
        <f t="shared" ref="K9:K15" si="2">SUM(I9:J9)</f>
        <v>12</v>
      </c>
      <c r="L9" s="3973">
        <v>0</v>
      </c>
      <c r="M9" s="3974">
        <v>8</v>
      </c>
      <c r="N9" s="3976">
        <f t="shared" ref="N9:N14" si="3">SUM(L9:M9)</f>
        <v>8</v>
      </c>
      <c r="O9" s="3973">
        <v>0</v>
      </c>
      <c r="P9" s="3974">
        <v>19</v>
      </c>
      <c r="Q9" s="3976">
        <f t="shared" ref="Q9:Q15" si="4">SUM(O9:P9)</f>
        <v>19</v>
      </c>
      <c r="R9" s="4038">
        <f t="shared" ref="R9:S15" si="5">C9+F9+I9+L9+O9</f>
        <v>18</v>
      </c>
      <c r="S9" s="4039">
        <f>D9+G9+J9+M9+P9</f>
        <v>56</v>
      </c>
      <c r="T9" s="4040">
        <f t="shared" ref="T9:T15" si="6">SUM(R9:S9)</f>
        <v>74</v>
      </c>
    </row>
    <row r="10" spans="1:20" ht="31.5" customHeight="1" x14ac:dyDescent="0.35">
      <c r="B10" s="4016" t="s">
        <v>98</v>
      </c>
      <c r="C10" s="3973">
        <v>0</v>
      </c>
      <c r="D10" s="3974">
        <v>25</v>
      </c>
      <c r="E10" s="3975">
        <f t="shared" si="0"/>
        <v>25</v>
      </c>
      <c r="F10" s="3973">
        <v>8</v>
      </c>
      <c r="G10" s="3974">
        <v>2</v>
      </c>
      <c r="H10" s="3976">
        <f>SUM(F10:G10)</f>
        <v>10</v>
      </c>
      <c r="I10" s="4041">
        <v>9</v>
      </c>
      <c r="J10" s="3974">
        <v>2</v>
      </c>
      <c r="K10" s="3976">
        <f t="shared" si="2"/>
        <v>11</v>
      </c>
      <c r="L10" s="3973">
        <v>2</v>
      </c>
      <c r="M10" s="3974">
        <v>11</v>
      </c>
      <c r="N10" s="3976">
        <f t="shared" si="3"/>
        <v>13</v>
      </c>
      <c r="O10" s="3973">
        <f>O30+O20</f>
        <v>0</v>
      </c>
      <c r="P10" s="3974">
        <v>23</v>
      </c>
      <c r="Q10" s="3976">
        <f t="shared" si="4"/>
        <v>23</v>
      </c>
      <c r="R10" s="4038">
        <f t="shared" si="5"/>
        <v>19</v>
      </c>
      <c r="S10" s="4039">
        <f>D10+G10+J10+M10+P10</f>
        <v>63</v>
      </c>
      <c r="T10" s="4040">
        <f>SUM(R10:S10)</f>
        <v>82</v>
      </c>
    </row>
    <row r="11" spans="1:20" ht="59.25" customHeight="1" x14ac:dyDescent="0.35">
      <c r="B11" s="4016" t="s">
        <v>99</v>
      </c>
      <c r="C11" s="3973">
        <v>0</v>
      </c>
      <c r="D11" s="3974">
        <v>30</v>
      </c>
      <c r="E11" s="3975">
        <f t="shared" si="0"/>
        <v>30</v>
      </c>
      <c r="F11" s="3973">
        <v>9</v>
      </c>
      <c r="G11" s="3974">
        <v>2</v>
      </c>
      <c r="H11" s="3976">
        <f t="shared" si="1"/>
        <v>11</v>
      </c>
      <c r="I11" s="3973">
        <v>1</v>
      </c>
      <c r="J11" s="3974">
        <v>6</v>
      </c>
      <c r="K11" s="3976">
        <f t="shared" si="2"/>
        <v>7</v>
      </c>
      <c r="L11" s="3973">
        <f>L31+L21</f>
        <v>0</v>
      </c>
      <c r="M11" s="3974">
        <v>10</v>
      </c>
      <c r="N11" s="3976">
        <f t="shared" si="3"/>
        <v>10</v>
      </c>
      <c r="O11" s="3973">
        <f>O31+O21</f>
        <v>0</v>
      </c>
      <c r="P11" s="3974">
        <v>0</v>
      </c>
      <c r="Q11" s="3976">
        <f t="shared" si="4"/>
        <v>0</v>
      </c>
      <c r="R11" s="4038">
        <f t="shared" si="5"/>
        <v>10</v>
      </c>
      <c r="S11" s="4039">
        <f t="shared" si="5"/>
        <v>48</v>
      </c>
      <c r="T11" s="4040">
        <f t="shared" si="6"/>
        <v>58</v>
      </c>
    </row>
    <row r="12" spans="1:20" ht="31.5" customHeight="1" x14ac:dyDescent="0.35">
      <c r="B12" s="4016" t="s">
        <v>100</v>
      </c>
      <c r="C12" s="3973">
        <f>C32+C22</f>
        <v>0</v>
      </c>
      <c r="D12" s="3974">
        <v>0</v>
      </c>
      <c r="E12" s="3975">
        <f>SUM(C12:D12)</f>
        <v>0</v>
      </c>
      <c r="F12" s="3973">
        <f>F32+F22</f>
        <v>0</v>
      </c>
      <c r="G12" s="3974">
        <v>0</v>
      </c>
      <c r="H12" s="3976">
        <f t="shared" si="1"/>
        <v>0</v>
      </c>
      <c r="I12" s="3973">
        <v>0</v>
      </c>
      <c r="J12" s="3974">
        <v>13</v>
      </c>
      <c r="K12" s="3976">
        <f t="shared" si="2"/>
        <v>13</v>
      </c>
      <c r="L12" s="3973">
        <v>0</v>
      </c>
      <c r="M12" s="3974">
        <v>32</v>
      </c>
      <c r="N12" s="3976">
        <f>SUM(L12:M12)</f>
        <v>32</v>
      </c>
      <c r="O12" s="3973">
        <v>0</v>
      </c>
      <c r="P12" s="3974">
        <v>51</v>
      </c>
      <c r="Q12" s="3976">
        <f>SUM(O12:P12)</f>
        <v>51</v>
      </c>
      <c r="R12" s="4038">
        <f t="shared" si="5"/>
        <v>0</v>
      </c>
      <c r="S12" s="4039">
        <f>D12+G12+J12+M12+P12</f>
        <v>96</v>
      </c>
      <c r="T12" s="4040">
        <f t="shared" si="6"/>
        <v>96</v>
      </c>
    </row>
    <row r="13" spans="1:20" ht="27.75" customHeight="1" x14ac:dyDescent="0.35">
      <c r="B13" s="4016" t="s">
        <v>86</v>
      </c>
      <c r="C13" s="3973">
        <v>0</v>
      </c>
      <c r="D13" s="3974">
        <v>16</v>
      </c>
      <c r="E13" s="3975">
        <f t="shared" si="0"/>
        <v>16</v>
      </c>
      <c r="F13" s="3973">
        <v>15</v>
      </c>
      <c r="G13" s="3974">
        <v>1</v>
      </c>
      <c r="H13" s="3976">
        <f t="shared" si="1"/>
        <v>16</v>
      </c>
      <c r="I13" s="3973">
        <v>4</v>
      </c>
      <c r="J13" s="3974">
        <v>17</v>
      </c>
      <c r="K13" s="3976">
        <f t="shared" si="2"/>
        <v>21</v>
      </c>
      <c r="L13" s="3973">
        <f>L32+L23</f>
        <v>0</v>
      </c>
      <c r="M13" s="3974">
        <v>23</v>
      </c>
      <c r="N13" s="3976">
        <f>SUM(L13:M13)</f>
        <v>23</v>
      </c>
      <c r="O13" s="3973">
        <f>O32+O23</f>
        <v>0</v>
      </c>
      <c r="P13" s="3974">
        <v>40</v>
      </c>
      <c r="Q13" s="3976">
        <v>40</v>
      </c>
      <c r="R13" s="4042">
        <f t="shared" si="5"/>
        <v>19</v>
      </c>
      <c r="S13" s="4043">
        <f>D13+G13+J13+M13+P13</f>
        <v>97</v>
      </c>
      <c r="T13" s="4044">
        <f t="shared" si="6"/>
        <v>116</v>
      </c>
    </row>
    <row r="14" spans="1:20" ht="34.5" customHeight="1" x14ac:dyDescent="0.35">
      <c r="B14" s="4016" t="s">
        <v>101</v>
      </c>
      <c r="C14" s="3973">
        <f>C33+C24</f>
        <v>0</v>
      </c>
      <c r="D14" s="3974">
        <v>22</v>
      </c>
      <c r="E14" s="3975">
        <f t="shared" si="0"/>
        <v>22</v>
      </c>
      <c r="F14" s="3973">
        <f>F33+F24</f>
        <v>0</v>
      </c>
      <c r="G14" s="3974">
        <v>7</v>
      </c>
      <c r="H14" s="3976">
        <f t="shared" si="1"/>
        <v>7</v>
      </c>
      <c r="I14" s="3973">
        <v>0</v>
      </c>
      <c r="J14" s="3974">
        <v>16</v>
      </c>
      <c r="K14" s="3976">
        <f t="shared" si="2"/>
        <v>16</v>
      </c>
      <c r="L14" s="3973">
        <v>0</v>
      </c>
      <c r="M14" s="3974">
        <v>26</v>
      </c>
      <c r="N14" s="3976">
        <f t="shared" si="3"/>
        <v>26</v>
      </c>
      <c r="O14" s="3973">
        <v>0</v>
      </c>
      <c r="P14" s="3974">
        <v>51</v>
      </c>
      <c r="Q14" s="3976">
        <f>SUM(O14:P14)</f>
        <v>51</v>
      </c>
      <c r="R14" s="4042">
        <f t="shared" si="5"/>
        <v>0</v>
      </c>
      <c r="S14" s="4043">
        <f>D14+G14+J14+M14+P14</f>
        <v>122</v>
      </c>
      <c r="T14" s="4044">
        <f t="shared" si="6"/>
        <v>122</v>
      </c>
    </row>
    <row r="15" spans="1:20" ht="81" customHeight="1" thickBot="1" x14ac:dyDescent="0.4">
      <c r="B15" s="4037" t="s">
        <v>102</v>
      </c>
      <c r="C15" s="3973">
        <v>0</v>
      </c>
      <c r="D15" s="3974">
        <v>26</v>
      </c>
      <c r="E15" s="3975">
        <f>SUM(C15:D15)</f>
        <v>26</v>
      </c>
      <c r="F15" s="3973">
        <v>0</v>
      </c>
      <c r="G15" s="3974">
        <v>5</v>
      </c>
      <c r="H15" s="4045">
        <f t="shared" si="1"/>
        <v>5</v>
      </c>
      <c r="I15" s="3973">
        <v>4</v>
      </c>
      <c r="J15" s="3974">
        <v>10</v>
      </c>
      <c r="K15" s="4045">
        <f t="shared" si="2"/>
        <v>14</v>
      </c>
      <c r="L15" s="3973">
        <v>1</v>
      </c>
      <c r="M15" s="3974">
        <v>23</v>
      </c>
      <c r="N15" s="4045">
        <f>SUM(L15:M15)</f>
        <v>24</v>
      </c>
      <c r="O15" s="3973">
        <v>0</v>
      </c>
      <c r="P15" s="3974">
        <v>37</v>
      </c>
      <c r="Q15" s="4045">
        <f t="shared" si="4"/>
        <v>37</v>
      </c>
      <c r="R15" s="4042">
        <f t="shared" si="5"/>
        <v>5</v>
      </c>
      <c r="S15" s="4043">
        <f>D15+G15+J15+M15+P15</f>
        <v>101</v>
      </c>
      <c r="T15" s="4044">
        <f t="shared" si="6"/>
        <v>106</v>
      </c>
    </row>
    <row r="16" spans="1:20" ht="34.5" customHeight="1" thickBot="1" x14ac:dyDescent="0.4">
      <c r="B16" s="4030" t="s">
        <v>16</v>
      </c>
      <c r="C16" s="463">
        <f t="shared" ref="C16:R16" si="7">SUM(C9:C15)</f>
        <v>0</v>
      </c>
      <c r="D16" s="404">
        <f t="shared" si="7"/>
        <v>141</v>
      </c>
      <c r="E16" s="350">
        <f t="shared" si="7"/>
        <v>141</v>
      </c>
      <c r="F16" s="402">
        <f t="shared" si="7"/>
        <v>44</v>
      </c>
      <c r="G16" s="404">
        <f>SUM(G9:G15)</f>
        <v>18</v>
      </c>
      <c r="H16" s="405">
        <f>SUM(H9:H15)</f>
        <v>62</v>
      </c>
      <c r="I16" s="463">
        <f t="shared" si="7"/>
        <v>24</v>
      </c>
      <c r="J16" s="404">
        <f t="shared" si="7"/>
        <v>70</v>
      </c>
      <c r="K16" s="350">
        <f t="shared" si="7"/>
        <v>94</v>
      </c>
      <c r="L16" s="402">
        <f t="shared" si="7"/>
        <v>3</v>
      </c>
      <c r="M16" s="404">
        <f t="shared" si="7"/>
        <v>133</v>
      </c>
      <c r="N16" s="405">
        <f t="shared" si="7"/>
        <v>136</v>
      </c>
      <c r="O16" s="463">
        <f t="shared" si="7"/>
        <v>0</v>
      </c>
      <c r="P16" s="404">
        <f t="shared" si="7"/>
        <v>221</v>
      </c>
      <c r="Q16" s="350">
        <f t="shared" si="7"/>
        <v>221</v>
      </c>
      <c r="R16" s="402">
        <f t="shared" si="7"/>
        <v>71</v>
      </c>
      <c r="S16" s="404">
        <f>SUM(S9:S15)</f>
        <v>583</v>
      </c>
      <c r="T16" s="350">
        <f>SUM(T9:T15)</f>
        <v>654</v>
      </c>
    </row>
    <row r="17" spans="2:20" ht="30.75" customHeight="1" thickBot="1" x14ac:dyDescent="0.4">
      <c r="B17" s="4046" t="s">
        <v>23</v>
      </c>
      <c r="C17" s="4047"/>
      <c r="D17" s="4048"/>
      <c r="E17" s="4049"/>
      <c r="F17" s="4050"/>
      <c r="G17" s="4048"/>
      <c r="H17" s="4049"/>
      <c r="I17" s="4050"/>
      <c r="J17" s="4048"/>
      <c r="K17" s="4049"/>
      <c r="L17" s="4050"/>
      <c r="M17" s="4048"/>
      <c r="N17" s="4049"/>
      <c r="O17" s="4047"/>
      <c r="P17" s="4048"/>
      <c r="Q17" s="4049"/>
      <c r="R17" s="4050"/>
      <c r="S17" s="4050"/>
      <c r="T17" s="4051"/>
    </row>
    <row r="18" spans="2:20" ht="30.75" customHeight="1" thickBot="1" x14ac:dyDescent="0.4">
      <c r="B18" s="4052" t="s">
        <v>11</v>
      </c>
      <c r="C18" s="465"/>
      <c r="D18" s="406"/>
      <c r="E18" s="405"/>
      <c r="F18" s="465"/>
      <c r="G18" s="406"/>
      <c r="H18" s="350"/>
      <c r="I18" s="407"/>
      <c r="J18" s="406" t="s">
        <v>7</v>
      </c>
      <c r="K18" s="405"/>
      <c r="L18" s="465"/>
      <c r="M18" s="406"/>
      <c r="N18" s="405"/>
      <c r="O18" s="463"/>
      <c r="P18" s="404"/>
      <c r="Q18" s="405"/>
      <c r="R18" s="4002"/>
      <c r="S18" s="4002"/>
      <c r="T18" s="707"/>
    </row>
    <row r="19" spans="2:20" ht="30" customHeight="1" x14ac:dyDescent="0.35">
      <c r="B19" s="4037" t="s">
        <v>88</v>
      </c>
      <c r="C19" s="3973">
        <v>0</v>
      </c>
      <c r="D19" s="3974">
        <v>22</v>
      </c>
      <c r="E19" s="3975">
        <f t="shared" ref="E19:E25" si="8">SUM(C19:D19)</f>
        <v>22</v>
      </c>
      <c r="F19" s="3973">
        <v>12</v>
      </c>
      <c r="G19" s="3974">
        <v>1</v>
      </c>
      <c r="H19" s="3976">
        <f t="shared" ref="H19:H25" si="9">SUM(F19:G19)</f>
        <v>13</v>
      </c>
      <c r="I19" s="3973">
        <v>6</v>
      </c>
      <c r="J19" s="3974">
        <v>6</v>
      </c>
      <c r="K19" s="3976">
        <f t="shared" ref="K19:K25" si="10">SUM(I19:J19)</f>
        <v>12</v>
      </c>
      <c r="L19" s="3973">
        <v>0</v>
      </c>
      <c r="M19" s="3974">
        <v>8</v>
      </c>
      <c r="N19" s="3976">
        <f t="shared" ref="N19:N25" si="11">SUM(L19:M19)</f>
        <v>8</v>
      </c>
      <c r="O19" s="3973">
        <v>0</v>
      </c>
      <c r="P19" s="3974">
        <v>19</v>
      </c>
      <c r="Q19" s="3976">
        <f>SUM(O19:P19)</f>
        <v>19</v>
      </c>
      <c r="R19" s="4053">
        <f t="shared" ref="R19:S25" si="12">C19+F19+I19+L19+O19</f>
        <v>18</v>
      </c>
      <c r="S19" s="1355">
        <f t="shared" si="12"/>
        <v>56</v>
      </c>
      <c r="T19" s="1356">
        <f t="shared" ref="T19:T25" si="13">SUM(R19:S19)</f>
        <v>74</v>
      </c>
    </row>
    <row r="20" spans="2:20" ht="30" customHeight="1" x14ac:dyDescent="0.35">
      <c r="B20" s="4016" t="s">
        <v>98</v>
      </c>
      <c r="C20" s="3973">
        <v>0</v>
      </c>
      <c r="D20" s="3974">
        <v>23</v>
      </c>
      <c r="E20" s="3975">
        <f t="shared" si="8"/>
        <v>23</v>
      </c>
      <c r="F20" s="3973">
        <v>8</v>
      </c>
      <c r="G20" s="3974">
        <v>2</v>
      </c>
      <c r="H20" s="3976">
        <f t="shared" si="9"/>
        <v>10</v>
      </c>
      <c r="I20" s="4041">
        <v>9</v>
      </c>
      <c r="J20" s="3974">
        <v>2</v>
      </c>
      <c r="K20" s="3976">
        <f t="shared" si="10"/>
        <v>11</v>
      </c>
      <c r="L20" s="3973">
        <v>2</v>
      </c>
      <c r="M20" s="3974">
        <v>11</v>
      </c>
      <c r="N20" s="3976">
        <f t="shared" si="11"/>
        <v>13</v>
      </c>
      <c r="O20" s="3973">
        <f>O40+O30</f>
        <v>0</v>
      </c>
      <c r="P20" s="3974">
        <v>22</v>
      </c>
      <c r="Q20" s="3976">
        <f>SUM(O20:P20)</f>
        <v>22</v>
      </c>
      <c r="R20" s="4054">
        <f t="shared" si="12"/>
        <v>19</v>
      </c>
      <c r="S20" s="4043">
        <f>D20+G20+J20+M20+P20</f>
        <v>60</v>
      </c>
      <c r="T20" s="4044">
        <f>SUM(R20:S20)</f>
        <v>79</v>
      </c>
    </row>
    <row r="21" spans="2:20" ht="30" customHeight="1" x14ac:dyDescent="0.35">
      <c r="B21" s="4016" t="s">
        <v>99</v>
      </c>
      <c r="C21" s="3973">
        <v>0</v>
      </c>
      <c r="D21" s="3974">
        <v>30</v>
      </c>
      <c r="E21" s="3975">
        <f t="shared" si="8"/>
        <v>30</v>
      </c>
      <c r="F21" s="3973">
        <v>9</v>
      </c>
      <c r="G21" s="3974">
        <v>2</v>
      </c>
      <c r="H21" s="3976">
        <f t="shared" si="9"/>
        <v>11</v>
      </c>
      <c r="I21" s="3973">
        <v>1</v>
      </c>
      <c r="J21" s="3974">
        <v>5</v>
      </c>
      <c r="K21" s="3976">
        <f t="shared" si="10"/>
        <v>6</v>
      </c>
      <c r="L21" s="3973">
        <f>L41+L31</f>
        <v>0</v>
      </c>
      <c r="M21" s="3974">
        <v>10</v>
      </c>
      <c r="N21" s="3976">
        <f t="shared" si="11"/>
        <v>10</v>
      </c>
      <c r="O21" s="3973">
        <f>O41+O31</f>
        <v>0</v>
      </c>
      <c r="P21" s="3974">
        <v>0</v>
      </c>
      <c r="Q21" s="3976">
        <f>SUM(O21:P21)</f>
        <v>0</v>
      </c>
      <c r="R21" s="4054">
        <f t="shared" si="12"/>
        <v>10</v>
      </c>
      <c r="S21" s="4043">
        <f t="shared" si="12"/>
        <v>47</v>
      </c>
      <c r="T21" s="4044">
        <f t="shared" si="13"/>
        <v>57</v>
      </c>
    </row>
    <row r="22" spans="2:20" ht="30" customHeight="1" x14ac:dyDescent="0.35">
      <c r="B22" s="4016" t="s">
        <v>100</v>
      </c>
      <c r="C22" s="3973">
        <f>C42+C32</f>
        <v>0</v>
      </c>
      <c r="D22" s="3974">
        <v>0</v>
      </c>
      <c r="E22" s="3975">
        <f t="shared" si="8"/>
        <v>0</v>
      </c>
      <c r="F22" s="3973">
        <f>F42+F32</f>
        <v>0</v>
      </c>
      <c r="G22" s="3974">
        <v>0</v>
      </c>
      <c r="H22" s="3976">
        <f t="shared" si="9"/>
        <v>0</v>
      </c>
      <c r="I22" s="3973">
        <v>0</v>
      </c>
      <c r="J22" s="3974">
        <v>13</v>
      </c>
      <c r="K22" s="3976">
        <v>13</v>
      </c>
      <c r="L22" s="3973">
        <v>0</v>
      </c>
      <c r="M22" s="3974">
        <v>32</v>
      </c>
      <c r="N22" s="3976">
        <f t="shared" si="11"/>
        <v>32</v>
      </c>
      <c r="O22" s="3973">
        <v>0</v>
      </c>
      <c r="P22" s="3974">
        <v>50</v>
      </c>
      <c r="Q22" s="3976">
        <f>SUM(O22:P22)</f>
        <v>50</v>
      </c>
      <c r="R22" s="4054">
        <f t="shared" si="12"/>
        <v>0</v>
      </c>
      <c r="S22" s="4043">
        <f t="shared" si="12"/>
        <v>95</v>
      </c>
      <c r="T22" s="4044">
        <f t="shared" si="13"/>
        <v>95</v>
      </c>
    </row>
    <row r="23" spans="2:20" ht="25.5" customHeight="1" x14ac:dyDescent="0.35">
      <c r="B23" s="4016" t="s">
        <v>86</v>
      </c>
      <c r="C23" s="3973">
        <v>0</v>
      </c>
      <c r="D23" s="3974">
        <v>16</v>
      </c>
      <c r="E23" s="3975">
        <f t="shared" si="8"/>
        <v>16</v>
      </c>
      <c r="F23" s="3973">
        <v>15</v>
      </c>
      <c r="G23" s="3974">
        <v>1</v>
      </c>
      <c r="H23" s="3976">
        <f t="shared" si="9"/>
        <v>16</v>
      </c>
      <c r="I23" s="3973">
        <v>4</v>
      </c>
      <c r="J23" s="3974">
        <v>16</v>
      </c>
      <c r="K23" s="3976">
        <f t="shared" si="10"/>
        <v>20</v>
      </c>
      <c r="L23" s="3973">
        <f>L42+L33</f>
        <v>0</v>
      </c>
      <c r="M23" s="3974">
        <v>22</v>
      </c>
      <c r="N23" s="3976">
        <f t="shared" si="11"/>
        <v>22</v>
      </c>
      <c r="O23" s="3973">
        <f>O42+O33</f>
        <v>0</v>
      </c>
      <c r="P23" s="3974">
        <v>38</v>
      </c>
      <c r="Q23" s="3976">
        <v>38</v>
      </c>
      <c r="R23" s="4054">
        <f t="shared" si="12"/>
        <v>19</v>
      </c>
      <c r="S23" s="4043">
        <f t="shared" si="12"/>
        <v>93</v>
      </c>
      <c r="T23" s="4044">
        <f t="shared" si="13"/>
        <v>112</v>
      </c>
    </row>
    <row r="24" spans="2:20" ht="31.5" customHeight="1" x14ac:dyDescent="0.35">
      <c r="B24" s="4016" t="s">
        <v>101</v>
      </c>
      <c r="C24" s="3973">
        <f>C43+C34</f>
        <v>0</v>
      </c>
      <c r="D24" s="3974">
        <v>20</v>
      </c>
      <c r="E24" s="3975">
        <f t="shared" si="8"/>
        <v>20</v>
      </c>
      <c r="F24" s="3973">
        <f>F43+F34</f>
        <v>0</v>
      </c>
      <c r="G24" s="3974">
        <v>7</v>
      </c>
      <c r="H24" s="3976">
        <f t="shared" si="9"/>
        <v>7</v>
      </c>
      <c r="I24" s="3973">
        <v>0</v>
      </c>
      <c r="J24" s="3974">
        <v>15</v>
      </c>
      <c r="K24" s="3976">
        <f t="shared" si="10"/>
        <v>15</v>
      </c>
      <c r="L24" s="3973">
        <v>0</v>
      </c>
      <c r="M24" s="3974">
        <v>26</v>
      </c>
      <c r="N24" s="3976">
        <f t="shared" si="11"/>
        <v>26</v>
      </c>
      <c r="O24" s="3973">
        <v>0</v>
      </c>
      <c r="P24" s="3974">
        <v>51</v>
      </c>
      <c r="Q24" s="3976">
        <f>SUM(O24:P24)</f>
        <v>51</v>
      </c>
      <c r="R24" s="4054">
        <f t="shared" si="12"/>
        <v>0</v>
      </c>
      <c r="S24" s="4043">
        <f t="shared" si="12"/>
        <v>119</v>
      </c>
      <c r="T24" s="4044">
        <f t="shared" si="13"/>
        <v>119</v>
      </c>
    </row>
    <row r="25" spans="2:20" ht="54" customHeight="1" thickBot="1" x14ac:dyDescent="0.4">
      <c r="B25" s="4037" t="s">
        <v>102</v>
      </c>
      <c r="C25" s="3973">
        <v>0</v>
      </c>
      <c r="D25" s="3974">
        <v>26</v>
      </c>
      <c r="E25" s="3975">
        <f t="shared" si="8"/>
        <v>26</v>
      </c>
      <c r="F25" s="3973">
        <v>0</v>
      </c>
      <c r="G25" s="3974">
        <v>4</v>
      </c>
      <c r="H25" s="4045">
        <f t="shared" si="9"/>
        <v>4</v>
      </c>
      <c r="I25" s="3973">
        <v>4</v>
      </c>
      <c r="J25" s="3974">
        <v>8</v>
      </c>
      <c r="K25" s="3976">
        <f t="shared" si="10"/>
        <v>12</v>
      </c>
      <c r="L25" s="3973">
        <v>1</v>
      </c>
      <c r="M25" s="3974">
        <v>23</v>
      </c>
      <c r="N25" s="4045">
        <f t="shared" si="11"/>
        <v>24</v>
      </c>
      <c r="O25" s="3973">
        <v>0</v>
      </c>
      <c r="P25" s="3974">
        <v>37</v>
      </c>
      <c r="Q25" s="4045">
        <f>SUM(O25:P25)</f>
        <v>37</v>
      </c>
      <c r="R25" s="4055">
        <f t="shared" si="12"/>
        <v>5</v>
      </c>
      <c r="S25" s="4039">
        <f t="shared" si="12"/>
        <v>98</v>
      </c>
      <c r="T25" s="4040">
        <f t="shared" si="13"/>
        <v>103</v>
      </c>
    </row>
    <row r="26" spans="2:20" ht="27.75" customHeight="1" thickBot="1" x14ac:dyDescent="0.4">
      <c r="B26" s="4056" t="s">
        <v>8</v>
      </c>
      <c r="C26" s="463">
        <f t="shared" ref="C26:Q26" si="14">SUM(C19:C25)</f>
        <v>0</v>
      </c>
      <c r="D26" s="404">
        <f t="shared" si="14"/>
        <v>137</v>
      </c>
      <c r="E26" s="350">
        <f t="shared" si="14"/>
        <v>137</v>
      </c>
      <c r="F26" s="402">
        <f t="shared" si="14"/>
        <v>44</v>
      </c>
      <c r="G26" s="404">
        <f t="shared" si="14"/>
        <v>17</v>
      </c>
      <c r="H26" s="405">
        <f t="shared" si="14"/>
        <v>61</v>
      </c>
      <c r="I26" s="463">
        <f t="shared" si="14"/>
        <v>24</v>
      </c>
      <c r="J26" s="404">
        <f t="shared" si="14"/>
        <v>65</v>
      </c>
      <c r="K26" s="350">
        <f t="shared" si="14"/>
        <v>89</v>
      </c>
      <c r="L26" s="402">
        <f t="shared" si="14"/>
        <v>3</v>
      </c>
      <c r="M26" s="404">
        <f t="shared" si="14"/>
        <v>132</v>
      </c>
      <c r="N26" s="405">
        <f t="shared" si="14"/>
        <v>135</v>
      </c>
      <c r="O26" s="463">
        <f t="shared" si="14"/>
        <v>0</v>
      </c>
      <c r="P26" s="404">
        <f t="shared" si="14"/>
        <v>217</v>
      </c>
      <c r="Q26" s="405">
        <f t="shared" si="14"/>
        <v>217</v>
      </c>
      <c r="R26" s="463">
        <f>SUM(R19:R25)</f>
        <v>71</v>
      </c>
      <c r="S26" s="404">
        <f>SUM(S19:S25)</f>
        <v>568</v>
      </c>
      <c r="T26" s="350">
        <f>SUM(T19:T25)</f>
        <v>639</v>
      </c>
    </row>
    <row r="27" spans="2:20" ht="30.75" customHeight="1" x14ac:dyDescent="0.35">
      <c r="B27" s="4057" t="s">
        <v>25</v>
      </c>
      <c r="C27" s="408"/>
      <c r="D27" s="4058"/>
      <c r="E27" s="4059"/>
      <c r="F27" s="408"/>
      <c r="G27" s="4058"/>
      <c r="H27" s="4060"/>
      <c r="I27" s="4058"/>
      <c r="J27" s="4058"/>
      <c r="K27" s="4059"/>
      <c r="L27" s="408"/>
      <c r="M27" s="4058"/>
      <c r="N27" s="4060"/>
      <c r="O27" s="4058"/>
      <c r="P27" s="4058"/>
      <c r="Q27" s="4059"/>
      <c r="R27" s="4061"/>
      <c r="S27" s="4062"/>
      <c r="T27" s="4063"/>
    </row>
    <row r="28" spans="2:20" ht="24.95" customHeight="1" x14ac:dyDescent="0.35">
      <c r="B28" s="4037" t="s">
        <v>88</v>
      </c>
      <c r="C28" s="111">
        <v>0</v>
      </c>
      <c r="D28" s="4064">
        <v>0</v>
      </c>
      <c r="E28" s="4065">
        <f t="shared" ref="E28:E34" si="15">SUM(C28:D28)</f>
        <v>0</v>
      </c>
      <c r="F28" s="111">
        <v>0</v>
      </c>
      <c r="G28" s="4064">
        <v>0</v>
      </c>
      <c r="H28" s="1357">
        <f t="shared" ref="H28:H34" si="16">SUM(F28:G28)</f>
        <v>0</v>
      </c>
      <c r="I28" s="4066">
        <v>0</v>
      </c>
      <c r="J28" s="4064">
        <v>0</v>
      </c>
      <c r="K28" s="4065">
        <f t="shared" ref="K28:K34" si="17">SUM(I28:J28)</f>
        <v>0</v>
      </c>
      <c r="L28" s="4067">
        <v>0</v>
      </c>
      <c r="M28" s="4068">
        <v>0</v>
      </c>
      <c r="N28" s="3976">
        <f t="shared" ref="N28:N34" si="18">SUM(L28:M28)</f>
        <v>0</v>
      </c>
      <c r="O28" s="4066">
        <v>0</v>
      </c>
      <c r="P28" s="4064">
        <v>0</v>
      </c>
      <c r="Q28" s="4065">
        <f t="shared" ref="Q28:Q34" si="19">SUM(O28:P28)</f>
        <v>0</v>
      </c>
      <c r="R28" s="617">
        <f t="shared" ref="R28:S34" si="20">C28+F28+I28+L28+O28</f>
        <v>0</v>
      </c>
      <c r="S28" s="4069">
        <f t="shared" si="20"/>
        <v>0</v>
      </c>
      <c r="T28" s="4070">
        <f t="shared" ref="T28:T34" si="21">SUM(R28:S28)</f>
        <v>0</v>
      </c>
    </row>
    <row r="29" spans="2:20" ht="24.95" customHeight="1" x14ac:dyDescent="0.35">
      <c r="B29" s="4016" t="s">
        <v>98</v>
      </c>
      <c r="C29" s="1935">
        <v>0</v>
      </c>
      <c r="D29" s="1358">
        <v>2</v>
      </c>
      <c r="E29" s="1359">
        <f t="shared" si="15"/>
        <v>2</v>
      </c>
      <c r="F29" s="1935">
        <v>0</v>
      </c>
      <c r="G29" s="1358">
        <v>0</v>
      </c>
      <c r="H29" s="4071">
        <f t="shared" si="16"/>
        <v>0</v>
      </c>
      <c r="I29" s="1353">
        <v>0</v>
      </c>
      <c r="J29" s="1358">
        <v>0</v>
      </c>
      <c r="K29" s="1359">
        <f>SUM(I29:J29)</f>
        <v>0</v>
      </c>
      <c r="L29" s="1935">
        <v>0</v>
      </c>
      <c r="M29" s="1358">
        <v>0</v>
      </c>
      <c r="N29" s="1357">
        <v>0</v>
      </c>
      <c r="O29" s="1353">
        <v>0</v>
      </c>
      <c r="P29" s="1358">
        <v>1</v>
      </c>
      <c r="Q29" s="1359">
        <f t="shared" si="19"/>
        <v>1</v>
      </c>
      <c r="R29" s="4053">
        <f t="shared" si="20"/>
        <v>0</v>
      </c>
      <c r="S29" s="1355">
        <f t="shared" si="20"/>
        <v>3</v>
      </c>
      <c r="T29" s="1356">
        <f t="shared" si="21"/>
        <v>3</v>
      </c>
    </row>
    <row r="30" spans="2:20" ht="24.95" customHeight="1" x14ac:dyDescent="0.35">
      <c r="B30" s="4016" t="s">
        <v>99</v>
      </c>
      <c r="C30" s="4067">
        <v>0</v>
      </c>
      <c r="D30" s="4068">
        <v>0</v>
      </c>
      <c r="E30" s="3975">
        <f>SUM(C30:D30)</f>
        <v>0</v>
      </c>
      <c r="F30" s="4067">
        <v>0</v>
      </c>
      <c r="G30" s="4068">
        <v>0</v>
      </c>
      <c r="H30" s="3976">
        <f t="shared" si="16"/>
        <v>0</v>
      </c>
      <c r="I30" s="4072">
        <v>0</v>
      </c>
      <c r="J30" s="4068">
        <v>1</v>
      </c>
      <c r="K30" s="3975">
        <f t="shared" si="17"/>
        <v>1</v>
      </c>
      <c r="L30" s="4067">
        <v>0</v>
      </c>
      <c r="M30" s="4068">
        <v>0</v>
      </c>
      <c r="N30" s="3976">
        <f t="shared" si="18"/>
        <v>0</v>
      </c>
      <c r="O30" s="4072">
        <v>0</v>
      </c>
      <c r="P30" s="4068">
        <v>0</v>
      </c>
      <c r="Q30" s="3975">
        <f t="shared" si="19"/>
        <v>0</v>
      </c>
      <c r="R30" s="4054">
        <f t="shared" si="20"/>
        <v>0</v>
      </c>
      <c r="S30" s="4043">
        <f t="shared" si="20"/>
        <v>1</v>
      </c>
      <c r="T30" s="4044">
        <f t="shared" si="21"/>
        <v>1</v>
      </c>
    </row>
    <row r="31" spans="2:20" ht="24.95" customHeight="1" x14ac:dyDescent="0.35">
      <c r="B31" s="4016" t="s">
        <v>100</v>
      </c>
      <c r="C31" s="111">
        <v>0</v>
      </c>
      <c r="D31" s="4064">
        <v>0</v>
      </c>
      <c r="E31" s="4065">
        <f>SUM(C31:D31)</f>
        <v>0</v>
      </c>
      <c r="F31" s="111">
        <v>0</v>
      </c>
      <c r="G31" s="4064">
        <v>0</v>
      </c>
      <c r="H31" s="1357">
        <f t="shared" si="16"/>
        <v>0</v>
      </c>
      <c r="I31" s="4066">
        <v>0</v>
      </c>
      <c r="J31" s="4064">
        <v>0</v>
      </c>
      <c r="K31" s="4065">
        <f>SUM(I31:J31)</f>
        <v>0</v>
      </c>
      <c r="L31" s="111">
        <v>0</v>
      </c>
      <c r="M31" s="4064">
        <v>0</v>
      </c>
      <c r="N31" s="4073">
        <f>SUM(L31:M31)</f>
        <v>0</v>
      </c>
      <c r="O31" s="4066">
        <v>0</v>
      </c>
      <c r="P31" s="4064">
        <v>1</v>
      </c>
      <c r="Q31" s="4065">
        <v>1</v>
      </c>
      <c r="R31" s="617">
        <f t="shared" si="20"/>
        <v>0</v>
      </c>
      <c r="S31" s="4069">
        <f t="shared" si="20"/>
        <v>1</v>
      </c>
      <c r="T31" s="4070">
        <f t="shared" si="21"/>
        <v>1</v>
      </c>
    </row>
    <row r="32" spans="2:20" ht="27.75" customHeight="1" x14ac:dyDescent="0.35">
      <c r="B32" s="4016" t="s">
        <v>86</v>
      </c>
      <c r="C32" s="4067">
        <v>0</v>
      </c>
      <c r="D32" s="4068">
        <v>0</v>
      </c>
      <c r="E32" s="3975">
        <f>SUM(C32:D32)</f>
        <v>0</v>
      </c>
      <c r="F32" s="4067">
        <v>0</v>
      </c>
      <c r="G32" s="4068">
        <v>0</v>
      </c>
      <c r="H32" s="3976">
        <f t="shared" si="16"/>
        <v>0</v>
      </c>
      <c r="I32" s="4072">
        <v>0</v>
      </c>
      <c r="J32" s="4068">
        <v>1</v>
      </c>
      <c r="K32" s="3975">
        <f>SUM(I32:J32)</f>
        <v>1</v>
      </c>
      <c r="L32" s="4067">
        <v>0</v>
      </c>
      <c r="M32" s="4068">
        <v>1</v>
      </c>
      <c r="N32" s="3976">
        <f t="shared" si="18"/>
        <v>1</v>
      </c>
      <c r="O32" s="4072">
        <v>0</v>
      </c>
      <c r="P32" s="4068">
        <v>2</v>
      </c>
      <c r="Q32" s="3975">
        <v>2</v>
      </c>
      <c r="R32" s="4054">
        <f t="shared" si="20"/>
        <v>0</v>
      </c>
      <c r="S32" s="4043">
        <f t="shared" si="20"/>
        <v>4</v>
      </c>
      <c r="T32" s="4044">
        <f t="shared" si="21"/>
        <v>4</v>
      </c>
    </row>
    <row r="33" spans="2:21" ht="29.25" customHeight="1" x14ac:dyDescent="0.35">
      <c r="B33" s="4016" t="s">
        <v>101</v>
      </c>
      <c r="C33" s="4067">
        <v>0</v>
      </c>
      <c r="D33" s="4068">
        <v>2</v>
      </c>
      <c r="E33" s="3975">
        <f>SUM(C33:D33)</f>
        <v>2</v>
      </c>
      <c r="F33" s="4067">
        <v>0</v>
      </c>
      <c r="G33" s="4068">
        <v>0</v>
      </c>
      <c r="H33" s="3976">
        <f t="shared" si="16"/>
        <v>0</v>
      </c>
      <c r="I33" s="4072">
        <v>0</v>
      </c>
      <c r="J33" s="4068">
        <v>1</v>
      </c>
      <c r="K33" s="3975">
        <f t="shared" si="17"/>
        <v>1</v>
      </c>
      <c r="L33" s="4067">
        <v>0</v>
      </c>
      <c r="M33" s="4068">
        <v>0</v>
      </c>
      <c r="N33" s="3976">
        <f t="shared" si="18"/>
        <v>0</v>
      </c>
      <c r="O33" s="4072">
        <v>0</v>
      </c>
      <c r="P33" s="4068">
        <v>0</v>
      </c>
      <c r="Q33" s="3975">
        <f t="shared" si="19"/>
        <v>0</v>
      </c>
      <c r="R33" s="4054">
        <f t="shared" si="20"/>
        <v>0</v>
      </c>
      <c r="S33" s="4043">
        <f t="shared" si="20"/>
        <v>3</v>
      </c>
      <c r="T33" s="4044">
        <f t="shared" si="21"/>
        <v>3</v>
      </c>
    </row>
    <row r="34" spans="2:21" ht="54" customHeight="1" thickBot="1" x14ac:dyDescent="0.4">
      <c r="B34" s="4037" t="s">
        <v>102</v>
      </c>
      <c r="C34" s="4067">
        <v>0</v>
      </c>
      <c r="D34" s="4068">
        <v>0</v>
      </c>
      <c r="E34" s="3975">
        <f t="shared" si="15"/>
        <v>0</v>
      </c>
      <c r="F34" s="4067">
        <v>0</v>
      </c>
      <c r="G34" s="4068">
        <v>1</v>
      </c>
      <c r="H34" s="3976">
        <f t="shared" si="16"/>
        <v>1</v>
      </c>
      <c r="I34" s="4072">
        <v>0</v>
      </c>
      <c r="J34" s="4068">
        <v>2</v>
      </c>
      <c r="K34" s="3975">
        <f t="shared" si="17"/>
        <v>2</v>
      </c>
      <c r="L34" s="4067">
        <v>0</v>
      </c>
      <c r="M34" s="4068">
        <v>0</v>
      </c>
      <c r="N34" s="3976">
        <f t="shared" si="18"/>
        <v>0</v>
      </c>
      <c r="O34" s="4072">
        <v>0</v>
      </c>
      <c r="P34" s="4068">
        <v>0</v>
      </c>
      <c r="Q34" s="3975">
        <f t="shared" si="19"/>
        <v>0</v>
      </c>
      <c r="R34" s="4054">
        <f t="shared" si="20"/>
        <v>0</v>
      </c>
      <c r="S34" s="4043">
        <f t="shared" si="20"/>
        <v>3</v>
      </c>
      <c r="T34" s="4044">
        <f t="shared" si="21"/>
        <v>3</v>
      </c>
    </row>
    <row r="35" spans="2:21" ht="27" customHeight="1" thickBot="1" x14ac:dyDescent="0.4">
      <c r="B35" s="4074" t="s">
        <v>13</v>
      </c>
      <c r="C35" s="350">
        <f t="shared" ref="C35:R35" si="22">SUM(C28:C34)</f>
        <v>0</v>
      </c>
      <c r="D35" s="463">
        <f>SUM(D28:D34)</f>
        <v>4</v>
      </c>
      <c r="E35" s="451">
        <f>SUM(E28:E34)</f>
        <v>4</v>
      </c>
      <c r="F35" s="463">
        <f t="shared" si="22"/>
        <v>0</v>
      </c>
      <c r="G35" s="463">
        <f>SUM(G28:G34)</f>
        <v>1</v>
      </c>
      <c r="H35" s="116">
        <f>SUM(H28:H34)</f>
        <v>1</v>
      </c>
      <c r="I35" s="402">
        <f t="shared" si="22"/>
        <v>0</v>
      </c>
      <c r="J35" s="463">
        <f>SUM(J28:J34)</f>
        <v>5</v>
      </c>
      <c r="K35" s="463">
        <f>SUM(K28:K34)</f>
        <v>5</v>
      </c>
      <c r="L35" s="463">
        <f t="shared" si="22"/>
        <v>0</v>
      </c>
      <c r="M35" s="463">
        <f>SUM(M28:M34)</f>
        <v>1</v>
      </c>
      <c r="N35" s="463">
        <f>SUM(N28:N34)</f>
        <v>1</v>
      </c>
      <c r="O35" s="463">
        <f t="shared" si="22"/>
        <v>0</v>
      </c>
      <c r="P35" s="463">
        <f t="shared" si="22"/>
        <v>4</v>
      </c>
      <c r="Q35" s="451">
        <f t="shared" si="22"/>
        <v>4</v>
      </c>
      <c r="R35" s="463">
        <f t="shared" si="22"/>
        <v>0</v>
      </c>
      <c r="S35" s="463">
        <f>SUM(S28:S34)</f>
        <v>15</v>
      </c>
      <c r="T35" s="116">
        <f>SUM(T28:T34)</f>
        <v>15</v>
      </c>
    </row>
    <row r="36" spans="2:21" ht="30.75" customHeight="1" thickBot="1" x14ac:dyDescent="0.4">
      <c r="B36" s="4075" t="s">
        <v>10</v>
      </c>
      <c r="C36" s="118">
        <f t="shared" ref="C36:R36" si="23">C26</f>
        <v>0</v>
      </c>
      <c r="D36" s="4076">
        <f t="shared" si="23"/>
        <v>137</v>
      </c>
      <c r="E36" s="4077">
        <f t="shared" si="23"/>
        <v>137</v>
      </c>
      <c r="F36" s="4078">
        <f t="shared" si="23"/>
        <v>44</v>
      </c>
      <c r="G36" s="4076">
        <f>G26</f>
        <v>17</v>
      </c>
      <c r="H36" s="4079">
        <f>H26</f>
        <v>61</v>
      </c>
      <c r="I36" s="118">
        <f t="shared" si="23"/>
        <v>24</v>
      </c>
      <c r="J36" s="4076">
        <f t="shared" si="23"/>
        <v>65</v>
      </c>
      <c r="K36" s="4077">
        <f t="shared" si="23"/>
        <v>89</v>
      </c>
      <c r="L36" s="4078">
        <f t="shared" si="23"/>
        <v>3</v>
      </c>
      <c r="M36" s="4076">
        <f t="shared" si="23"/>
        <v>132</v>
      </c>
      <c r="N36" s="4079">
        <f t="shared" si="23"/>
        <v>135</v>
      </c>
      <c r="O36" s="118">
        <f t="shared" si="23"/>
        <v>0</v>
      </c>
      <c r="P36" s="4076">
        <f t="shared" si="23"/>
        <v>217</v>
      </c>
      <c r="Q36" s="4077">
        <f t="shared" si="23"/>
        <v>217</v>
      </c>
      <c r="R36" s="4078">
        <f t="shared" si="23"/>
        <v>71</v>
      </c>
      <c r="S36" s="4076">
        <f>S26</f>
        <v>568</v>
      </c>
      <c r="T36" s="4077">
        <f>T26</f>
        <v>639</v>
      </c>
      <c r="U36" s="197"/>
    </row>
    <row r="37" spans="2:21" ht="37.5" customHeight="1" thickBot="1" x14ac:dyDescent="0.4">
      <c r="B37" s="4081" t="s">
        <v>17</v>
      </c>
      <c r="C37" s="4082">
        <f t="shared" ref="C37:R37" si="24">C35</f>
        <v>0</v>
      </c>
      <c r="D37" s="4083">
        <f>D35</f>
        <v>4</v>
      </c>
      <c r="E37" s="4084">
        <f>E35</f>
        <v>4</v>
      </c>
      <c r="F37" s="4085">
        <f t="shared" si="24"/>
        <v>0</v>
      </c>
      <c r="G37" s="4083">
        <f>G35</f>
        <v>1</v>
      </c>
      <c r="H37" s="4086">
        <f>H35</f>
        <v>1</v>
      </c>
      <c r="I37" s="4082">
        <f t="shared" si="24"/>
        <v>0</v>
      </c>
      <c r="J37" s="4083">
        <f>J35</f>
        <v>5</v>
      </c>
      <c r="K37" s="4084">
        <f>K35</f>
        <v>5</v>
      </c>
      <c r="L37" s="4085">
        <f t="shared" si="24"/>
        <v>0</v>
      </c>
      <c r="M37" s="4083">
        <f>M35</f>
        <v>1</v>
      </c>
      <c r="N37" s="4086">
        <f>N35</f>
        <v>1</v>
      </c>
      <c r="O37" s="4082">
        <f t="shared" si="24"/>
        <v>0</v>
      </c>
      <c r="P37" s="4083">
        <f t="shared" si="24"/>
        <v>4</v>
      </c>
      <c r="Q37" s="4084">
        <f t="shared" si="24"/>
        <v>4</v>
      </c>
      <c r="R37" s="4085">
        <f t="shared" si="24"/>
        <v>0</v>
      </c>
      <c r="S37" s="4083">
        <f>S35</f>
        <v>15</v>
      </c>
      <c r="T37" s="4084">
        <f>T35</f>
        <v>15</v>
      </c>
    </row>
    <row r="38" spans="2:21" ht="36" customHeight="1" thickBot="1" x14ac:dyDescent="0.4">
      <c r="B38" s="4087" t="s">
        <v>18</v>
      </c>
      <c r="C38" s="4088">
        <f t="shared" ref="C38:R38" si="25">SUM(C36:C37)</f>
        <v>0</v>
      </c>
      <c r="D38" s="4089">
        <f t="shared" si="25"/>
        <v>141</v>
      </c>
      <c r="E38" s="4090">
        <f t="shared" si="25"/>
        <v>141</v>
      </c>
      <c r="F38" s="4091">
        <f t="shared" si="25"/>
        <v>44</v>
      </c>
      <c r="G38" s="4089">
        <f>SUM(G36:G37)</f>
        <v>18</v>
      </c>
      <c r="H38" s="4092">
        <f>SUM(H36:H37)</f>
        <v>62</v>
      </c>
      <c r="I38" s="4088">
        <f t="shared" si="25"/>
        <v>24</v>
      </c>
      <c r="J38" s="4089">
        <f t="shared" si="25"/>
        <v>70</v>
      </c>
      <c r="K38" s="4090">
        <f t="shared" si="25"/>
        <v>94</v>
      </c>
      <c r="L38" s="4091">
        <f t="shared" si="25"/>
        <v>3</v>
      </c>
      <c r="M38" s="4089">
        <f t="shared" si="25"/>
        <v>133</v>
      </c>
      <c r="N38" s="4092">
        <f t="shared" si="25"/>
        <v>136</v>
      </c>
      <c r="O38" s="4088">
        <f t="shared" si="25"/>
        <v>0</v>
      </c>
      <c r="P38" s="4089">
        <f t="shared" si="25"/>
        <v>221</v>
      </c>
      <c r="Q38" s="4090">
        <f t="shared" si="25"/>
        <v>221</v>
      </c>
      <c r="R38" s="4091">
        <f t="shared" si="25"/>
        <v>71</v>
      </c>
      <c r="S38" s="4089">
        <f>SUM(S36:S37)</f>
        <v>583</v>
      </c>
      <c r="T38" s="4090">
        <f>SUM(T36:T37)</f>
        <v>654</v>
      </c>
    </row>
    <row r="39" spans="2:21" x14ac:dyDescent="0.35">
      <c r="B39" s="198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</row>
    <row r="40" spans="2:21" x14ac:dyDescent="0.35"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</row>
    <row r="41" spans="2:21" x14ac:dyDescent="0.35">
      <c r="B41" s="4547" t="s">
        <v>378</v>
      </c>
      <c r="C41" s="4547"/>
      <c r="D41" s="4547"/>
      <c r="E41" s="4547"/>
      <c r="F41" s="4547"/>
      <c r="G41" s="4547"/>
      <c r="H41" s="4547"/>
      <c r="I41" s="4547"/>
      <c r="J41" s="4547"/>
      <c r="K41" s="4547"/>
      <c r="L41" s="4547"/>
      <c r="M41" s="4547"/>
      <c r="N41" s="4547"/>
      <c r="O41" s="4547"/>
      <c r="P41" s="4547"/>
      <c r="Q41" s="4547"/>
      <c r="R41" s="4547"/>
      <c r="S41" s="4547"/>
      <c r="T41" s="4547"/>
    </row>
    <row r="42" spans="2:21" x14ac:dyDescent="0.35"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</row>
    <row r="44" spans="2:21" x14ac:dyDescent="0.35">
      <c r="B44" s="197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</row>
    <row r="45" spans="2:21" x14ac:dyDescent="0.3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A13" zoomScale="50" zoomScaleNormal="50" workbookViewId="0">
      <selection activeCell="D14" sqref="D14"/>
    </sheetView>
  </sheetViews>
  <sheetFormatPr defaultRowHeight="25.5" x14ac:dyDescent="0.35"/>
  <cols>
    <col min="1" max="1" width="95.140625" style="187" customWidth="1"/>
    <col min="2" max="13" width="18.7109375" style="187" customWidth="1"/>
    <col min="14" max="15" width="10.7109375" style="187" customWidth="1"/>
    <col min="16" max="16" width="9.140625" style="187"/>
    <col min="17" max="17" width="12.85546875" style="187" customWidth="1"/>
    <col min="18" max="18" width="23.42578125" style="187" customWidth="1"/>
    <col min="19" max="20" width="9.140625" style="187"/>
    <col min="21" max="21" width="10.5703125" style="187" bestFit="1" customWidth="1"/>
    <col min="22" max="22" width="11.28515625" style="187" customWidth="1"/>
    <col min="23" max="256" width="9.140625" style="187"/>
    <col min="257" max="257" width="95.140625" style="187" customWidth="1"/>
    <col min="258" max="269" width="18.7109375" style="187" customWidth="1"/>
    <col min="270" max="271" width="10.7109375" style="187" customWidth="1"/>
    <col min="272" max="272" width="9.140625" style="187"/>
    <col min="273" max="273" width="12.85546875" style="187" customWidth="1"/>
    <col min="274" max="274" width="23.42578125" style="187" customWidth="1"/>
    <col min="275" max="276" width="9.140625" style="187"/>
    <col min="277" max="277" width="10.5703125" style="187" bestFit="1" customWidth="1"/>
    <col min="278" max="278" width="11.28515625" style="187" customWidth="1"/>
    <col min="279" max="512" width="9.140625" style="187"/>
    <col min="513" max="513" width="95.140625" style="187" customWidth="1"/>
    <col min="514" max="525" width="18.7109375" style="187" customWidth="1"/>
    <col min="526" max="527" width="10.7109375" style="187" customWidth="1"/>
    <col min="528" max="528" width="9.140625" style="187"/>
    <col min="529" max="529" width="12.85546875" style="187" customWidth="1"/>
    <col min="530" max="530" width="23.42578125" style="187" customWidth="1"/>
    <col min="531" max="532" width="9.140625" style="187"/>
    <col min="533" max="533" width="10.5703125" style="187" bestFit="1" customWidth="1"/>
    <col min="534" max="534" width="11.28515625" style="187" customWidth="1"/>
    <col min="535" max="768" width="9.140625" style="187"/>
    <col min="769" max="769" width="95.140625" style="187" customWidth="1"/>
    <col min="770" max="781" width="18.7109375" style="187" customWidth="1"/>
    <col min="782" max="783" width="10.7109375" style="187" customWidth="1"/>
    <col min="784" max="784" width="9.140625" style="187"/>
    <col min="785" max="785" width="12.85546875" style="187" customWidth="1"/>
    <col min="786" max="786" width="23.42578125" style="187" customWidth="1"/>
    <col min="787" max="788" width="9.140625" style="187"/>
    <col min="789" max="789" width="10.5703125" style="187" bestFit="1" customWidth="1"/>
    <col min="790" max="790" width="11.28515625" style="187" customWidth="1"/>
    <col min="791" max="1024" width="9.140625" style="187"/>
    <col min="1025" max="1025" width="95.140625" style="187" customWidth="1"/>
    <col min="1026" max="1037" width="18.7109375" style="187" customWidth="1"/>
    <col min="1038" max="1039" width="10.7109375" style="187" customWidth="1"/>
    <col min="1040" max="1040" width="9.140625" style="187"/>
    <col min="1041" max="1041" width="12.85546875" style="187" customWidth="1"/>
    <col min="1042" max="1042" width="23.42578125" style="187" customWidth="1"/>
    <col min="1043" max="1044" width="9.140625" style="187"/>
    <col min="1045" max="1045" width="10.5703125" style="187" bestFit="1" customWidth="1"/>
    <col min="1046" max="1046" width="11.28515625" style="187" customWidth="1"/>
    <col min="1047" max="1280" width="9.140625" style="187"/>
    <col min="1281" max="1281" width="95.140625" style="187" customWidth="1"/>
    <col min="1282" max="1293" width="18.7109375" style="187" customWidth="1"/>
    <col min="1294" max="1295" width="10.7109375" style="187" customWidth="1"/>
    <col min="1296" max="1296" width="9.140625" style="187"/>
    <col min="1297" max="1297" width="12.85546875" style="187" customWidth="1"/>
    <col min="1298" max="1298" width="23.42578125" style="187" customWidth="1"/>
    <col min="1299" max="1300" width="9.140625" style="187"/>
    <col min="1301" max="1301" width="10.5703125" style="187" bestFit="1" customWidth="1"/>
    <col min="1302" max="1302" width="11.28515625" style="187" customWidth="1"/>
    <col min="1303" max="1536" width="9.140625" style="187"/>
    <col min="1537" max="1537" width="95.140625" style="187" customWidth="1"/>
    <col min="1538" max="1549" width="18.7109375" style="187" customWidth="1"/>
    <col min="1550" max="1551" width="10.7109375" style="187" customWidth="1"/>
    <col min="1552" max="1552" width="9.140625" style="187"/>
    <col min="1553" max="1553" width="12.85546875" style="187" customWidth="1"/>
    <col min="1554" max="1554" width="23.42578125" style="187" customWidth="1"/>
    <col min="1555" max="1556" width="9.140625" style="187"/>
    <col min="1557" max="1557" width="10.5703125" style="187" bestFit="1" customWidth="1"/>
    <col min="1558" max="1558" width="11.28515625" style="187" customWidth="1"/>
    <col min="1559" max="1792" width="9.140625" style="187"/>
    <col min="1793" max="1793" width="95.140625" style="187" customWidth="1"/>
    <col min="1794" max="1805" width="18.7109375" style="187" customWidth="1"/>
    <col min="1806" max="1807" width="10.7109375" style="187" customWidth="1"/>
    <col min="1808" max="1808" width="9.140625" style="187"/>
    <col min="1809" max="1809" width="12.85546875" style="187" customWidth="1"/>
    <col min="1810" max="1810" width="23.42578125" style="187" customWidth="1"/>
    <col min="1811" max="1812" width="9.140625" style="187"/>
    <col min="1813" max="1813" width="10.5703125" style="187" bestFit="1" customWidth="1"/>
    <col min="1814" max="1814" width="11.28515625" style="187" customWidth="1"/>
    <col min="1815" max="2048" width="9.140625" style="187"/>
    <col min="2049" max="2049" width="95.140625" style="187" customWidth="1"/>
    <col min="2050" max="2061" width="18.7109375" style="187" customWidth="1"/>
    <col min="2062" max="2063" width="10.7109375" style="187" customWidth="1"/>
    <col min="2064" max="2064" width="9.140625" style="187"/>
    <col min="2065" max="2065" width="12.85546875" style="187" customWidth="1"/>
    <col min="2066" max="2066" width="23.42578125" style="187" customWidth="1"/>
    <col min="2067" max="2068" width="9.140625" style="187"/>
    <col min="2069" max="2069" width="10.5703125" style="187" bestFit="1" customWidth="1"/>
    <col min="2070" max="2070" width="11.28515625" style="187" customWidth="1"/>
    <col min="2071" max="2304" width="9.140625" style="187"/>
    <col min="2305" max="2305" width="95.140625" style="187" customWidth="1"/>
    <col min="2306" max="2317" width="18.7109375" style="187" customWidth="1"/>
    <col min="2318" max="2319" width="10.7109375" style="187" customWidth="1"/>
    <col min="2320" max="2320" width="9.140625" style="187"/>
    <col min="2321" max="2321" width="12.85546875" style="187" customWidth="1"/>
    <col min="2322" max="2322" width="23.42578125" style="187" customWidth="1"/>
    <col min="2323" max="2324" width="9.140625" style="187"/>
    <col min="2325" max="2325" width="10.5703125" style="187" bestFit="1" customWidth="1"/>
    <col min="2326" max="2326" width="11.28515625" style="187" customWidth="1"/>
    <col min="2327" max="2560" width="9.140625" style="187"/>
    <col min="2561" max="2561" width="95.140625" style="187" customWidth="1"/>
    <col min="2562" max="2573" width="18.7109375" style="187" customWidth="1"/>
    <col min="2574" max="2575" width="10.7109375" style="187" customWidth="1"/>
    <col min="2576" max="2576" width="9.140625" style="187"/>
    <col min="2577" max="2577" width="12.85546875" style="187" customWidth="1"/>
    <col min="2578" max="2578" width="23.42578125" style="187" customWidth="1"/>
    <col min="2579" max="2580" width="9.140625" style="187"/>
    <col min="2581" max="2581" width="10.5703125" style="187" bestFit="1" customWidth="1"/>
    <col min="2582" max="2582" width="11.28515625" style="187" customWidth="1"/>
    <col min="2583" max="2816" width="9.140625" style="187"/>
    <col min="2817" max="2817" width="95.140625" style="187" customWidth="1"/>
    <col min="2818" max="2829" width="18.7109375" style="187" customWidth="1"/>
    <col min="2830" max="2831" width="10.7109375" style="187" customWidth="1"/>
    <col min="2832" max="2832" width="9.140625" style="187"/>
    <col min="2833" max="2833" width="12.85546875" style="187" customWidth="1"/>
    <col min="2834" max="2834" width="23.42578125" style="187" customWidth="1"/>
    <col min="2835" max="2836" width="9.140625" style="187"/>
    <col min="2837" max="2837" width="10.5703125" style="187" bestFit="1" customWidth="1"/>
    <col min="2838" max="2838" width="11.28515625" style="187" customWidth="1"/>
    <col min="2839" max="3072" width="9.140625" style="187"/>
    <col min="3073" max="3073" width="95.140625" style="187" customWidth="1"/>
    <col min="3074" max="3085" width="18.7109375" style="187" customWidth="1"/>
    <col min="3086" max="3087" width="10.7109375" style="187" customWidth="1"/>
    <col min="3088" max="3088" width="9.140625" style="187"/>
    <col min="3089" max="3089" width="12.85546875" style="187" customWidth="1"/>
    <col min="3090" max="3090" width="23.42578125" style="187" customWidth="1"/>
    <col min="3091" max="3092" width="9.140625" style="187"/>
    <col min="3093" max="3093" width="10.5703125" style="187" bestFit="1" customWidth="1"/>
    <col min="3094" max="3094" width="11.28515625" style="187" customWidth="1"/>
    <col min="3095" max="3328" width="9.140625" style="187"/>
    <col min="3329" max="3329" width="95.140625" style="187" customWidth="1"/>
    <col min="3330" max="3341" width="18.7109375" style="187" customWidth="1"/>
    <col min="3342" max="3343" width="10.7109375" style="187" customWidth="1"/>
    <col min="3344" max="3344" width="9.140625" style="187"/>
    <col min="3345" max="3345" width="12.85546875" style="187" customWidth="1"/>
    <col min="3346" max="3346" width="23.42578125" style="187" customWidth="1"/>
    <col min="3347" max="3348" width="9.140625" style="187"/>
    <col min="3349" max="3349" width="10.5703125" style="187" bestFit="1" customWidth="1"/>
    <col min="3350" max="3350" width="11.28515625" style="187" customWidth="1"/>
    <col min="3351" max="3584" width="9.140625" style="187"/>
    <col min="3585" max="3585" width="95.140625" style="187" customWidth="1"/>
    <col min="3586" max="3597" width="18.7109375" style="187" customWidth="1"/>
    <col min="3598" max="3599" width="10.7109375" style="187" customWidth="1"/>
    <col min="3600" max="3600" width="9.140625" style="187"/>
    <col min="3601" max="3601" width="12.85546875" style="187" customWidth="1"/>
    <col min="3602" max="3602" width="23.42578125" style="187" customWidth="1"/>
    <col min="3603" max="3604" width="9.140625" style="187"/>
    <col min="3605" max="3605" width="10.5703125" style="187" bestFit="1" customWidth="1"/>
    <col min="3606" max="3606" width="11.28515625" style="187" customWidth="1"/>
    <col min="3607" max="3840" width="9.140625" style="187"/>
    <col min="3841" max="3841" width="95.140625" style="187" customWidth="1"/>
    <col min="3842" max="3853" width="18.7109375" style="187" customWidth="1"/>
    <col min="3854" max="3855" width="10.7109375" style="187" customWidth="1"/>
    <col min="3856" max="3856" width="9.140625" style="187"/>
    <col min="3857" max="3857" width="12.85546875" style="187" customWidth="1"/>
    <col min="3858" max="3858" width="23.42578125" style="187" customWidth="1"/>
    <col min="3859" max="3860" width="9.140625" style="187"/>
    <col min="3861" max="3861" width="10.5703125" style="187" bestFit="1" customWidth="1"/>
    <col min="3862" max="3862" width="11.28515625" style="187" customWidth="1"/>
    <col min="3863" max="4096" width="9.140625" style="187"/>
    <col min="4097" max="4097" width="95.140625" style="187" customWidth="1"/>
    <col min="4098" max="4109" width="18.7109375" style="187" customWidth="1"/>
    <col min="4110" max="4111" width="10.7109375" style="187" customWidth="1"/>
    <col min="4112" max="4112" width="9.140625" style="187"/>
    <col min="4113" max="4113" width="12.85546875" style="187" customWidth="1"/>
    <col min="4114" max="4114" width="23.42578125" style="187" customWidth="1"/>
    <col min="4115" max="4116" width="9.140625" style="187"/>
    <col min="4117" max="4117" width="10.5703125" style="187" bestFit="1" customWidth="1"/>
    <col min="4118" max="4118" width="11.28515625" style="187" customWidth="1"/>
    <col min="4119" max="4352" width="9.140625" style="187"/>
    <col min="4353" max="4353" width="95.140625" style="187" customWidth="1"/>
    <col min="4354" max="4365" width="18.7109375" style="187" customWidth="1"/>
    <col min="4366" max="4367" width="10.7109375" style="187" customWidth="1"/>
    <col min="4368" max="4368" width="9.140625" style="187"/>
    <col min="4369" max="4369" width="12.85546875" style="187" customWidth="1"/>
    <col min="4370" max="4370" width="23.42578125" style="187" customWidth="1"/>
    <col min="4371" max="4372" width="9.140625" style="187"/>
    <col min="4373" max="4373" width="10.5703125" style="187" bestFit="1" customWidth="1"/>
    <col min="4374" max="4374" width="11.28515625" style="187" customWidth="1"/>
    <col min="4375" max="4608" width="9.140625" style="187"/>
    <col min="4609" max="4609" width="95.140625" style="187" customWidth="1"/>
    <col min="4610" max="4621" width="18.7109375" style="187" customWidth="1"/>
    <col min="4622" max="4623" width="10.7109375" style="187" customWidth="1"/>
    <col min="4624" max="4624" width="9.140625" style="187"/>
    <col min="4625" max="4625" width="12.85546875" style="187" customWidth="1"/>
    <col min="4626" max="4626" width="23.42578125" style="187" customWidth="1"/>
    <col min="4627" max="4628" width="9.140625" style="187"/>
    <col min="4629" max="4629" width="10.5703125" style="187" bestFit="1" customWidth="1"/>
    <col min="4630" max="4630" width="11.28515625" style="187" customWidth="1"/>
    <col min="4631" max="4864" width="9.140625" style="187"/>
    <col min="4865" max="4865" width="95.140625" style="187" customWidth="1"/>
    <col min="4866" max="4877" width="18.7109375" style="187" customWidth="1"/>
    <col min="4878" max="4879" width="10.7109375" style="187" customWidth="1"/>
    <col min="4880" max="4880" width="9.140625" style="187"/>
    <col min="4881" max="4881" width="12.85546875" style="187" customWidth="1"/>
    <col min="4882" max="4882" width="23.42578125" style="187" customWidth="1"/>
    <col min="4883" max="4884" width="9.140625" style="187"/>
    <col min="4885" max="4885" width="10.5703125" style="187" bestFit="1" customWidth="1"/>
    <col min="4886" max="4886" width="11.28515625" style="187" customWidth="1"/>
    <col min="4887" max="5120" width="9.140625" style="187"/>
    <col min="5121" max="5121" width="95.140625" style="187" customWidth="1"/>
    <col min="5122" max="5133" width="18.7109375" style="187" customWidth="1"/>
    <col min="5134" max="5135" width="10.7109375" style="187" customWidth="1"/>
    <col min="5136" max="5136" width="9.140625" style="187"/>
    <col min="5137" max="5137" width="12.85546875" style="187" customWidth="1"/>
    <col min="5138" max="5138" width="23.42578125" style="187" customWidth="1"/>
    <col min="5139" max="5140" width="9.140625" style="187"/>
    <col min="5141" max="5141" width="10.5703125" style="187" bestFit="1" customWidth="1"/>
    <col min="5142" max="5142" width="11.28515625" style="187" customWidth="1"/>
    <col min="5143" max="5376" width="9.140625" style="187"/>
    <col min="5377" max="5377" width="95.140625" style="187" customWidth="1"/>
    <col min="5378" max="5389" width="18.7109375" style="187" customWidth="1"/>
    <col min="5390" max="5391" width="10.7109375" style="187" customWidth="1"/>
    <col min="5392" max="5392" width="9.140625" style="187"/>
    <col min="5393" max="5393" width="12.85546875" style="187" customWidth="1"/>
    <col min="5394" max="5394" width="23.42578125" style="187" customWidth="1"/>
    <col min="5395" max="5396" width="9.140625" style="187"/>
    <col min="5397" max="5397" width="10.5703125" style="187" bestFit="1" customWidth="1"/>
    <col min="5398" max="5398" width="11.28515625" style="187" customWidth="1"/>
    <col min="5399" max="5632" width="9.140625" style="187"/>
    <col min="5633" max="5633" width="95.140625" style="187" customWidth="1"/>
    <col min="5634" max="5645" width="18.7109375" style="187" customWidth="1"/>
    <col min="5646" max="5647" width="10.7109375" style="187" customWidth="1"/>
    <col min="5648" max="5648" width="9.140625" style="187"/>
    <col min="5649" max="5649" width="12.85546875" style="187" customWidth="1"/>
    <col min="5650" max="5650" width="23.42578125" style="187" customWidth="1"/>
    <col min="5651" max="5652" width="9.140625" style="187"/>
    <col min="5653" max="5653" width="10.5703125" style="187" bestFit="1" customWidth="1"/>
    <col min="5654" max="5654" width="11.28515625" style="187" customWidth="1"/>
    <col min="5655" max="5888" width="9.140625" style="187"/>
    <col min="5889" max="5889" width="95.140625" style="187" customWidth="1"/>
    <col min="5890" max="5901" width="18.7109375" style="187" customWidth="1"/>
    <col min="5902" max="5903" width="10.7109375" style="187" customWidth="1"/>
    <col min="5904" max="5904" width="9.140625" style="187"/>
    <col min="5905" max="5905" width="12.85546875" style="187" customWidth="1"/>
    <col min="5906" max="5906" width="23.42578125" style="187" customWidth="1"/>
    <col min="5907" max="5908" width="9.140625" style="187"/>
    <col min="5909" max="5909" width="10.5703125" style="187" bestFit="1" customWidth="1"/>
    <col min="5910" max="5910" width="11.28515625" style="187" customWidth="1"/>
    <col min="5911" max="6144" width="9.140625" style="187"/>
    <col min="6145" max="6145" width="95.140625" style="187" customWidth="1"/>
    <col min="6146" max="6157" width="18.7109375" style="187" customWidth="1"/>
    <col min="6158" max="6159" width="10.7109375" style="187" customWidth="1"/>
    <col min="6160" max="6160" width="9.140625" style="187"/>
    <col min="6161" max="6161" width="12.85546875" style="187" customWidth="1"/>
    <col min="6162" max="6162" width="23.42578125" style="187" customWidth="1"/>
    <col min="6163" max="6164" width="9.140625" style="187"/>
    <col min="6165" max="6165" width="10.5703125" style="187" bestFit="1" customWidth="1"/>
    <col min="6166" max="6166" width="11.28515625" style="187" customWidth="1"/>
    <col min="6167" max="6400" width="9.140625" style="187"/>
    <col min="6401" max="6401" width="95.140625" style="187" customWidth="1"/>
    <col min="6402" max="6413" width="18.7109375" style="187" customWidth="1"/>
    <col min="6414" max="6415" width="10.7109375" style="187" customWidth="1"/>
    <col min="6416" max="6416" width="9.140625" style="187"/>
    <col min="6417" max="6417" width="12.85546875" style="187" customWidth="1"/>
    <col min="6418" max="6418" width="23.42578125" style="187" customWidth="1"/>
    <col min="6419" max="6420" width="9.140625" style="187"/>
    <col min="6421" max="6421" width="10.5703125" style="187" bestFit="1" customWidth="1"/>
    <col min="6422" max="6422" width="11.28515625" style="187" customWidth="1"/>
    <col min="6423" max="6656" width="9.140625" style="187"/>
    <col min="6657" max="6657" width="95.140625" style="187" customWidth="1"/>
    <col min="6658" max="6669" width="18.7109375" style="187" customWidth="1"/>
    <col min="6670" max="6671" width="10.7109375" style="187" customWidth="1"/>
    <col min="6672" max="6672" width="9.140625" style="187"/>
    <col min="6673" max="6673" width="12.85546875" style="187" customWidth="1"/>
    <col min="6674" max="6674" width="23.42578125" style="187" customWidth="1"/>
    <col min="6675" max="6676" width="9.140625" style="187"/>
    <col min="6677" max="6677" width="10.5703125" style="187" bestFit="1" customWidth="1"/>
    <col min="6678" max="6678" width="11.28515625" style="187" customWidth="1"/>
    <col min="6679" max="6912" width="9.140625" style="187"/>
    <col min="6913" max="6913" width="95.140625" style="187" customWidth="1"/>
    <col min="6914" max="6925" width="18.7109375" style="187" customWidth="1"/>
    <col min="6926" max="6927" width="10.7109375" style="187" customWidth="1"/>
    <col min="6928" max="6928" width="9.140625" style="187"/>
    <col min="6929" max="6929" width="12.85546875" style="187" customWidth="1"/>
    <col min="6930" max="6930" width="23.42578125" style="187" customWidth="1"/>
    <col min="6931" max="6932" width="9.140625" style="187"/>
    <col min="6933" max="6933" width="10.5703125" style="187" bestFit="1" customWidth="1"/>
    <col min="6934" max="6934" width="11.28515625" style="187" customWidth="1"/>
    <col min="6935" max="7168" width="9.140625" style="187"/>
    <col min="7169" max="7169" width="95.140625" style="187" customWidth="1"/>
    <col min="7170" max="7181" width="18.7109375" style="187" customWidth="1"/>
    <col min="7182" max="7183" width="10.7109375" style="187" customWidth="1"/>
    <col min="7184" max="7184" width="9.140625" style="187"/>
    <col min="7185" max="7185" width="12.85546875" style="187" customWidth="1"/>
    <col min="7186" max="7186" width="23.42578125" style="187" customWidth="1"/>
    <col min="7187" max="7188" width="9.140625" style="187"/>
    <col min="7189" max="7189" width="10.5703125" style="187" bestFit="1" customWidth="1"/>
    <col min="7190" max="7190" width="11.28515625" style="187" customWidth="1"/>
    <col min="7191" max="7424" width="9.140625" style="187"/>
    <col min="7425" max="7425" width="95.140625" style="187" customWidth="1"/>
    <col min="7426" max="7437" width="18.7109375" style="187" customWidth="1"/>
    <col min="7438" max="7439" width="10.7109375" style="187" customWidth="1"/>
    <col min="7440" max="7440" width="9.140625" style="187"/>
    <col min="7441" max="7441" width="12.85546875" style="187" customWidth="1"/>
    <col min="7442" max="7442" width="23.42578125" style="187" customWidth="1"/>
    <col min="7443" max="7444" width="9.140625" style="187"/>
    <col min="7445" max="7445" width="10.5703125" style="187" bestFit="1" customWidth="1"/>
    <col min="7446" max="7446" width="11.28515625" style="187" customWidth="1"/>
    <col min="7447" max="7680" width="9.140625" style="187"/>
    <col min="7681" max="7681" width="95.140625" style="187" customWidth="1"/>
    <col min="7682" max="7693" width="18.7109375" style="187" customWidth="1"/>
    <col min="7694" max="7695" width="10.7109375" style="187" customWidth="1"/>
    <col min="7696" max="7696" width="9.140625" style="187"/>
    <col min="7697" max="7697" width="12.85546875" style="187" customWidth="1"/>
    <col min="7698" max="7698" width="23.42578125" style="187" customWidth="1"/>
    <col min="7699" max="7700" width="9.140625" style="187"/>
    <col min="7701" max="7701" width="10.5703125" style="187" bestFit="1" customWidth="1"/>
    <col min="7702" max="7702" width="11.28515625" style="187" customWidth="1"/>
    <col min="7703" max="7936" width="9.140625" style="187"/>
    <col min="7937" max="7937" width="95.140625" style="187" customWidth="1"/>
    <col min="7938" max="7949" width="18.7109375" style="187" customWidth="1"/>
    <col min="7950" max="7951" width="10.7109375" style="187" customWidth="1"/>
    <col min="7952" max="7952" width="9.140625" style="187"/>
    <col min="7953" max="7953" width="12.85546875" style="187" customWidth="1"/>
    <col min="7954" max="7954" width="23.42578125" style="187" customWidth="1"/>
    <col min="7955" max="7956" width="9.140625" style="187"/>
    <col min="7957" max="7957" width="10.5703125" style="187" bestFit="1" customWidth="1"/>
    <col min="7958" max="7958" width="11.28515625" style="187" customWidth="1"/>
    <col min="7959" max="8192" width="9.140625" style="187"/>
    <col min="8193" max="8193" width="95.140625" style="187" customWidth="1"/>
    <col min="8194" max="8205" width="18.7109375" style="187" customWidth="1"/>
    <col min="8206" max="8207" width="10.7109375" style="187" customWidth="1"/>
    <col min="8208" max="8208" width="9.140625" style="187"/>
    <col min="8209" max="8209" width="12.85546875" style="187" customWidth="1"/>
    <col min="8210" max="8210" width="23.42578125" style="187" customWidth="1"/>
    <col min="8211" max="8212" width="9.140625" style="187"/>
    <col min="8213" max="8213" width="10.5703125" style="187" bestFit="1" customWidth="1"/>
    <col min="8214" max="8214" width="11.28515625" style="187" customWidth="1"/>
    <col min="8215" max="8448" width="9.140625" style="187"/>
    <col min="8449" max="8449" width="95.140625" style="187" customWidth="1"/>
    <col min="8450" max="8461" width="18.7109375" style="187" customWidth="1"/>
    <col min="8462" max="8463" width="10.7109375" style="187" customWidth="1"/>
    <col min="8464" max="8464" width="9.140625" style="187"/>
    <col min="8465" max="8465" width="12.85546875" style="187" customWidth="1"/>
    <col min="8466" max="8466" width="23.42578125" style="187" customWidth="1"/>
    <col min="8467" max="8468" width="9.140625" style="187"/>
    <col min="8469" max="8469" width="10.5703125" style="187" bestFit="1" customWidth="1"/>
    <col min="8470" max="8470" width="11.28515625" style="187" customWidth="1"/>
    <col min="8471" max="8704" width="9.140625" style="187"/>
    <col min="8705" max="8705" width="95.140625" style="187" customWidth="1"/>
    <col min="8706" max="8717" width="18.7109375" style="187" customWidth="1"/>
    <col min="8718" max="8719" width="10.7109375" style="187" customWidth="1"/>
    <col min="8720" max="8720" width="9.140625" style="187"/>
    <col min="8721" max="8721" width="12.85546875" style="187" customWidth="1"/>
    <col min="8722" max="8722" width="23.42578125" style="187" customWidth="1"/>
    <col min="8723" max="8724" width="9.140625" style="187"/>
    <col min="8725" max="8725" width="10.5703125" style="187" bestFit="1" customWidth="1"/>
    <col min="8726" max="8726" width="11.28515625" style="187" customWidth="1"/>
    <col min="8727" max="8960" width="9.140625" style="187"/>
    <col min="8961" max="8961" width="95.140625" style="187" customWidth="1"/>
    <col min="8962" max="8973" width="18.7109375" style="187" customWidth="1"/>
    <col min="8974" max="8975" width="10.7109375" style="187" customWidth="1"/>
    <col min="8976" max="8976" width="9.140625" style="187"/>
    <col min="8977" max="8977" width="12.85546875" style="187" customWidth="1"/>
    <col min="8978" max="8978" width="23.42578125" style="187" customWidth="1"/>
    <col min="8979" max="8980" width="9.140625" style="187"/>
    <col min="8981" max="8981" width="10.5703125" style="187" bestFit="1" customWidth="1"/>
    <col min="8982" max="8982" width="11.28515625" style="187" customWidth="1"/>
    <col min="8983" max="9216" width="9.140625" style="187"/>
    <col min="9217" max="9217" width="95.140625" style="187" customWidth="1"/>
    <col min="9218" max="9229" width="18.7109375" style="187" customWidth="1"/>
    <col min="9230" max="9231" width="10.7109375" style="187" customWidth="1"/>
    <col min="9232" max="9232" width="9.140625" style="187"/>
    <col min="9233" max="9233" width="12.85546875" style="187" customWidth="1"/>
    <col min="9234" max="9234" width="23.42578125" style="187" customWidth="1"/>
    <col min="9235" max="9236" width="9.140625" style="187"/>
    <col min="9237" max="9237" width="10.5703125" style="187" bestFit="1" customWidth="1"/>
    <col min="9238" max="9238" width="11.28515625" style="187" customWidth="1"/>
    <col min="9239" max="9472" width="9.140625" style="187"/>
    <col min="9473" max="9473" width="95.140625" style="187" customWidth="1"/>
    <col min="9474" max="9485" width="18.7109375" style="187" customWidth="1"/>
    <col min="9486" max="9487" width="10.7109375" style="187" customWidth="1"/>
    <col min="9488" max="9488" width="9.140625" style="187"/>
    <col min="9489" max="9489" width="12.85546875" style="187" customWidth="1"/>
    <col min="9490" max="9490" width="23.42578125" style="187" customWidth="1"/>
    <col min="9491" max="9492" width="9.140625" style="187"/>
    <col min="9493" max="9493" width="10.5703125" style="187" bestFit="1" customWidth="1"/>
    <col min="9494" max="9494" width="11.28515625" style="187" customWidth="1"/>
    <col min="9495" max="9728" width="9.140625" style="187"/>
    <col min="9729" max="9729" width="95.140625" style="187" customWidth="1"/>
    <col min="9730" max="9741" width="18.7109375" style="187" customWidth="1"/>
    <col min="9742" max="9743" width="10.7109375" style="187" customWidth="1"/>
    <col min="9744" max="9744" width="9.140625" style="187"/>
    <col min="9745" max="9745" width="12.85546875" style="187" customWidth="1"/>
    <col min="9746" max="9746" width="23.42578125" style="187" customWidth="1"/>
    <col min="9747" max="9748" width="9.140625" style="187"/>
    <col min="9749" max="9749" width="10.5703125" style="187" bestFit="1" customWidth="1"/>
    <col min="9750" max="9750" width="11.28515625" style="187" customWidth="1"/>
    <col min="9751" max="9984" width="9.140625" style="187"/>
    <col min="9985" max="9985" width="95.140625" style="187" customWidth="1"/>
    <col min="9986" max="9997" width="18.7109375" style="187" customWidth="1"/>
    <col min="9998" max="9999" width="10.7109375" style="187" customWidth="1"/>
    <col min="10000" max="10000" width="9.140625" style="187"/>
    <col min="10001" max="10001" width="12.85546875" style="187" customWidth="1"/>
    <col min="10002" max="10002" width="23.42578125" style="187" customWidth="1"/>
    <col min="10003" max="10004" width="9.140625" style="187"/>
    <col min="10005" max="10005" width="10.5703125" style="187" bestFit="1" customWidth="1"/>
    <col min="10006" max="10006" width="11.28515625" style="187" customWidth="1"/>
    <col min="10007" max="10240" width="9.140625" style="187"/>
    <col min="10241" max="10241" width="95.140625" style="187" customWidth="1"/>
    <col min="10242" max="10253" width="18.7109375" style="187" customWidth="1"/>
    <col min="10254" max="10255" width="10.7109375" style="187" customWidth="1"/>
    <col min="10256" max="10256" width="9.140625" style="187"/>
    <col min="10257" max="10257" width="12.85546875" style="187" customWidth="1"/>
    <col min="10258" max="10258" width="23.42578125" style="187" customWidth="1"/>
    <col min="10259" max="10260" width="9.140625" style="187"/>
    <col min="10261" max="10261" width="10.5703125" style="187" bestFit="1" customWidth="1"/>
    <col min="10262" max="10262" width="11.28515625" style="187" customWidth="1"/>
    <col min="10263" max="10496" width="9.140625" style="187"/>
    <col min="10497" max="10497" width="95.140625" style="187" customWidth="1"/>
    <col min="10498" max="10509" width="18.7109375" style="187" customWidth="1"/>
    <col min="10510" max="10511" width="10.7109375" style="187" customWidth="1"/>
    <col min="10512" max="10512" width="9.140625" style="187"/>
    <col min="10513" max="10513" width="12.85546875" style="187" customWidth="1"/>
    <col min="10514" max="10514" width="23.42578125" style="187" customWidth="1"/>
    <col min="10515" max="10516" width="9.140625" style="187"/>
    <col min="10517" max="10517" width="10.5703125" style="187" bestFit="1" customWidth="1"/>
    <col min="10518" max="10518" width="11.28515625" style="187" customWidth="1"/>
    <col min="10519" max="10752" width="9.140625" style="187"/>
    <col min="10753" max="10753" width="95.140625" style="187" customWidth="1"/>
    <col min="10754" max="10765" width="18.7109375" style="187" customWidth="1"/>
    <col min="10766" max="10767" width="10.7109375" style="187" customWidth="1"/>
    <col min="10768" max="10768" width="9.140625" style="187"/>
    <col min="10769" max="10769" width="12.85546875" style="187" customWidth="1"/>
    <col min="10770" max="10770" width="23.42578125" style="187" customWidth="1"/>
    <col min="10771" max="10772" width="9.140625" style="187"/>
    <col min="10773" max="10773" width="10.5703125" style="187" bestFit="1" customWidth="1"/>
    <col min="10774" max="10774" width="11.28515625" style="187" customWidth="1"/>
    <col min="10775" max="11008" width="9.140625" style="187"/>
    <col min="11009" max="11009" width="95.140625" style="187" customWidth="1"/>
    <col min="11010" max="11021" width="18.7109375" style="187" customWidth="1"/>
    <col min="11022" max="11023" width="10.7109375" style="187" customWidth="1"/>
    <col min="11024" max="11024" width="9.140625" style="187"/>
    <col min="11025" max="11025" width="12.85546875" style="187" customWidth="1"/>
    <col min="11026" max="11026" width="23.42578125" style="187" customWidth="1"/>
    <col min="11027" max="11028" width="9.140625" style="187"/>
    <col min="11029" max="11029" width="10.5703125" style="187" bestFit="1" customWidth="1"/>
    <col min="11030" max="11030" width="11.28515625" style="187" customWidth="1"/>
    <col min="11031" max="11264" width="9.140625" style="187"/>
    <col min="11265" max="11265" width="95.140625" style="187" customWidth="1"/>
    <col min="11266" max="11277" width="18.7109375" style="187" customWidth="1"/>
    <col min="11278" max="11279" width="10.7109375" style="187" customWidth="1"/>
    <col min="11280" max="11280" width="9.140625" style="187"/>
    <col min="11281" max="11281" width="12.85546875" style="187" customWidth="1"/>
    <col min="11282" max="11282" width="23.42578125" style="187" customWidth="1"/>
    <col min="11283" max="11284" width="9.140625" style="187"/>
    <col min="11285" max="11285" width="10.5703125" style="187" bestFit="1" customWidth="1"/>
    <col min="11286" max="11286" width="11.28515625" style="187" customWidth="1"/>
    <col min="11287" max="11520" width="9.140625" style="187"/>
    <col min="11521" max="11521" width="95.140625" style="187" customWidth="1"/>
    <col min="11522" max="11533" width="18.7109375" style="187" customWidth="1"/>
    <col min="11534" max="11535" width="10.7109375" style="187" customWidth="1"/>
    <col min="11536" max="11536" width="9.140625" style="187"/>
    <col min="11537" max="11537" width="12.85546875" style="187" customWidth="1"/>
    <col min="11538" max="11538" width="23.42578125" style="187" customWidth="1"/>
    <col min="11539" max="11540" width="9.140625" style="187"/>
    <col min="11541" max="11541" width="10.5703125" style="187" bestFit="1" customWidth="1"/>
    <col min="11542" max="11542" width="11.28515625" style="187" customWidth="1"/>
    <col min="11543" max="11776" width="9.140625" style="187"/>
    <col min="11777" max="11777" width="95.140625" style="187" customWidth="1"/>
    <col min="11778" max="11789" width="18.7109375" style="187" customWidth="1"/>
    <col min="11790" max="11791" width="10.7109375" style="187" customWidth="1"/>
    <col min="11792" max="11792" width="9.140625" style="187"/>
    <col min="11793" max="11793" width="12.85546875" style="187" customWidth="1"/>
    <col min="11794" max="11794" width="23.42578125" style="187" customWidth="1"/>
    <col min="11795" max="11796" width="9.140625" style="187"/>
    <col min="11797" max="11797" width="10.5703125" style="187" bestFit="1" customWidth="1"/>
    <col min="11798" max="11798" width="11.28515625" style="187" customWidth="1"/>
    <col min="11799" max="12032" width="9.140625" style="187"/>
    <col min="12033" max="12033" width="95.140625" style="187" customWidth="1"/>
    <col min="12034" max="12045" width="18.7109375" style="187" customWidth="1"/>
    <col min="12046" max="12047" width="10.7109375" style="187" customWidth="1"/>
    <col min="12048" max="12048" width="9.140625" style="187"/>
    <col min="12049" max="12049" width="12.85546875" style="187" customWidth="1"/>
    <col min="12050" max="12050" width="23.42578125" style="187" customWidth="1"/>
    <col min="12051" max="12052" width="9.140625" style="187"/>
    <col min="12053" max="12053" width="10.5703125" style="187" bestFit="1" customWidth="1"/>
    <col min="12054" max="12054" width="11.28515625" style="187" customWidth="1"/>
    <col min="12055" max="12288" width="9.140625" style="187"/>
    <col min="12289" max="12289" width="95.140625" style="187" customWidth="1"/>
    <col min="12290" max="12301" width="18.7109375" style="187" customWidth="1"/>
    <col min="12302" max="12303" width="10.7109375" style="187" customWidth="1"/>
    <col min="12304" max="12304" width="9.140625" style="187"/>
    <col min="12305" max="12305" width="12.85546875" style="187" customWidth="1"/>
    <col min="12306" max="12306" width="23.42578125" style="187" customWidth="1"/>
    <col min="12307" max="12308" width="9.140625" style="187"/>
    <col min="12309" max="12309" width="10.5703125" style="187" bestFit="1" customWidth="1"/>
    <col min="12310" max="12310" width="11.28515625" style="187" customWidth="1"/>
    <col min="12311" max="12544" width="9.140625" style="187"/>
    <col min="12545" max="12545" width="95.140625" style="187" customWidth="1"/>
    <col min="12546" max="12557" width="18.7109375" style="187" customWidth="1"/>
    <col min="12558" max="12559" width="10.7109375" style="187" customWidth="1"/>
    <col min="12560" max="12560" width="9.140625" style="187"/>
    <col min="12561" max="12561" width="12.85546875" style="187" customWidth="1"/>
    <col min="12562" max="12562" width="23.42578125" style="187" customWidth="1"/>
    <col min="12563" max="12564" width="9.140625" style="187"/>
    <col min="12565" max="12565" width="10.5703125" style="187" bestFit="1" customWidth="1"/>
    <col min="12566" max="12566" width="11.28515625" style="187" customWidth="1"/>
    <col min="12567" max="12800" width="9.140625" style="187"/>
    <col min="12801" max="12801" width="95.140625" style="187" customWidth="1"/>
    <col min="12802" max="12813" width="18.7109375" style="187" customWidth="1"/>
    <col min="12814" max="12815" width="10.7109375" style="187" customWidth="1"/>
    <col min="12816" max="12816" width="9.140625" style="187"/>
    <col min="12817" max="12817" width="12.85546875" style="187" customWidth="1"/>
    <col min="12818" max="12818" width="23.42578125" style="187" customWidth="1"/>
    <col min="12819" max="12820" width="9.140625" style="187"/>
    <col min="12821" max="12821" width="10.5703125" style="187" bestFit="1" customWidth="1"/>
    <col min="12822" max="12822" width="11.28515625" style="187" customWidth="1"/>
    <col min="12823" max="13056" width="9.140625" style="187"/>
    <col min="13057" max="13057" width="95.140625" style="187" customWidth="1"/>
    <col min="13058" max="13069" width="18.7109375" style="187" customWidth="1"/>
    <col min="13070" max="13071" width="10.7109375" style="187" customWidth="1"/>
    <col min="13072" max="13072" width="9.140625" style="187"/>
    <col min="13073" max="13073" width="12.85546875" style="187" customWidth="1"/>
    <col min="13074" max="13074" width="23.42578125" style="187" customWidth="1"/>
    <col min="13075" max="13076" width="9.140625" style="187"/>
    <col min="13077" max="13077" width="10.5703125" style="187" bestFit="1" customWidth="1"/>
    <col min="13078" max="13078" width="11.28515625" style="187" customWidth="1"/>
    <col min="13079" max="13312" width="9.140625" style="187"/>
    <col min="13313" max="13313" width="95.140625" style="187" customWidth="1"/>
    <col min="13314" max="13325" width="18.7109375" style="187" customWidth="1"/>
    <col min="13326" max="13327" width="10.7109375" style="187" customWidth="1"/>
    <col min="13328" max="13328" width="9.140625" style="187"/>
    <col min="13329" max="13329" width="12.85546875" style="187" customWidth="1"/>
    <col min="13330" max="13330" width="23.42578125" style="187" customWidth="1"/>
    <col min="13331" max="13332" width="9.140625" style="187"/>
    <col min="13333" max="13333" width="10.5703125" style="187" bestFit="1" customWidth="1"/>
    <col min="13334" max="13334" width="11.28515625" style="187" customWidth="1"/>
    <col min="13335" max="13568" width="9.140625" style="187"/>
    <col min="13569" max="13569" width="95.140625" style="187" customWidth="1"/>
    <col min="13570" max="13581" width="18.7109375" style="187" customWidth="1"/>
    <col min="13582" max="13583" width="10.7109375" style="187" customWidth="1"/>
    <col min="13584" max="13584" width="9.140625" style="187"/>
    <col min="13585" max="13585" width="12.85546875" style="187" customWidth="1"/>
    <col min="13586" max="13586" width="23.42578125" style="187" customWidth="1"/>
    <col min="13587" max="13588" width="9.140625" style="187"/>
    <col min="13589" max="13589" width="10.5703125" style="187" bestFit="1" customWidth="1"/>
    <col min="13590" max="13590" width="11.28515625" style="187" customWidth="1"/>
    <col min="13591" max="13824" width="9.140625" style="187"/>
    <col min="13825" max="13825" width="95.140625" style="187" customWidth="1"/>
    <col min="13826" max="13837" width="18.7109375" style="187" customWidth="1"/>
    <col min="13838" max="13839" width="10.7109375" style="187" customWidth="1"/>
    <col min="13840" max="13840" width="9.140625" style="187"/>
    <col min="13841" max="13841" width="12.85546875" style="187" customWidth="1"/>
    <col min="13842" max="13842" width="23.42578125" style="187" customWidth="1"/>
    <col min="13843" max="13844" width="9.140625" style="187"/>
    <col min="13845" max="13845" width="10.5703125" style="187" bestFit="1" customWidth="1"/>
    <col min="13846" max="13846" width="11.28515625" style="187" customWidth="1"/>
    <col min="13847" max="14080" width="9.140625" style="187"/>
    <col min="14081" max="14081" width="95.140625" style="187" customWidth="1"/>
    <col min="14082" max="14093" width="18.7109375" style="187" customWidth="1"/>
    <col min="14094" max="14095" width="10.7109375" style="187" customWidth="1"/>
    <col min="14096" max="14096" width="9.140625" style="187"/>
    <col min="14097" max="14097" width="12.85546875" style="187" customWidth="1"/>
    <col min="14098" max="14098" width="23.42578125" style="187" customWidth="1"/>
    <col min="14099" max="14100" width="9.140625" style="187"/>
    <col min="14101" max="14101" width="10.5703125" style="187" bestFit="1" customWidth="1"/>
    <col min="14102" max="14102" width="11.28515625" style="187" customWidth="1"/>
    <col min="14103" max="14336" width="9.140625" style="187"/>
    <col min="14337" max="14337" width="95.140625" style="187" customWidth="1"/>
    <col min="14338" max="14349" width="18.7109375" style="187" customWidth="1"/>
    <col min="14350" max="14351" width="10.7109375" style="187" customWidth="1"/>
    <col min="14352" max="14352" width="9.140625" style="187"/>
    <col min="14353" max="14353" width="12.85546875" style="187" customWidth="1"/>
    <col min="14354" max="14354" width="23.42578125" style="187" customWidth="1"/>
    <col min="14355" max="14356" width="9.140625" style="187"/>
    <col min="14357" max="14357" width="10.5703125" style="187" bestFit="1" customWidth="1"/>
    <col min="14358" max="14358" width="11.28515625" style="187" customWidth="1"/>
    <col min="14359" max="14592" width="9.140625" style="187"/>
    <col min="14593" max="14593" width="95.140625" style="187" customWidth="1"/>
    <col min="14594" max="14605" width="18.7109375" style="187" customWidth="1"/>
    <col min="14606" max="14607" width="10.7109375" style="187" customWidth="1"/>
    <col min="14608" max="14608" width="9.140625" style="187"/>
    <col min="14609" max="14609" width="12.85546875" style="187" customWidth="1"/>
    <col min="14610" max="14610" width="23.42578125" style="187" customWidth="1"/>
    <col min="14611" max="14612" width="9.140625" style="187"/>
    <col min="14613" max="14613" width="10.5703125" style="187" bestFit="1" customWidth="1"/>
    <col min="14614" max="14614" width="11.28515625" style="187" customWidth="1"/>
    <col min="14615" max="14848" width="9.140625" style="187"/>
    <col min="14849" max="14849" width="95.140625" style="187" customWidth="1"/>
    <col min="14850" max="14861" width="18.7109375" style="187" customWidth="1"/>
    <col min="14862" max="14863" width="10.7109375" style="187" customWidth="1"/>
    <col min="14864" max="14864" width="9.140625" style="187"/>
    <col min="14865" max="14865" width="12.85546875" style="187" customWidth="1"/>
    <col min="14866" max="14866" width="23.42578125" style="187" customWidth="1"/>
    <col min="14867" max="14868" width="9.140625" style="187"/>
    <col min="14869" max="14869" width="10.5703125" style="187" bestFit="1" customWidth="1"/>
    <col min="14870" max="14870" width="11.28515625" style="187" customWidth="1"/>
    <col min="14871" max="15104" width="9.140625" style="187"/>
    <col min="15105" max="15105" width="95.140625" style="187" customWidth="1"/>
    <col min="15106" max="15117" width="18.7109375" style="187" customWidth="1"/>
    <col min="15118" max="15119" width="10.7109375" style="187" customWidth="1"/>
    <col min="15120" max="15120" width="9.140625" style="187"/>
    <col min="15121" max="15121" width="12.85546875" style="187" customWidth="1"/>
    <col min="15122" max="15122" width="23.42578125" style="187" customWidth="1"/>
    <col min="15123" max="15124" width="9.140625" style="187"/>
    <col min="15125" max="15125" width="10.5703125" style="187" bestFit="1" customWidth="1"/>
    <col min="15126" max="15126" width="11.28515625" style="187" customWidth="1"/>
    <col min="15127" max="15360" width="9.140625" style="187"/>
    <col min="15361" max="15361" width="95.140625" style="187" customWidth="1"/>
    <col min="15362" max="15373" width="18.7109375" style="187" customWidth="1"/>
    <col min="15374" max="15375" width="10.7109375" style="187" customWidth="1"/>
    <col min="15376" max="15376" width="9.140625" style="187"/>
    <col min="15377" max="15377" width="12.85546875" style="187" customWidth="1"/>
    <col min="15378" max="15378" width="23.42578125" style="187" customWidth="1"/>
    <col min="15379" max="15380" width="9.140625" style="187"/>
    <col min="15381" max="15381" width="10.5703125" style="187" bestFit="1" customWidth="1"/>
    <col min="15382" max="15382" width="11.28515625" style="187" customWidth="1"/>
    <col min="15383" max="15616" width="9.140625" style="187"/>
    <col min="15617" max="15617" width="95.140625" style="187" customWidth="1"/>
    <col min="15618" max="15629" width="18.7109375" style="187" customWidth="1"/>
    <col min="15630" max="15631" width="10.7109375" style="187" customWidth="1"/>
    <col min="15632" max="15632" width="9.140625" style="187"/>
    <col min="15633" max="15633" width="12.85546875" style="187" customWidth="1"/>
    <col min="15634" max="15634" width="23.42578125" style="187" customWidth="1"/>
    <col min="15635" max="15636" width="9.140625" style="187"/>
    <col min="15637" max="15637" width="10.5703125" style="187" bestFit="1" customWidth="1"/>
    <col min="15638" max="15638" width="11.28515625" style="187" customWidth="1"/>
    <col min="15639" max="15872" width="9.140625" style="187"/>
    <col min="15873" max="15873" width="95.140625" style="187" customWidth="1"/>
    <col min="15874" max="15885" width="18.7109375" style="187" customWidth="1"/>
    <col min="15886" max="15887" width="10.7109375" style="187" customWidth="1"/>
    <col min="15888" max="15888" width="9.140625" style="187"/>
    <col min="15889" max="15889" width="12.85546875" style="187" customWidth="1"/>
    <col min="15890" max="15890" width="23.42578125" style="187" customWidth="1"/>
    <col min="15891" max="15892" width="9.140625" style="187"/>
    <col min="15893" max="15893" width="10.5703125" style="187" bestFit="1" customWidth="1"/>
    <col min="15894" max="15894" width="11.28515625" style="187" customWidth="1"/>
    <col min="15895" max="16128" width="9.140625" style="187"/>
    <col min="16129" max="16129" width="95.140625" style="187" customWidth="1"/>
    <col min="16130" max="16141" width="18.7109375" style="187" customWidth="1"/>
    <col min="16142" max="16143" width="10.7109375" style="187" customWidth="1"/>
    <col min="16144" max="16144" width="9.140625" style="187"/>
    <col min="16145" max="16145" width="12.85546875" style="187" customWidth="1"/>
    <col min="16146" max="16146" width="23.42578125" style="187" customWidth="1"/>
    <col min="16147" max="16148" width="9.140625" style="187"/>
    <col min="16149" max="16149" width="10.5703125" style="187" bestFit="1" customWidth="1"/>
    <col min="16150" max="16150" width="11.28515625" style="187" customWidth="1"/>
    <col min="16151" max="16384" width="9.140625" style="187"/>
  </cols>
  <sheetData>
    <row r="1" spans="1:20" ht="32.25" customHeight="1" x14ac:dyDescent="0.35">
      <c r="A1" s="4153" t="s">
        <v>95</v>
      </c>
      <c r="B1" s="4153"/>
      <c r="C1" s="4153"/>
      <c r="D1" s="4153"/>
      <c r="E1" s="4153"/>
      <c r="F1" s="4153"/>
      <c r="G1" s="4153"/>
      <c r="H1" s="4153"/>
      <c r="I1" s="4153"/>
      <c r="J1" s="4153"/>
      <c r="K1" s="4153"/>
      <c r="L1" s="4153"/>
      <c r="M1" s="4153"/>
      <c r="N1" s="200"/>
      <c r="O1" s="200"/>
      <c r="P1" s="200"/>
      <c r="Q1" s="200"/>
      <c r="R1" s="200"/>
      <c r="S1" s="200"/>
      <c r="T1" s="200"/>
    </row>
    <row r="2" spans="1:20" ht="22.5" customHeight="1" x14ac:dyDescent="0.35">
      <c r="A2" s="4153" t="s">
        <v>96</v>
      </c>
      <c r="B2" s="4153"/>
      <c r="C2" s="4153"/>
      <c r="D2" s="4153"/>
      <c r="E2" s="4153"/>
      <c r="F2" s="4153"/>
      <c r="G2" s="4153"/>
      <c r="H2" s="4153"/>
      <c r="I2" s="4153"/>
      <c r="J2" s="4153"/>
      <c r="K2" s="4153"/>
      <c r="L2" s="4153"/>
      <c r="M2" s="4153"/>
      <c r="N2" s="200"/>
      <c r="O2" s="200"/>
      <c r="P2" s="200"/>
    </row>
    <row r="3" spans="1:20" ht="24.75" customHeight="1" x14ac:dyDescent="0.35">
      <c r="A3" s="4153" t="s">
        <v>380</v>
      </c>
      <c r="B3" s="4153"/>
      <c r="C3" s="4153"/>
      <c r="D3" s="4153"/>
      <c r="E3" s="4153"/>
      <c r="F3" s="4153"/>
      <c r="G3" s="4153"/>
      <c r="H3" s="4153"/>
      <c r="I3" s="4153"/>
      <c r="J3" s="4153"/>
      <c r="K3" s="4153"/>
      <c r="L3" s="4153"/>
      <c r="M3" s="4153"/>
      <c r="N3" s="3688"/>
      <c r="O3" s="3688"/>
    </row>
    <row r="4" spans="1:20" ht="19.5" customHeight="1" thickBot="1" x14ac:dyDescent="0.4">
      <c r="A4" s="188"/>
    </row>
    <row r="5" spans="1:20" ht="33" customHeight="1" thickBot="1" x14ac:dyDescent="0.4">
      <c r="A5" s="4549" t="s">
        <v>9</v>
      </c>
      <c r="B5" s="4585" t="s">
        <v>19</v>
      </c>
      <c r="C5" s="4586"/>
      <c r="D5" s="4587"/>
      <c r="E5" s="4585" t="s">
        <v>20</v>
      </c>
      <c r="F5" s="4586"/>
      <c r="G5" s="4587"/>
      <c r="H5" s="4585" t="s">
        <v>29</v>
      </c>
      <c r="I5" s="4586"/>
      <c r="J5" s="4587"/>
      <c r="K5" s="4560" t="s">
        <v>21</v>
      </c>
      <c r="L5" s="4561"/>
      <c r="M5" s="4562"/>
      <c r="N5" s="201"/>
      <c r="O5" s="201"/>
    </row>
    <row r="6" spans="1:20" ht="33" customHeight="1" thickBot="1" x14ac:dyDescent="0.4">
      <c r="A6" s="4298"/>
      <c r="B6" s="4582" t="s">
        <v>5</v>
      </c>
      <c r="C6" s="4583"/>
      <c r="D6" s="4584"/>
      <c r="E6" s="4582" t="s">
        <v>5</v>
      </c>
      <c r="F6" s="4583"/>
      <c r="G6" s="4584"/>
      <c r="H6" s="4582" t="s">
        <v>5</v>
      </c>
      <c r="I6" s="4583"/>
      <c r="J6" s="4584"/>
      <c r="K6" s="4563"/>
      <c r="L6" s="4564"/>
      <c r="M6" s="4565"/>
      <c r="N6" s="201"/>
      <c r="O6" s="201"/>
    </row>
    <row r="7" spans="1:20" ht="99.75" customHeight="1" thickBot="1" x14ac:dyDescent="0.4">
      <c r="A7" s="4550"/>
      <c r="B7" s="4027" t="s">
        <v>26</v>
      </c>
      <c r="C7" s="4028" t="s">
        <v>27</v>
      </c>
      <c r="D7" s="190" t="s">
        <v>4</v>
      </c>
      <c r="E7" s="4027" t="s">
        <v>26</v>
      </c>
      <c r="F7" s="4028" t="s">
        <v>27</v>
      </c>
      <c r="G7" s="190" t="s">
        <v>4</v>
      </c>
      <c r="H7" s="4027" t="s">
        <v>26</v>
      </c>
      <c r="I7" s="4028" t="s">
        <v>27</v>
      </c>
      <c r="J7" s="190" t="s">
        <v>4</v>
      </c>
      <c r="K7" s="4027" t="s">
        <v>26</v>
      </c>
      <c r="L7" s="4028" t="s">
        <v>27</v>
      </c>
      <c r="M7" s="190" t="s">
        <v>4</v>
      </c>
      <c r="N7" s="201"/>
      <c r="O7" s="201"/>
    </row>
    <row r="8" spans="1:20" ht="36.75" customHeight="1" x14ac:dyDescent="0.35">
      <c r="A8" s="2467" t="s">
        <v>22</v>
      </c>
      <c r="B8" s="4093"/>
      <c r="C8" s="4094"/>
      <c r="D8" s="4095"/>
      <c r="E8" s="4093"/>
      <c r="F8" s="4094"/>
      <c r="G8" s="4096"/>
      <c r="H8" s="4097"/>
      <c r="I8" s="4098"/>
      <c r="J8" s="4099"/>
      <c r="K8" s="2472"/>
      <c r="L8" s="4100"/>
      <c r="M8" s="4101"/>
      <c r="N8" s="201"/>
      <c r="O8" s="201"/>
    </row>
    <row r="9" spans="1:20" ht="29.25" customHeight="1" x14ac:dyDescent="0.35">
      <c r="A9" s="4037" t="s">
        <v>105</v>
      </c>
      <c r="B9" s="4102">
        <v>0</v>
      </c>
      <c r="C9" s="4103">
        <v>15</v>
      </c>
      <c r="D9" s="2383">
        <f>SUM(B9:C9)</f>
        <v>15</v>
      </c>
      <c r="E9" s="4102">
        <f>E30+E19</f>
        <v>0</v>
      </c>
      <c r="F9" s="4103">
        <v>0</v>
      </c>
      <c r="G9" s="2383">
        <f t="shared" ref="G9:G15" si="0">SUM(E9:F9)</f>
        <v>0</v>
      </c>
      <c r="H9" s="4102">
        <f>H30+H19</f>
        <v>0</v>
      </c>
      <c r="I9" s="4103">
        <v>0</v>
      </c>
      <c r="J9" s="2383">
        <f t="shared" ref="J9:J15" si="1">SUM(H9:I9)</f>
        <v>0</v>
      </c>
      <c r="K9" s="4104">
        <f t="shared" ref="K9:M15" si="2">B9+E9+H9</f>
        <v>0</v>
      </c>
      <c r="L9" s="4105">
        <f t="shared" si="2"/>
        <v>15</v>
      </c>
      <c r="M9" s="4106">
        <f t="shared" si="2"/>
        <v>15</v>
      </c>
      <c r="N9" s="201"/>
      <c r="O9" s="201"/>
    </row>
    <row r="10" spans="1:20" ht="27.75" customHeight="1" x14ac:dyDescent="0.35">
      <c r="A10" s="4016" t="s">
        <v>55</v>
      </c>
      <c r="B10" s="4102">
        <v>0</v>
      </c>
      <c r="C10" s="4103">
        <v>20</v>
      </c>
      <c r="D10" s="2383">
        <f>SUM(B10:C10)</f>
        <v>20</v>
      </c>
      <c r="E10" s="4102">
        <f>E31+E21</f>
        <v>0</v>
      </c>
      <c r="F10" s="4103">
        <v>0</v>
      </c>
      <c r="G10" s="2383">
        <f t="shared" si="0"/>
        <v>0</v>
      </c>
      <c r="H10" s="4102">
        <f>H31+H21</f>
        <v>0</v>
      </c>
      <c r="I10" s="4103">
        <v>0</v>
      </c>
      <c r="J10" s="2383">
        <f t="shared" si="1"/>
        <v>0</v>
      </c>
      <c r="K10" s="4104">
        <f t="shared" si="2"/>
        <v>0</v>
      </c>
      <c r="L10" s="4105">
        <f t="shared" si="2"/>
        <v>20</v>
      </c>
      <c r="M10" s="4106">
        <f t="shared" si="2"/>
        <v>20</v>
      </c>
      <c r="N10" s="201"/>
      <c r="O10" s="201"/>
    </row>
    <row r="11" spans="1:20" ht="27.75" customHeight="1" x14ac:dyDescent="0.35">
      <c r="A11" s="4016" t="s">
        <v>28</v>
      </c>
      <c r="B11" s="4102">
        <v>0</v>
      </c>
      <c r="C11" s="4103">
        <v>48</v>
      </c>
      <c r="D11" s="3975">
        <f>B11+C11</f>
        <v>48</v>
      </c>
      <c r="E11" s="3973">
        <f>E31+E21</f>
        <v>0</v>
      </c>
      <c r="F11" s="3974">
        <v>11</v>
      </c>
      <c r="G11" s="2383">
        <f t="shared" si="0"/>
        <v>11</v>
      </c>
      <c r="H11" s="3973">
        <f>H31+H21</f>
        <v>0</v>
      </c>
      <c r="I11" s="3974">
        <v>0</v>
      </c>
      <c r="J11" s="2383">
        <v>0</v>
      </c>
      <c r="K11" s="4107">
        <f t="shared" si="2"/>
        <v>0</v>
      </c>
      <c r="L11" s="4108">
        <f t="shared" si="2"/>
        <v>59</v>
      </c>
      <c r="M11" s="4106">
        <f t="shared" si="2"/>
        <v>59</v>
      </c>
      <c r="N11" s="201"/>
      <c r="O11" s="201"/>
    </row>
    <row r="12" spans="1:20" ht="25.5" customHeight="1" x14ac:dyDescent="0.35">
      <c r="A12" s="4016" t="s">
        <v>106</v>
      </c>
      <c r="B12" s="4102">
        <v>0</v>
      </c>
      <c r="C12" s="4103">
        <v>83</v>
      </c>
      <c r="D12" s="3975">
        <v>83</v>
      </c>
      <c r="E12" s="4102">
        <v>0</v>
      </c>
      <c r="F12" s="4103">
        <v>26</v>
      </c>
      <c r="G12" s="2383">
        <f>SUM(E12:F12)</f>
        <v>26</v>
      </c>
      <c r="H12" s="3973">
        <f>H33+H22</f>
        <v>0</v>
      </c>
      <c r="I12" s="3974">
        <v>52</v>
      </c>
      <c r="J12" s="2383">
        <f>SUM(H12:I12)</f>
        <v>52</v>
      </c>
      <c r="K12" s="4104">
        <f t="shared" si="2"/>
        <v>0</v>
      </c>
      <c r="L12" s="4105">
        <f t="shared" si="2"/>
        <v>161</v>
      </c>
      <c r="M12" s="4106">
        <f t="shared" si="2"/>
        <v>161</v>
      </c>
      <c r="N12" s="201"/>
      <c r="O12" s="201"/>
    </row>
    <row r="13" spans="1:20" ht="25.5" customHeight="1" x14ac:dyDescent="0.35">
      <c r="A13" s="4016" t="s">
        <v>103</v>
      </c>
      <c r="B13" s="4102">
        <v>0</v>
      </c>
      <c r="C13" s="4103">
        <v>16</v>
      </c>
      <c r="D13" s="3975">
        <f>SUM(B13:C13)</f>
        <v>16</v>
      </c>
      <c r="E13" s="4102">
        <v>11</v>
      </c>
      <c r="F13" s="4103">
        <v>0</v>
      </c>
      <c r="G13" s="2383">
        <f>SUM(E13:F13)</f>
        <v>11</v>
      </c>
      <c r="H13" s="3973">
        <v>3</v>
      </c>
      <c r="I13" s="3974">
        <v>1</v>
      </c>
      <c r="J13" s="2383">
        <f>SUM(H13:I13)</f>
        <v>4</v>
      </c>
      <c r="K13" s="4104">
        <f>B13+E13+H13</f>
        <v>14</v>
      </c>
      <c r="L13" s="4105">
        <f t="shared" si="2"/>
        <v>17</v>
      </c>
      <c r="M13" s="4106">
        <f t="shared" si="2"/>
        <v>31</v>
      </c>
      <c r="N13" s="201"/>
      <c r="O13" s="201"/>
    </row>
    <row r="14" spans="1:20" ht="54.75" customHeight="1" x14ac:dyDescent="0.35">
      <c r="A14" s="4037" t="s">
        <v>107</v>
      </c>
      <c r="B14" s="4102">
        <v>0</v>
      </c>
      <c r="C14" s="4103">
        <v>15</v>
      </c>
      <c r="D14" s="3975">
        <f>SUM(B14:C14)</f>
        <v>15</v>
      </c>
      <c r="E14" s="4102">
        <v>0</v>
      </c>
      <c r="F14" s="4103">
        <v>0</v>
      </c>
      <c r="G14" s="2383">
        <f>SUM(E14:F14)</f>
        <v>0</v>
      </c>
      <c r="H14" s="3973">
        <v>0</v>
      </c>
      <c r="I14" s="3974">
        <v>8</v>
      </c>
      <c r="J14" s="2383">
        <f t="shared" si="1"/>
        <v>8</v>
      </c>
      <c r="K14" s="4104">
        <f t="shared" si="2"/>
        <v>0</v>
      </c>
      <c r="L14" s="4105">
        <f>C14+F14+I14</f>
        <v>23</v>
      </c>
      <c r="M14" s="4106">
        <f>D14+G14+J14</f>
        <v>23</v>
      </c>
      <c r="N14" s="201"/>
      <c r="O14" s="201"/>
    </row>
    <row r="15" spans="1:20" ht="66.75" customHeight="1" thickBot="1" x14ac:dyDescent="0.4">
      <c r="A15" s="4037" t="s">
        <v>104</v>
      </c>
      <c r="B15" s="4102">
        <v>0</v>
      </c>
      <c r="C15" s="4103">
        <v>12</v>
      </c>
      <c r="D15" s="3975">
        <f>SUM(B15:C15)</f>
        <v>12</v>
      </c>
      <c r="E15" s="4102">
        <v>18</v>
      </c>
      <c r="F15" s="4103">
        <v>2</v>
      </c>
      <c r="G15" s="2383">
        <f t="shared" si="0"/>
        <v>20</v>
      </c>
      <c r="H15" s="3973">
        <v>0</v>
      </c>
      <c r="I15" s="3974">
        <v>0</v>
      </c>
      <c r="J15" s="2383">
        <f t="shared" si="1"/>
        <v>0</v>
      </c>
      <c r="K15" s="4104">
        <f t="shared" si="2"/>
        <v>18</v>
      </c>
      <c r="L15" s="4105">
        <f t="shared" si="2"/>
        <v>14</v>
      </c>
      <c r="M15" s="4106">
        <f t="shared" si="2"/>
        <v>32</v>
      </c>
      <c r="N15" s="201"/>
      <c r="O15" s="201"/>
    </row>
    <row r="16" spans="1:20" ht="27" customHeight="1" thickBot="1" x14ac:dyDescent="0.4">
      <c r="A16" s="4046" t="s">
        <v>12</v>
      </c>
      <c r="B16" s="463">
        <f>SUM(B8:B15)</f>
        <v>0</v>
      </c>
      <c r="C16" s="463">
        <f>SUM(C8:C15)</f>
        <v>209</v>
      </c>
      <c r="D16" s="463">
        <f t="shared" ref="D16:M16" si="3">SUM(D8:D15)</f>
        <v>209</v>
      </c>
      <c r="E16" s="463">
        <f t="shared" si="3"/>
        <v>29</v>
      </c>
      <c r="F16" s="463">
        <f t="shared" si="3"/>
        <v>39</v>
      </c>
      <c r="G16" s="463">
        <f t="shared" si="3"/>
        <v>68</v>
      </c>
      <c r="H16" s="463">
        <f t="shared" si="3"/>
        <v>3</v>
      </c>
      <c r="I16" s="463">
        <f t="shared" si="3"/>
        <v>61</v>
      </c>
      <c r="J16" s="463">
        <f t="shared" si="3"/>
        <v>64</v>
      </c>
      <c r="K16" s="463">
        <f t="shared" si="3"/>
        <v>32</v>
      </c>
      <c r="L16" s="463">
        <f t="shared" si="3"/>
        <v>309</v>
      </c>
      <c r="M16" s="116">
        <f t="shared" si="3"/>
        <v>341</v>
      </c>
      <c r="N16" s="201"/>
      <c r="O16" s="201"/>
    </row>
    <row r="17" spans="1:15" ht="31.5" customHeight="1" thickBot="1" x14ac:dyDescent="0.4">
      <c r="A17" s="4046" t="s">
        <v>23</v>
      </c>
      <c r="B17" s="4047"/>
      <c r="C17" s="4050"/>
      <c r="D17" s="4109"/>
      <c r="E17" s="4047"/>
      <c r="F17" s="4050"/>
      <c r="G17" s="4109"/>
      <c r="H17" s="4047"/>
      <c r="I17" s="4050"/>
      <c r="J17" s="4109"/>
      <c r="K17" s="4110"/>
      <c r="L17" s="4050"/>
      <c r="M17" s="4051"/>
      <c r="N17" s="201"/>
      <c r="O17" s="201"/>
    </row>
    <row r="18" spans="1:15" ht="24.95" customHeight="1" x14ac:dyDescent="0.35">
      <c r="A18" s="4111" t="s">
        <v>11</v>
      </c>
      <c r="B18" s="4112"/>
      <c r="C18" s="4113"/>
      <c r="D18" s="4114"/>
      <c r="E18" s="4112"/>
      <c r="F18" s="4113"/>
      <c r="G18" s="4114"/>
      <c r="H18" s="4112"/>
      <c r="I18" s="4113"/>
      <c r="J18" s="4114"/>
      <c r="K18" s="4115"/>
      <c r="L18" s="4116"/>
      <c r="M18" s="4117"/>
      <c r="N18" s="135"/>
      <c r="O18" s="135"/>
    </row>
    <row r="19" spans="1:15" ht="24.95" customHeight="1" x14ac:dyDescent="0.35">
      <c r="A19" s="4037" t="s">
        <v>105</v>
      </c>
      <c r="B19" s="4102">
        <v>0</v>
      </c>
      <c r="C19" s="4103">
        <v>14</v>
      </c>
      <c r="D19" s="2383">
        <f>SUM(B19:C19)</f>
        <v>14</v>
      </c>
      <c r="E19" s="4102">
        <f>E39+E30</f>
        <v>0</v>
      </c>
      <c r="F19" s="4103">
        <v>0</v>
      </c>
      <c r="G19" s="2383">
        <f t="shared" ref="G19:G25" si="4">SUM(E19:F19)</f>
        <v>0</v>
      </c>
      <c r="H19" s="4102">
        <f>H39+H30</f>
        <v>0</v>
      </c>
      <c r="I19" s="4103">
        <v>0</v>
      </c>
      <c r="J19" s="2383">
        <f>SUM(H19:I19)</f>
        <v>0</v>
      </c>
      <c r="K19" s="4107">
        <f t="shared" ref="K19:M25" si="5">B19+E19+H19</f>
        <v>0</v>
      </c>
      <c r="L19" s="4108">
        <f t="shared" si="5"/>
        <v>14</v>
      </c>
      <c r="M19" s="4118">
        <f t="shared" si="5"/>
        <v>14</v>
      </c>
      <c r="N19" s="198"/>
      <c r="O19" s="198"/>
    </row>
    <row r="20" spans="1:15" ht="24.95" customHeight="1" x14ac:dyDescent="0.35">
      <c r="A20" s="4016" t="s">
        <v>55</v>
      </c>
      <c r="B20" s="4102">
        <v>0</v>
      </c>
      <c r="C20" s="4103">
        <v>20</v>
      </c>
      <c r="D20" s="2383">
        <f>SUM(B20:C20)</f>
        <v>20</v>
      </c>
      <c r="E20" s="4102">
        <f>E40+E31</f>
        <v>0</v>
      </c>
      <c r="F20" s="4103">
        <v>0</v>
      </c>
      <c r="G20" s="2383">
        <v>0</v>
      </c>
      <c r="H20" s="4102">
        <f>H40+H31</f>
        <v>0</v>
      </c>
      <c r="I20" s="4103">
        <v>0</v>
      </c>
      <c r="J20" s="2383">
        <v>0</v>
      </c>
      <c r="K20" s="4107">
        <f>B20+E20+H20</f>
        <v>0</v>
      </c>
      <c r="L20" s="4108">
        <f>C20+F20+I20</f>
        <v>20</v>
      </c>
      <c r="M20" s="4118">
        <f>D20+G20+J20</f>
        <v>20</v>
      </c>
      <c r="N20" s="198"/>
      <c r="O20" s="198"/>
    </row>
    <row r="21" spans="1:15" ht="24.95" customHeight="1" x14ac:dyDescent="0.35">
      <c r="A21" s="4016" t="s">
        <v>28</v>
      </c>
      <c r="B21" s="4102">
        <v>0</v>
      </c>
      <c r="C21" s="4103">
        <v>47</v>
      </c>
      <c r="D21" s="3975">
        <f>B21+C21</f>
        <v>47</v>
      </c>
      <c r="E21" s="3973">
        <f>E40+E31</f>
        <v>0</v>
      </c>
      <c r="F21" s="3974">
        <v>11</v>
      </c>
      <c r="G21" s="2383">
        <f t="shared" si="4"/>
        <v>11</v>
      </c>
      <c r="H21" s="3973">
        <f>H40+H31</f>
        <v>0</v>
      </c>
      <c r="I21" s="3974">
        <v>0</v>
      </c>
      <c r="J21" s="2383">
        <v>0</v>
      </c>
      <c r="K21" s="4104">
        <f t="shared" si="5"/>
        <v>0</v>
      </c>
      <c r="L21" s="4105">
        <f t="shared" si="5"/>
        <v>58</v>
      </c>
      <c r="M21" s="4106">
        <f t="shared" si="5"/>
        <v>58</v>
      </c>
      <c r="N21" s="198"/>
      <c r="O21" s="198"/>
    </row>
    <row r="22" spans="1:15" ht="24.95" customHeight="1" x14ac:dyDescent="0.35">
      <c r="A22" s="4016" t="s">
        <v>106</v>
      </c>
      <c r="B22" s="4102">
        <v>0</v>
      </c>
      <c r="C22" s="4103">
        <v>81</v>
      </c>
      <c r="D22" s="3975">
        <f>SUM(B22:C22)</f>
        <v>81</v>
      </c>
      <c r="E22" s="4102">
        <v>0</v>
      </c>
      <c r="F22" s="4103">
        <v>26</v>
      </c>
      <c r="G22" s="2383">
        <f t="shared" si="4"/>
        <v>26</v>
      </c>
      <c r="H22" s="3973">
        <f>H42+H32</f>
        <v>0</v>
      </c>
      <c r="I22" s="3974">
        <v>51</v>
      </c>
      <c r="J22" s="2383">
        <f>SUM(H22:I22)</f>
        <v>51</v>
      </c>
      <c r="K22" s="4104">
        <f t="shared" si="5"/>
        <v>0</v>
      </c>
      <c r="L22" s="4105">
        <f t="shared" si="5"/>
        <v>158</v>
      </c>
      <c r="M22" s="4106">
        <f t="shared" si="5"/>
        <v>158</v>
      </c>
      <c r="N22" s="198"/>
      <c r="O22" s="198"/>
    </row>
    <row r="23" spans="1:15" ht="24.95" hidden="1" customHeight="1" x14ac:dyDescent="0.35">
      <c r="A23" s="4016" t="s">
        <v>103</v>
      </c>
      <c r="B23" s="4102">
        <v>0</v>
      </c>
      <c r="C23" s="4103">
        <v>16</v>
      </c>
      <c r="D23" s="3975">
        <f>SUM(B23:C23)</f>
        <v>16</v>
      </c>
      <c r="E23" s="4102">
        <v>11</v>
      </c>
      <c r="F23" s="4103">
        <v>0</v>
      </c>
      <c r="G23" s="2383">
        <f t="shared" si="4"/>
        <v>11</v>
      </c>
      <c r="H23" s="3973">
        <v>3</v>
      </c>
      <c r="I23" s="3974">
        <v>1</v>
      </c>
      <c r="J23" s="2383">
        <f>SUM(H23:I23)</f>
        <v>4</v>
      </c>
      <c r="K23" s="4104">
        <f t="shared" si="5"/>
        <v>14</v>
      </c>
      <c r="L23" s="4105">
        <f t="shared" si="5"/>
        <v>17</v>
      </c>
      <c r="M23" s="4106">
        <f t="shared" si="5"/>
        <v>31</v>
      </c>
      <c r="N23" s="198"/>
      <c r="O23" s="198"/>
    </row>
    <row r="24" spans="1:15" ht="24.95" customHeight="1" x14ac:dyDescent="0.35">
      <c r="A24" s="4037" t="s">
        <v>107</v>
      </c>
      <c r="B24" s="4102">
        <v>0</v>
      </c>
      <c r="C24" s="4103">
        <v>15</v>
      </c>
      <c r="D24" s="3975">
        <f>SUM(B24:C24)</f>
        <v>15</v>
      </c>
      <c r="E24" s="4102">
        <v>0</v>
      </c>
      <c r="F24" s="4103">
        <v>0</v>
      </c>
      <c r="G24" s="2383">
        <f t="shared" si="4"/>
        <v>0</v>
      </c>
      <c r="H24" s="3973">
        <v>0</v>
      </c>
      <c r="I24" s="3974">
        <v>8</v>
      </c>
      <c r="J24" s="2383">
        <f>SUM(H24:I24)</f>
        <v>8</v>
      </c>
      <c r="K24" s="4104">
        <f t="shared" si="5"/>
        <v>0</v>
      </c>
      <c r="L24" s="4105">
        <f>C24+F24+I24</f>
        <v>23</v>
      </c>
      <c r="M24" s="4106">
        <f>D24+G24+J24</f>
        <v>23</v>
      </c>
      <c r="N24" s="198"/>
      <c r="O24" s="198"/>
    </row>
    <row r="25" spans="1:15" ht="60.75" customHeight="1" thickBot="1" x14ac:dyDescent="0.4">
      <c r="A25" s="4037" t="s">
        <v>104</v>
      </c>
      <c r="B25" s="4102">
        <v>0</v>
      </c>
      <c r="C25" s="4103">
        <v>11</v>
      </c>
      <c r="D25" s="3975">
        <f>SUM(B25:C25)</f>
        <v>11</v>
      </c>
      <c r="E25" s="4102">
        <v>18</v>
      </c>
      <c r="F25" s="4103">
        <v>2</v>
      </c>
      <c r="G25" s="2383">
        <f t="shared" si="4"/>
        <v>20</v>
      </c>
      <c r="H25" s="3973">
        <v>0</v>
      </c>
      <c r="I25" s="3974">
        <v>0</v>
      </c>
      <c r="J25" s="2383">
        <f>SUM(H25:I25)</f>
        <v>0</v>
      </c>
      <c r="K25" s="4104">
        <f t="shared" si="5"/>
        <v>18</v>
      </c>
      <c r="L25" s="4105">
        <f t="shared" si="5"/>
        <v>13</v>
      </c>
      <c r="M25" s="4106">
        <f t="shared" si="5"/>
        <v>31</v>
      </c>
      <c r="N25" s="198"/>
      <c r="O25" s="198"/>
    </row>
    <row r="26" spans="1:15" ht="33.75" customHeight="1" thickBot="1" x14ac:dyDescent="0.4">
      <c r="A26" s="4074" t="s">
        <v>8</v>
      </c>
      <c r="B26" s="463">
        <f>SUM(B18:B25)</f>
        <v>0</v>
      </c>
      <c r="C26" s="463">
        <f>SUM(C18:C25)</f>
        <v>204</v>
      </c>
      <c r="D26" s="463">
        <f>SUM(D18:D25)</f>
        <v>204</v>
      </c>
      <c r="E26" s="463">
        <f t="shared" ref="E26:J26" si="6">SUM(E18:E25)</f>
        <v>29</v>
      </c>
      <c r="F26" s="463">
        <f t="shared" si="6"/>
        <v>39</v>
      </c>
      <c r="G26" s="463">
        <f t="shared" si="6"/>
        <v>68</v>
      </c>
      <c r="H26" s="463">
        <f t="shared" si="6"/>
        <v>3</v>
      </c>
      <c r="I26" s="463">
        <f t="shared" si="6"/>
        <v>60</v>
      </c>
      <c r="J26" s="463">
        <f t="shared" si="6"/>
        <v>63</v>
      </c>
      <c r="K26" s="4119">
        <f>SUM(K19:K25)</f>
        <v>32</v>
      </c>
      <c r="L26" s="4119">
        <f>SUM(L19:L25)</f>
        <v>303</v>
      </c>
      <c r="M26" s="708">
        <f>SUM(M19:M25)</f>
        <v>335</v>
      </c>
      <c r="N26" s="202"/>
      <c r="O26" s="202"/>
    </row>
    <row r="27" spans="1:15" ht="26.25" customHeight="1" x14ac:dyDescent="0.35">
      <c r="A27" s="4057" t="s">
        <v>25</v>
      </c>
      <c r="B27" s="4120"/>
      <c r="C27" s="1361"/>
      <c r="D27" s="162"/>
      <c r="E27" s="4120"/>
      <c r="F27" s="1361"/>
      <c r="G27" s="162"/>
      <c r="H27" s="4121"/>
      <c r="I27" s="4122"/>
      <c r="J27" s="4123"/>
      <c r="K27" s="4124"/>
      <c r="L27" s="4125"/>
      <c r="M27" s="4126"/>
      <c r="N27" s="198"/>
      <c r="O27" s="198"/>
    </row>
    <row r="28" spans="1:15" ht="24.95" customHeight="1" x14ac:dyDescent="0.35">
      <c r="A28" s="4037" t="s">
        <v>105</v>
      </c>
      <c r="B28" s="3973">
        <v>0</v>
      </c>
      <c r="C28" s="3974">
        <v>1</v>
      </c>
      <c r="D28" s="3975">
        <f t="shared" ref="D28:D34" si="7">SUM(B28:C28)</f>
        <v>1</v>
      </c>
      <c r="E28" s="3973">
        <v>0</v>
      </c>
      <c r="F28" s="3974">
        <v>0</v>
      </c>
      <c r="G28" s="3975">
        <f t="shared" ref="G28:G34" si="8">SUM(E28:F28)</f>
        <v>0</v>
      </c>
      <c r="H28" s="4017">
        <v>0</v>
      </c>
      <c r="I28" s="4018">
        <v>0</v>
      </c>
      <c r="J28" s="3975">
        <f t="shared" ref="J28:J34" si="9">SUM(H28:I28)</f>
        <v>0</v>
      </c>
      <c r="K28" s="4104">
        <f t="shared" ref="K28:M34" si="10">B28+E28+H28</f>
        <v>0</v>
      </c>
      <c r="L28" s="4105">
        <f t="shared" si="10"/>
        <v>1</v>
      </c>
      <c r="M28" s="4106">
        <f t="shared" si="10"/>
        <v>1</v>
      </c>
      <c r="N28" s="198"/>
      <c r="O28" s="198"/>
    </row>
    <row r="29" spans="1:15" ht="28.5" customHeight="1" x14ac:dyDescent="0.35">
      <c r="A29" s="4016" t="s">
        <v>55</v>
      </c>
      <c r="B29" s="3973">
        <v>0</v>
      </c>
      <c r="C29" s="3974">
        <v>0</v>
      </c>
      <c r="D29" s="3975">
        <f t="shared" si="7"/>
        <v>0</v>
      </c>
      <c r="E29" s="3973">
        <v>0</v>
      </c>
      <c r="F29" s="3974">
        <v>0</v>
      </c>
      <c r="G29" s="3975">
        <f t="shared" si="8"/>
        <v>0</v>
      </c>
      <c r="H29" s="4017">
        <v>0</v>
      </c>
      <c r="I29" s="4018">
        <v>0</v>
      </c>
      <c r="J29" s="3975">
        <f t="shared" si="9"/>
        <v>0</v>
      </c>
      <c r="K29" s="4104">
        <f t="shared" si="10"/>
        <v>0</v>
      </c>
      <c r="L29" s="4105">
        <f t="shared" si="10"/>
        <v>0</v>
      </c>
      <c r="M29" s="4106">
        <f t="shared" si="10"/>
        <v>0</v>
      </c>
      <c r="N29" s="198"/>
      <c r="O29" s="198"/>
    </row>
    <row r="30" spans="1:15" ht="32.25" customHeight="1" x14ac:dyDescent="0.35">
      <c r="A30" s="4016" t="s">
        <v>28</v>
      </c>
      <c r="B30" s="3973">
        <v>0</v>
      </c>
      <c r="C30" s="3974">
        <v>1</v>
      </c>
      <c r="D30" s="3975">
        <f t="shared" si="7"/>
        <v>1</v>
      </c>
      <c r="E30" s="3973">
        <v>0</v>
      </c>
      <c r="F30" s="3974">
        <v>0</v>
      </c>
      <c r="G30" s="3975">
        <f t="shared" si="8"/>
        <v>0</v>
      </c>
      <c r="H30" s="4017">
        <v>0</v>
      </c>
      <c r="I30" s="4018">
        <v>0</v>
      </c>
      <c r="J30" s="3975">
        <f t="shared" si="9"/>
        <v>0</v>
      </c>
      <c r="K30" s="4104">
        <f t="shared" si="10"/>
        <v>0</v>
      </c>
      <c r="L30" s="4105">
        <f>C30+F30+I30</f>
        <v>1</v>
      </c>
      <c r="M30" s="4106">
        <f>D30+G30+J30</f>
        <v>1</v>
      </c>
      <c r="N30" s="198"/>
      <c r="O30" s="198"/>
    </row>
    <row r="31" spans="1:15" ht="52.5" customHeight="1" x14ac:dyDescent="0.35">
      <c r="A31" s="4016" t="s">
        <v>106</v>
      </c>
      <c r="B31" s="3973">
        <v>0</v>
      </c>
      <c r="C31" s="3974">
        <v>2</v>
      </c>
      <c r="D31" s="3975">
        <f>SUM(B31:C31)</f>
        <v>2</v>
      </c>
      <c r="E31" s="3973">
        <v>0</v>
      </c>
      <c r="F31" s="3974">
        <v>0</v>
      </c>
      <c r="G31" s="3975">
        <f t="shared" si="8"/>
        <v>0</v>
      </c>
      <c r="H31" s="4017">
        <v>0</v>
      </c>
      <c r="I31" s="4018">
        <v>1</v>
      </c>
      <c r="J31" s="3975">
        <f t="shared" si="9"/>
        <v>1</v>
      </c>
      <c r="K31" s="4104">
        <f t="shared" si="10"/>
        <v>0</v>
      </c>
      <c r="L31" s="4105">
        <f t="shared" si="10"/>
        <v>3</v>
      </c>
      <c r="M31" s="4106">
        <f t="shared" si="10"/>
        <v>3</v>
      </c>
      <c r="N31" s="202"/>
      <c r="O31" s="202"/>
    </row>
    <row r="32" spans="1:15" ht="36.75" customHeight="1" x14ac:dyDescent="0.35">
      <c r="A32" s="4016" t="s">
        <v>103</v>
      </c>
      <c r="B32" s="3973">
        <v>0</v>
      </c>
      <c r="C32" s="3974">
        <v>0</v>
      </c>
      <c r="D32" s="3975">
        <f t="shared" si="7"/>
        <v>0</v>
      </c>
      <c r="E32" s="3973">
        <v>0</v>
      </c>
      <c r="F32" s="3974">
        <v>0</v>
      </c>
      <c r="G32" s="3975">
        <f t="shared" si="8"/>
        <v>0</v>
      </c>
      <c r="H32" s="4017">
        <v>0</v>
      </c>
      <c r="I32" s="4018">
        <v>0</v>
      </c>
      <c r="J32" s="3975">
        <f>SUM(H32:I32)</f>
        <v>0</v>
      </c>
      <c r="K32" s="4104">
        <f t="shared" si="10"/>
        <v>0</v>
      </c>
      <c r="L32" s="4105">
        <f t="shared" si="10"/>
        <v>0</v>
      </c>
      <c r="M32" s="4106">
        <f t="shared" si="10"/>
        <v>0</v>
      </c>
      <c r="N32" s="202"/>
      <c r="O32" s="202"/>
    </row>
    <row r="33" spans="1:16" ht="30" customHeight="1" x14ac:dyDescent="0.35">
      <c r="A33" s="4037" t="s">
        <v>107</v>
      </c>
      <c r="B33" s="3973">
        <v>0</v>
      </c>
      <c r="C33" s="3974">
        <v>0</v>
      </c>
      <c r="D33" s="3975">
        <f>SUM(B33:C33)</f>
        <v>0</v>
      </c>
      <c r="E33" s="3973">
        <v>0</v>
      </c>
      <c r="F33" s="3974">
        <v>0</v>
      </c>
      <c r="G33" s="3975">
        <f t="shared" si="8"/>
        <v>0</v>
      </c>
      <c r="H33" s="4017">
        <v>0</v>
      </c>
      <c r="I33" s="4018">
        <v>0</v>
      </c>
      <c r="J33" s="3975">
        <f t="shared" si="9"/>
        <v>0</v>
      </c>
      <c r="K33" s="4104">
        <f t="shared" si="10"/>
        <v>0</v>
      </c>
      <c r="L33" s="4105">
        <f t="shared" si="10"/>
        <v>0</v>
      </c>
      <c r="M33" s="4106">
        <f t="shared" si="10"/>
        <v>0</v>
      </c>
      <c r="N33" s="203"/>
      <c r="O33" s="203"/>
    </row>
    <row r="34" spans="1:16" ht="69" customHeight="1" thickBot="1" x14ac:dyDescent="0.4">
      <c r="A34" s="4037" t="s">
        <v>104</v>
      </c>
      <c r="B34" s="3973">
        <v>0</v>
      </c>
      <c r="C34" s="3974">
        <v>1</v>
      </c>
      <c r="D34" s="3975">
        <f t="shared" si="7"/>
        <v>1</v>
      </c>
      <c r="E34" s="3973">
        <v>0</v>
      </c>
      <c r="F34" s="3974">
        <v>0</v>
      </c>
      <c r="G34" s="3975">
        <f t="shared" si="8"/>
        <v>0</v>
      </c>
      <c r="H34" s="4017">
        <v>0</v>
      </c>
      <c r="I34" s="4018">
        <v>0</v>
      </c>
      <c r="J34" s="3975">
        <f t="shared" si="9"/>
        <v>0</v>
      </c>
      <c r="K34" s="4104">
        <f t="shared" si="10"/>
        <v>0</v>
      </c>
      <c r="L34" s="4105">
        <f t="shared" si="10"/>
        <v>1</v>
      </c>
      <c r="M34" s="4106">
        <f t="shared" si="10"/>
        <v>1</v>
      </c>
      <c r="N34" s="202"/>
      <c r="O34" s="202"/>
    </row>
    <row r="35" spans="1:16" ht="26.25" thickBot="1" x14ac:dyDescent="0.4">
      <c r="A35" s="4074" t="s">
        <v>13</v>
      </c>
      <c r="B35" s="4127">
        <f>SUM(B28:B34)</f>
        <v>0</v>
      </c>
      <c r="C35" s="4127">
        <f t="shared" ref="C35:M35" si="11">SUM(C28:C34)</f>
        <v>5</v>
      </c>
      <c r="D35" s="4127">
        <f t="shared" si="11"/>
        <v>5</v>
      </c>
      <c r="E35" s="4127">
        <f t="shared" si="11"/>
        <v>0</v>
      </c>
      <c r="F35" s="4127">
        <f t="shared" si="11"/>
        <v>0</v>
      </c>
      <c r="G35" s="4127">
        <f t="shared" si="11"/>
        <v>0</v>
      </c>
      <c r="H35" s="4127">
        <f t="shared" si="11"/>
        <v>0</v>
      </c>
      <c r="I35" s="4127">
        <f t="shared" si="11"/>
        <v>1</v>
      </c>
      <c r="J35" s="4127">
        <f t="shared" si="11"/>
        <v>1</v>
      </c>
      <c r="K35" s="4127">
        <f t="shared" si="11"/>
        <v>0</v>
      </c>
      <c r="L35" s="4127">
        <f t="shared" si="11"/>
        <v>6</v>
      </c>
      <c r="M35" s="708">
        <f t="shared" si="11"/>
        <v>6</v>
      </c>
      <c r="N35" s="198"/>
      <c r="O35" s="198"/>
    </row>
    <row r="36" spans="1:16" ht="31.5" customHeight="1" thickBot="1" x14ac:dyDescent="0.4">
      <c r="A36" s="4080" t="s">
        <v>10</v>
      </c>
      <c r="B36" s="463">
        <f>B26</f>
        <v>0</v>
      </c>
      <c r="C36" s="463">
        <f>C26</f>
        <v>204</v>
      </c>
      <c r="D36" s="463">
        <f>D26</f>
        <v>204</v>
      </c>
      <c r="E36" s="463">
        <f>E26</f>
        <v>29</v>
      </c>
      <c r="F36" s="463">
        <f t="shared" ref="F36:K36" si="12">F26</f>
        <v>39</v>
      </c>
      <c r="G36" s="451">
        <f t="shared" si="12"/>
        <v>68</v>
      </c>
      <c r="H36" s="451">
        <f t="shared" si="12"/>
        <v>3</v>
      </c>
      <c r="I36" s="451">
        <f t="shared" si="12"/>
        <v>60</v>
      </c>
      <c r="J36" s="451">
        <f t="shared" si="12"/>
        <v>63</v>
      </c>
      <c r="K36" s="451">
        <f t="shared" si="12"/>
        <v>32</v>
      </c>
      <c r="L36" s="451">
        <f>L26</f>
        <v>303</v>
      </c>
      <c r="M36" s="116">
        <f>M26</f>
        <v>335</v>
      </c>
      <c r="N36" s="204"/>
      <c r="O36" s="204"/>
    </row>
    <row r="37" spans="1:16" ht="45" customHeight="1" thickBot="1" x14ac:dyDescent="0.4">
      <c r="A37" s="4080" t="s">
        <v>14</v>
      </c>
      <c r="B37" s="463">
        <f t="shared" ref="B37:K37" si="13">B35</f>
        <v>0</v>
      </c>
      <c r="C37" s="463">
        <f>C35</f>
        <v>5</v>
      </c>
      <c r="D37" s="463">
        <f>D35</f>
        <v>5</v>
      </c>
      <c r="E37" s="463">
        <f t="shared" si="13"/>
        <v>0</v>
      </c>
      <c r="F37" s="463">
        <f t="shared" si="13"/>
        <v>0</v>
      </c>
      <c r="G37" s="451">
        <f t="shared" si="13"/>
        <v>0</v>
      </c>
      <c r="H37" s="451">
        <f t="shared" si="13"/>
        <v>0</v>
      </c>
      <c r="I37" s="451">
        <f>I35</f>
        <v>1</v>
      </c>
      <c r="J37" s="451">
        <f>J35</f>
        <v>1</v>
      </c>
      <c r="K37" s="451">
        <f t="shared" si="13"/>
        <v>0</v>
      </c>
      <c r="L37" s="451">
        <f>L35</f>
        <v>6</v>
      </c>
      <c r="M37" s="116">
        <f>M35</f>
        <v>6</v>
      </c>
      <c r="N37" s="199"/>
      <c r="O37" s="199"/>
    </row>
    <row r="38" spans="1:16" ht="43.5" customHeight="1" thickBot="1" x14ac:dyDescent="0.4">
      <c r="A38" s="4087" t="s">
        <v>15</v>
      </c>
      <c r="B38" s="4088">
        <f>SUM(B36:B37)</f>
        <v>0</v>
      </c>
      <c r="C38" s="4088">
        <f>SUM(C36:C37)</f>
        <v>209</v>
      </c>
      <c r="D38" s="4088">
        <f>SUM(D36:D37)</f>
        <v>209</v>
      </c>
      <c r="E38" s="4088">
        <f>SUM(E36:E37)</f>
        <v>29</v>
      </c>
      <c r="F38" s="4088">
        <f t="shared" ref="F38:K38" si="14">SUM(F36:F37)</f>
        <v>39</v>
      </c>
      <c r="G38" s="4128">
        <f t="shared" si="14"/>
        <v>68</v>
      </c>
      <c r="H38" s="4128">
        <f t="shared" si="14"/>
        <v>3</v>
      </c>
      <c r="I38" s="4128">
        <f t="shared" si="14"/>
        <v>61</v>
      </c>
      <c r="J38" s="4128">
        <f t="shared" si="14"/>
        <v>64</v>
      </c>
      <c r="K38" s="4128">
        <f t="shared" si="14"/>
        <v>32</v>
      </c>
      <c r="L38" s="4128">
        <f>SUM(L36:L37)</f>
        <v>309</v>
      </c>
      <c r="M38" s="4129">
        <f>SUM(M36:M37)</f>
        <v>341</v>
      </c>
      <c r="N38" s="199"/>
      <c r="O38" s="199"/>
    </row>
    <row r="39" spans="1:16" ht="9" customHeight="1" x14ac:dyDescent="0.35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</row>
    <row r="40" spans="1:16" hidden="1" x14ac:dyDescent="0.35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7"/>
    </row>
    <row r="41" spans="1:16" x14ac:dyDescent="0.35">
      <c r="A41" s="4547"/>
      <c r="B41" s="4547"/>
      <c r="C41" s="4547"/>
      <c r="D41" s="4547"/>
      <c r="E41" s="4547"/>
      <c r="F41" s="4547"/>
      <c r="G41" s="4547"/>
      <c r="H41" s="4547"/>
      <c r="I41" s="4547"/>
      <c r="J41" s="4547"/>
      <c r="K41" s="4547"/>
      <c r="L41" s="4547"/>
      <c r="M41" s="4547"/>
      <c r="N41" s="4547"/>
      <c r="O41" s="4547"/>
      <c r="P41" s="4547"/>
    </row>
    <row r="42" spans="1:16" x14ac:dyDescent="0.35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</row>
  </sheetData>
  <mergeCells count="12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zoomScale="50" zoomScaleNormal="50" workbookViewId="0">
      <selection activeCell="G29" sqref="G29"/>
    </sheetView>
  </sheetViews>
  <sheetFormatPr defaultRowHeight="25.5" x14ac:dyDescent="0.35"/>
  <cols>
    <col min="1" max="1" width="103.85546875" style="3" customWidth="1"/>
    <col min="2" max="10" width="19.710937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256" width="9.140625" style="3"/>
    <col min="257" max="257" width="103.85546875" style="3" customWidth="1"/>
    <col min="258" max="266" width="19.7109375" style="3" customWidth="1"/>
    <col min="267" max="268" width="10.7109375" style="3" customWidth="1"/>
    <col min="269" max="269" width="9.140625" style="3"/>
    <col min="270" max="270" width="12.85546875" style="3" customWidth="1"/>
    <col min="271" max="271" width="23.42578125" style="3" customWidth="1"/>
    <col min="272" max="273" width="9.140625" style="3"/>
    <col min="274" max="274" width="10.5703125" style="3" bestFit="1" customWidth="1"/>
    <col min="275" max="275" width="11.28515625" style="3" customWidth="1"/>
    <col min="276" max="512" width="9.140625" style="3"/>
    <col min="513" max="513" width="103.85546875" style="3" customWidth="1"/>
    <col min="514" max="522" width="19.7109375" style="3" customWidth="1"/>
    <col min="523" max="524" width="10.7109375" style="3" customWidth="1"/>
    <col min="525" max="525" width="9.140625" style="3"/>
    <col min="526" max="526" width="12.85546875" style="3" customWidth="1"/>
    <col min="527" max="527" width="23.42578125" style="3" customWidth="1"/>
    <col min="528" max="529" width="9.140625" style="3"/>
    <col min="530" max="530" width="10.5703125" style="3" bestFit="1" customWidth="1"/>
    <col min="531" max="531" width="11.28515625" style="3" customWidth="1"/>
    <col min="532" max="768" width="9.140625" style="3"/>
    <col min="769" max="769" width="103.85546875" style="3" customWidth="1"/>
    <col min="770" max="778" width="19.7109375" style="3" customWidth="1"/>
    <col min="779" max="780" width="10.7109375" style="3" customWidth="1"/>
    <col min="781" max="781" width="9.140625" style="3"/>
    <col min="782" max="782" width="12.85546875" style="3" customWidth="1"/>
    <col min="783" max="783" width="23.42578125" style="3" customWidth="1"/>
    <col min="784" max="785" width="9.140625" style="3"/>
    <col min="786" max="786" width="10.5703125" style="3" bestFit="1" customWidth="1"/>
    <col min="787" max="787" width="11.28515625" style="3" customWidth="1"/>
    <col min="788" max="1024" width="9.140625" style="3"/>
    <col min="1025" max="1025" width="103.85546875" style="3" customWidth="1"/>
    <col min="1026" max="1034" width="19.7109375" style="3" customWidth="1"/>
    <col min="1035" max="1036" width="10.7109375" style="3" customWidth="1"/>
    <col min="1037" max="1037" width="9.140625" style="3"/>
    <col min="1038" max="1038" width="12.85546875" style="3" customWidth="1"/>
    <col min="1039" max="1039" width="23.42578125" style="3" customWidth="1"/>
    <col min="1040" max="1041" width="9.140625" style="3"/>
    <col min="1042" max="1042" width="10.5703125" style="3" bestFit="1" customWidth="1"/>
    <col min="1043" max="1043" width="11.28515625" style="3" customWidth="1"/>
    <col min="1044" max="1280" width="9.140625" style="3"/>
    <col min="1281" max="1281" width="103.85546875" style="3" customWidth="1"/>
    <col min="1282" max="1290" width="19.7109375" style="3" customWidth="1"/>
    <col min="1291" max="1292" width="10.7109375" style="3" customWidth="1"/>
    <col min="1293" max="1293" width="9.140625" style="3"/>
    <col min="1294" max="1294" width="12.85546875" style="3" customWidth="1"/>
    <col min="1295" max="1295" width="23.42578125" style="3" customWidth="1"/>
    <col min="1296" max="1297" width="9.140625" style="3"/>
    <col min="1298" max="1298" width="10.5703125" style="3" bestFit="1" customWidth="1"/>
    <col min="1299" max="1299" width="11.28515625" style="3" customWidth="1"/>
    <col min="1300" max="1536" width="9.140625" style="3"/>
    <col min="1537" max="1537" width="103.85546875" style="3" customWidth="1"/>
    <col min="1538" max="1546" width="19.7109375" style="3" customWidth="1"/>
    <col min="1547" max="1548" width="10.7109375" style="3" customWidth="1"/>
    <col min="1549" max="1549" width="9.140625" style="3"/>
    <col min="1550" max="1550" width="12.85546875" style="3" customWidth="1"/>
    <col min="1551" max="1551" width="23.42578125" style="3" customWidth="1"/>
    <col min="1552" max="1553" width="9.140625" style="3"/>
    <col min="1554" max="1554" width="10.5703125" style="3" bestFit="1" customWidth="1"/>
    <col min="1555" max="1555" width="11.28515625" style="3" customWidth="1"/>
    <col min="1556" max="1792" width="9.140625" style="3"/>
    <col min="1793" max="1793" width="103.85546875" style="3" customWidth="1"/>
    <col min="1794" max="1802" width="19.7109375" style="3" customWidth="1"/>
    <col min="1803" max="1804" width="10.7109375" style="3" customWidth="1"/>
    <col min="1805" max="1805" width="9.140625" style="3"/>
    <col min="1806" max="1806" width="12.85546875" style="3" customWidth="1"/>
    <col min="1807" max="1807" width="23.42578125" style="3" customWidth="1"/>
    <col min="1808" max="1809" width="9.140625" style="3"/>
    <col min="1810" max="1810" width="10.5703125" style="3" bestFit="1" customWidth="1"/>
    <col min="1811" max="1811" width="11.28515625" style="3" customWidth="1"/>
    <col min="1812" max="2048" width="9.140625" style="3"/>
    <col min="2049" max="2049" width="103.85546875" style="3" customWidth="1"/>
    <col min="2050" max="2058" width="19.7109375" style="3" customWidth="1"/>
    <col min="2059" max="2060" width="10.7109375" style="3" customWidth="1"/>
    <col min="2061" max="2061" width="9.140625" style="3"/>
    <col min="2062" max="2062" width="12.85546875" style="3" customWidth="1"/>
    <col min="2063" max="2063" width="23.42578125" style="3" customWidth="1"/>
    <col min="2064" max="2065" width="9.140625" style="3"/>
    <col min="2066" max="2066" width="10.5703125" style="3" bestFit="1" customWidth="1"/>
    <col min="2067" max="2067" width="11.28515625" style="3" customWidth="1"/>
    <col min="2068" max="2304" width="9.140625" style="3"/>
    <col min="2305" max="2305" width="103.85546875" style="3" customWidth="1"/>
    <col min="2306" max="2314" width="19.7109375" style="3" customWidth="1"/>
    <col min="2315" max="2316" width="10.7109375" style="3" customWidth="1"/>
    <col min="2317" max="2317" width="9.140625" style="3"/>
    <col min="2318" max="2318" width="12.85546875" style="3" customWidth="1"/>
    <col min="2319" max="2319" width="23.42578125" style="3" customWidth="1"/>
    <col min="2320" max="2321" width="9.140625" style="3"/>
    <col min="2322" max="2322" width="10.5703125" style="3" bestFit="1" customWidth="1"/>
    <col min="2323" max="2323" width="11.28515625" style="3" customWidth="1"/>
    <col min="2324" max="2560" width="9.140625" style="3"/>
    <col min="2561" max="2561" width="103.85546875" style="3" customWidth="1"/>
    <col min="2562" max="2570" width="19.7109375" style="3" customWidth="1"/>
    <col min="2571" max="2572" width="10.7109375" style="3" customWidth="1"/>
    <col min="2573" max="2573" width="9.140625" style="3"/>
    <col min="2574" max="2574" width="12.85546875" style="3" customWidth="1"/>
    <col min="2575" max="2575" width="23.42578125" style="3" customWidth="1"/>
    <col min="2576" max="2577" width="9.140625" style="3"/>
    <col min="2578" max="2578" width="10.5703125" style="3" bestFit="1" customWidth="1"/>
    <col min="2579" max="2579" width="11.28515625" style="3" customWidth="1"/>
    <col min="2580" max="2816" width="9.140625" style="3"/>
    <col min="2817" max="2817" width="103.85546875" style="3" customWidth="1"/>
    <col min="2818" max="2826" width="19.7109375" style="3" customWidth="1"/>
    <col min="2827" max="2828" width="10.7109375" style="3" customWidth="1"/>
    <col min="2829" max="2829" width="9.140625" style="3"/>
    <col min="2830" max="2830" width="12.85546875" style="3" customWidth="1"/>
    <col min="2831" max="2831" width="23.42578125" style="3" customWidth="1"/>
    <col min="2832" max="2833" width="9.140625" style="3"/>
    <col min="2834" max="2834" width="10.5703125" style="3" bestFit="1" customWidth="1"/>
    <col min="2835" max="2835" width="11.28515625" style="3" customWidth="1"/>
    <col min="2836" max="3072" width="9.140625" style="3"/>
    <col min="3073" max="3073" width="103.85546875" style="3" customWidth="1"/>
    <col min="3074" max="3082" width="19.7109375" style="3" customWidth="1"/>
    <col min="3083" max="3084" width="10.7109375" style="3" customWidth="1"/>
    <col min="3085" max="3085" width="9.140625" style="3"/>
    <col min="3086" max="3086" width="12.85546875" style="3" customWidth="1"/>
    <col min="3087" max="3087" width="23.42578125" style="3" customWidth="1"/>
    <col min="3088" max="3089" width="9.140625" style="3"/>
    <col min="3090" max="3090" width="10.5703125" style="3" bestFit="1" customWidth="1"/>
    <col min="3091" max="3091" width="11.28515625" style="3" customWidth="1"/>
    <col min="3092" max="3328" width="9.140625" style="3"/>
    <col min="3329" max="3329" width="103.85546875" style="3" customWidth="1"/>
    <col min="3330" max="3338" width="19.7109375" style="3" customWidth="1"/>
    <col min="3339" max="3340" width="10.7109375" style="3" customWidth="1"/>
    <col min="3341" max="3341" width="9.140625" style="3"/>
    <col min="3342" max="3342" width="12.85546875" style="3" customWidth="1"/>
    <col min="3343" max="3343" width="23.42578125" style="3" customWidth="1"/>
    <col min="3344" max="3345" width="9.140625" style="3"/>
    <col min="3346" max="3346" width="10.5703125" style="3" bestFit="1" customWidth="1"/>
    <col min="3347" max="3347" width="11.28515625" style="3" customWidth="1"/>
    <col min="3348" max="3584" width="9.140625" style="3"/>
    <col min="3585" max="3585" width="103.85546875" style="3" customWidth="1"/>
    <col min="3586" max="3594" width="19.7109375" style="3" customWidth="1"/>
    <col min="3595" max="3596" width="10.7109375" style="3" customWidth="1"/>
    <col min="3597" max="3597" width="9.140625" style="3"/>
    <col min="3598" max="3598" width="12.85546875" style="3" customWidth="1"/>
    <col min="3599" max="3599" width="23.42578125" style="3" customWidth="1"/>
    <col min="3600" max="3601" width="9.140625" style="3"/>
    <col min="3602" max="3602" width="10.5703125" style="3" bestFit="1" customWidth="1"/>
    <col min="3603" max="3603" width="11.28515625" style="3" customWidth="1"/>
    <col min="3604" max="3840" width="9.140625" style="3"/>
    <col min="3841" max="3841" width="103.85546875" style="3" customWidth="1"/>
    <col min="3842" max="3850" width="19.7109375" style="3" customWidth="1"/>
    <col min="3851" max="3852" width="10.7109375" style="3" customWidth="1"/>
    <col min="3853" max="3853" width="9.140625" style="3"/>
    <col min="3854" max="3854" width="12.85546875" style="3" customWidth="1"/>
    <col min="3855" max="3855" width="23.42578125" style="3" customWidth="1"/>
    <col min="3856" max="3857" width="9.140625" style="3"/>
    <col min="3858" max="3858" width="10.5703125" style="3" bestFit="1" customWidth="1"/>
    <col min="3859" max="3859" width="11.28515625" style="3" customWidth="1"/>
    <col min="3860" max="4096" width="9.140625" style="3"/>
    <col min="4097" max="4097" width="103.85546875" style="3" customWidth="1"/>
    <col min="4098" max="4106" width="19.7109375" style="3" customWidth="1"/>
    <col min="4107" max="4108" width="10.7109375" style="3" customWidth="1"/>
    <col min="4109" max="4109" width="9.140625" style="3"/>
    <col min="4110" max="4110" width="12.85546875" style="3" customWidth="1"/>
    <col min="4111" max="4111" width="23.42578125" style="3" customWidth="1"/>
    <col min="4112" max="4113" width="9.140625" style="3"/>
    <col min="4114" max="4114" width="10.5703125" style="3" bestFit="1" customWidth="1"/>
    <col min="4115" max="4115" width="11.28515625" style="3" customWidth="1"/>
    <col min="4116" max="4352" width="9.140625" style="3"/>
    <col min="4353" max="4353" width="103.85546875" style="3" customWidth="1"/>
    <col min="4354" max="4362" width="19.7109375" style="3" customWidth="1"/>
    <col min="4363" max="4364" width="10.7109375" style="3" customWidth="1"/>
    <col min="4365" max="4365" width="9.140625" style="3"/>
    <col min="4366" max="4366" width="12.85546875" style="3" customWidth="1"/>
    <col min="4367" max="4367" width="23.42578125" style="3" customWidth="1"/>
    <col min="4368" max="4369" width="9.140625" style="3"/>
    <col min="4370" max="4370" width="10.5703125" style="3" bestFit="1" customWidth="1"/>
    <col min="4371" max="4371" width="11.28515625" style="3" customWidth="1"/>
    <col min="4372" max="4608" width="9.140625" style="3"/>
    <col min="4609" max="4609" width="103.85546875" style="3" customWidth="1"/>
    <col min="4610" max="4618" width="19.7109375" style="3" customWidth="1"/>
    <col min="4619" max="4620" width="10.7109375" style="3" customWidth="1"/>
    <col min="4621" max="4621" width="9.140625" style="3"/>
    <col min="4622" max="4622" width="12.85546875" style="3" customWidth="1"/>
    <col min="4623" max="4623" width="23.42578125" style="3" customWidth="1"/>
    <col min="4624" max="4625" width="9.140625" style="3"/>
    <col min="4626" max="4626" width="10.5703125" style="3" bestFit="1" customWidth="1"/>
    <col min="4627" max="4627" width="11.28515625" style="3" customWidth="1"/>
    <col min="4628" max="4864" width="9.140625" style="3"/>
    <col min="4865" max="4865" width="103.85546875" style="3" customWidth="1"/>
    <col min="4866" max="4874" width="19.7109375" style="3" customWidth="1"/>
    <col min="4875" max="4876" width="10.7109375" style="3" customWidth="1"/>
    <col min="4877" max="4877" width="9.140625" style="3"/>
    <col min="4878" max="4878" width="12.85546875" style="3" customWidth="1"/>
    <col min="4879" max="4879" width="23.42578125" style="3" customWidth="1"/>
    <col min="4880" max="4881" width="9.140625" style="3"/>
    <col min="4882" max="4882" width="10.5703125" style="3" bestFit="1" customWidth="1"/>
    <col min="4883" max="4883" width="11.28515625" style="3" customWidth="1"/>
    <col min="4884" max="5120" width="9.140625" style="3"/>
    <col min="5121" max="5121" width="103.85546875" style="3" customWidth="1"/>
    <col min="5122" max="5130" width="19.7109375" style="3" customWidth="1"/>
    <col min="5131" max="5132" width="10.7109375" style="3" customWidth="1"/>
    <col min="5133" max="5133" width="9.140625" style="3"/>
    <col min="5134" max="5134" width="12.85546875" style="3" customWidth="1"/>
    <col min="5135" max="5135" width="23.42578125" style="3" customWidth="1"/>
    <col min="5136" max="5137" width="9.140625" style="3"/>
    <col min="5138" max="5138" width="10.5703125" style="3" bestFit="1" customWidth="1"/>
    <col min="5139" max="5139" width="11.28515625" style="3" customWidth="1"/>
    <col min="5140" max="5376" width="9.140625" style="3"/>
    <col min="5377" max="5377" width="103.85546875" style="3" customWidth="1"/>
    <col min="5378" max="5386" width="19.7109375" style="3" customWidth="1"/>
    <col min="5387" max="5388" width="10.7109375" style="3" customWidth="1"/>
    <col min="5389" max="5389" width="9.140625" style="3"/>
    <col min="5390" max="5390" width="12.85546875" style="3" customWidth="1"/>
    <col min="5391" max="5391" width="23.42578125" style="3" customWidth="1"/>
    <col min="5392" max="5393" width="9.140625" style="3"/>
    <col min="5394" max="5394" width="10.5703125" style="3" bestFit="1" customWidth="1"/>
    <col min="5395" max="5395" width="11.28515625" style="3" customWidth="1"/>
    <col min="5396" max="5632" width="9.140625" style="3"/>
    <col min="5633" max="5633" width="103.85546875" style="3" customWidth="1"/>
    <col min="5634" max="5642" width="19.7109375" style="3" customWidth="1"/>
    <col min="5643" max="5644" width="10.7109375" style="3" customWidth="1"/>
    <col min="5645" max="5645" width="9.140625" style="3"/>
    <col min="5646" max="5646" width="12.85546875" style="3" customWidth="1"/>
    <col min="5647" max="5647" width="23.42578125" style="3" customWidth="1"/>
    <col min="5648" max="5649" width="9.140625" style="3"/>
    <col min="5650" max="5650" width="10.5703125" style="3" bestFit="1" customWidth="1"/>
    <col min="5651" max="5651" width="11.28515625" style="3" customWidth="1"/>
    <col min="5652" max="5888" width="9.140625" style="3"/>
    <col min="5889" max="5889" width="103.85546875" style="3" customWidth="1"/>
    <col min="5890" max="5898" width="19.7109375" style="3" customWidth="1"/>
    <col min="5899" max="5900" width="10.7109375" style="3" customWidth="1"/>
    <col min="5901" max="5901" width="9.140625" style="3"/>
    <col min="5902" max="5902" width="12.85546875" style="3" customWidth="1"/>
    <col min="5903" max="5903" width="23.42578125" style="3" customWidth="1"/>
    <col min="5904" max="5905" width="9.140625" style="3"/>
    <col min="5906" max="5906" width="10.5703125" style="3" bestFit="1" customWidth="1"/>
    <col min="5907" max="5907" width="11.28515625" style="3" customWidth="1"/>
    <col min="5908" max="6144" width="9.140625" style="3"/>
    <col min="6145" max="6145" width="103.85546875" style="3" customWidth="1"/>
    <col min="6146" max="6154" width="19.7109375" style="3" customWidth="1"/>
    <col min="6155" max="6156" width="10.7109375" style="3" customWidth="1"/>
    <col min="6157" max="6157" width="9.140625" style="3"/>
    <col min="6158" max="6158" width="12.85546875" style="3" customWidth="1"/>
    <col min="6159" max="6159" width="23.42578125" style="3" customWidth="1"/>
    <col min="6160" max="6161" width="9.140625" style="3"/>
    <col min="6162" max="6162" width="10.5703125" style="3" bestFit="1" customWidth="1"/>
    <col min="6163" max="6163" width="11.28515625" style="3" customWidth="1"/>
    <col min="6164" max="6400" width="9.140625" style="3"/>
    <col min="6401" max="6401" width="103.85546875" style="3" customWidth="1"/>
    <col min="6402" max="6410" width="19.7109375" style="3" customWidth="1"/>
    <col min="6411" max="6412" width="10.7109375" style="3" customWidth="1"/>
    <col min="6413" max="6413" width="9.140625" style="3"/>
    <col min="6414" max="6414" width="12.85546875" style="3" customWidth="1"/>
    <col min="6415" max="6415" width="23.42578125" style="3" customWidth="1"/>
    <col min="6416" max="6417" width="9.140625" style="3"/>
    <col min="6418" max="6418" width="10.5703125" style="3" bestFit="1" customWidth="1"/>
    <col min="6419" max="6419" width="11.28515625" style="3" customWidth="1"/>
    <col min="6420" max="6656" width="9.140625" style="3"/>
    <col min="6657" max="6657" width="103.85546875" style="3" customWidth="1"/>
    <col min="6658" max="6666" width="19.7109375" style="3" customWidth="1"/>
    <col min="6667" max="6668" width="10.7109375" style="3" customWidth="1"/>
    <col min="6669" max="6669" width="9.140625" style="3"/>
    <col min="6670" max="6670" width="12.85546875" style="3" customWidth="1"/>
    <col min="6671" max="6671" width="23.42578125" style="3" customWidth="1"/>
    <col min="6672" max="6673" width="9.140625" style="3"/>
    <col min="6674" max="6674" width="10.5703125" style="3" bestFit="1" customWidth="1"/>
    <col min="6675" max="6675" width="11.28515625" style="3" customWidth="1"/>
    <col min="6676" max="6912" width="9.140625" style="3"/>
    <col min="6913" max="6913" width="103.85546875" style="3" customWidth="1"/>
    <col min="6914" max="6922" width="19.7109375" style="3" customWidth="1"/>
    <col min="6923" max="6924" width="10.7109375" style="3" customWidth="1"/>
    <col min="6925" max="6925" width="9.140625" style="3"/>
    <col min="6926" max="6926" width="12.85546875" style="3" customWidth="1"/>
    <col min="6927" max="6927" width="23.42578125" style="3" customWidth="1"/>
    <col min="6928" max="6929" width="9.140625" style="3"/>
    <col min="6930" max="6930" width="10.5703125" style="3" bestFit="1" customWidth="1"/>
    <col min="6931" max="6931" width="11.28515625" style="3" customWidth="1"/>
    <col min="6932" max="7168" width="9.140625" style="3"/>
    <col min="7169" max="7169" width="103.85546875" style="3" customWidth="1"/>
    <col min="7170" max="7178" width="19.7109375" style="3" customWidth="1"/>
    <col min="7179" max="7180" width="10.7109375" style="3" customWidth="1"/>
    <col min="7181" max="7181" width="9.140625" style="3"/>
    <col min="7182" max="7182" width="12.85546875" style="3" customWidth="1"/>
    <col min="7183" max="7183" width="23.42578125" style="3" customWidth="1"/>
    <col min="7184" max="7185" width="9.140625" style="3"/>
    <col min="7186" max="7186" width="10.5703125" style="3" bestFit="1" customWidth="1"/>
    <col min="7187" max="7187" width="11.28515625" style="3" customWidth="1"/>
    <col min="7188" max="7424" width="9.140625" style="3"/>
    <col min="7425" max="7425" width="103.85546875" style="3" customWidth="1"/>
    <col min="7426" max="7434" width="19.7109375" style="3" customWidth="1"/>
    <col min="7435" max="7436" width="10.7109375" style="3" customWidth="1"/>
    <col min="7437" max="7437" width="9.140625" style="3"/>
    <col min="7438" max="7438" width="12.85546875" style="3" customWidth="1"/>
    <col min="7439" max="7439" width="23.42578125" style="3" customWidth="1"/>
    <col min="7440" max="7441" width="9.140625" style="3"/>
    <col min="7442" max="7442" width="10.5703125" style="3" bestFit="1" customWidth="1"/>
    <col min="7443" max="7443" width="11.28515625" style="3" customWidth="1"/>
    <col min="7444" max="7680" width="9.140625" style="3"/>
    <col min="7681" max="7681" width="103.85546875" style="3" customWidth="1"/>
    <col min="7682" max="7690" width="19.7109375" style="3" customWidth="1"/>
    <col min="7691" max="7692" width="10.7109375" style="3" customWidth="1"/>
    <col min="7693" max="7693" width="9.140625" style="3"/>
    <col min="7694" max="7694" width="12.85546875" style="3" customWidth="1"/>
    <col min="7695" max="7695" width="23.42578125" style="3" customWidth="1"/>
    <col min="7696" max="7697" width="9.140625" style="3"/>
    <col min="7698" max="7698" width="10.5703125" style="3" bestFit="1" customWidth="1"/>
    <col min="7699" max="7699" width="11.28515625" style="3" customWidth="1"/>
    <col min="7700" max="7936" width="9.140625" style="3"/>
    <col min="7937" max="7937" width="103.85546875" style="3" customWidth="1"/>
    <col min="7938" max="7946" width="19.7109375" style="3" customWidth="1"/>
    <col min="7947" max="7948" width="10.7109375" style="3" customWidth="1"/>
    <col min="7949" max="7949" width="9.140625" style="3"/>
    <col min="7950" max="7950" width="12.85546875" style="3" customWidth="1"/>
    <col min="7951" max="7951" width="23.42578125" style="3" customWidth="1"/>
    <col min="7952" max="7953" width="9.140625" style="3"/>
    <col min="7954" max="7954" width="10.5703125" style="3" bestFit="1" customWidth="1"/>
    <col min="7955" max="7955" width="11.28515625" style="3" customWidth="1"/>
    <col min="7956" max="8192" width="9.140625" style="3"/>
    <col min="8193" max="8193" width="103.85546875" style="3" customWidth="1"/>
    <col min="8194" max="8202" width="19.7109375" style="3" customWidth="1"/>
    <col min="8203" max="8204" width="10.7109375" style="3" customWidth="1"/>
    <col min="8205" max="8205" width="9.140625" style="3"/>
    <col min="8206" max="8206" width="12.85546875" style="3" customWidth="1"/>
    <col min="8207" max="8207" width="23.42578125" style="3" customWidth="1"/>
    <col min="8208" max="8209" width="9.140625" style="3"/>
    <col min="8210" max="8210" width="10.5703125" style="3" bestFit="1" customWidth="1"/>
    <col min="8211" max="8211" width="11.28515625" style="3" customWidth="1"/>
    <col min="8212" max="8448" width="9.140625" style="3"/>
    <col min="8449" max="8449" width="103.85546875" style="3" customWidth="1"/>
    <col min="8450" max="8458" width="19.7109375" style="3" customWidth="1"/>
    <col min="8459" max="8460" width="10.7109375" style="3" customWidth="1"/>
    <col min="8461" max="8461" width="9.140625" style="3"/>
    <col min="8462" max="8462" width="12.85546875" style="3" customWidth="1"/>
    <col min="8463" max="8463" width="23.42578125" style="3" customWidth="1"/>
    <col min="8464" max="8465" width="9.140625" style="3"/>
    <col min="8466" max="8466" width="10.5703125" style="3" bestFit="1" customWidth="1"/>
    <col min="8467" max="8467" width="11.28515625" style="3" customWidth="1"/>
    <col min="8468" max="8704" width="9.140625" style="3"/>
    <col min="8705" max="8705" width="103.85546875" style="3" customWidth="1"/>
    <col min="8706" max="8714" width="19.7109375" style="3" customWidth="1"/>
    <col min="8715" max="8716" width="10.7109375" style="3" customWidth="1"/>
    <col min="8717" max="8717" width="9.140625" style="3"/>
    <col min="8718" max="8718" width="12.85546875" style="3" customWidth="1"/>
    <col min="8719" max="8719" width="23.42578125" style="3" customWidth="1"/>
    <col min="8720" max="8721" width="9.140625" style="3"/>
    <col min="8722" max="8722" width="10.5703125" style="3" bestFit="1" customWidth="1"/>
    <col min="8723" max="8723" width="11.28515625" style="3" customWidth="1"/>
    <col min="8724" max="8960" width="9.140625" style="3"/>
    <col min="8961" max="8961" width="103.85546875" style="3" customWidth="1"/>
    <col min="8962" max="8970" width="19.7109375" style="3" customWidth="1"/>
    <col min="8971" max="8972" width="10.7109375" style="3" customWidth="1"/>
    <col min="8973" max="8973" width="9.140625" style="3"/>
    <col min="8974" max="8974" width="12.85546875" style="3" customWidth="1"/>
    <col min="8975" max="8975" width="23.42578125" style="3" customWidth="1"/>
    <col min="8976" max="8977" width="9.140625" style="3"/>
    <col min="8978" max="8978" width="10.5703125" style="3" bestFit="1" customWidth="1"/>
    <col min="8979" max="8979" width="11.28515625" style="3" customWidth="1"/>
    <col min="8980" max="9216" width="9.140625" style="3"/>
    <col min="9217" max="9217" width="103.85546875" style="3" customWidth="1"/>
    <col min="9218" max="9226" width="19.7109375" style="3" customWidth="1"/>
    <col min="9227" max="9228" width="10.7109375" style="3" customWidth="1"/>
    <col min="9229" max="9229" width="9.140625" style="3"/>
    <col min="9230" max="9230" width="12.85546875" style="3" customWidth="1"/>
    <col min="9231" max="9231" width="23.42578125" style="3" customWidth="1"/>
    <col min="9232" max="9233" width="9.140625" style="3"/>
    <col min="9234" max="9234" width="10.5703125" style="3" bestFit="1" customWidth="1"/>
    <col min="9235" max="9235" width="11.28515625" style="3" customWidth="1"/>
    <col min="9236" max="9472" width="9.140625" style="3"/>
    <col min="9473" max="9473" width="103.85546875" style="3" customWidth="1"/>
    <col min="9474" max="9482" width="19.7109375" style="3" customWidth="1"/>
    <col min="9483" max="9484" width="10.7109375" style="3" customWidth="1"/>
    <col min="9485" max="9485" width="9.140625" style="3"/>
    <col min="9486" max="9486" width="12.85546875" style="3" customWidth="1"/>
    <col min="9487" max="9487" width="23.42578125" style="3" customWidth="1"/>
    <col min="9488" max="9489" width="9.140625" style="3"/>
    <col min="9490" max="9490" width="10.5703125" style="3" bestFit="1" customWidth="1"/>
    <col min="9491" max="9491" width="11.28515625" style="3" customWidth="1"/>
    <col min="9492" max="9728" width="9.140625" style="3"/>
    <col min="9729" max="9729" width="103.85546875" style="3" customWidth="1"/>
    <col min="9730" max="9738" width="19.7109375" style="3" customWidth="1"/>
    <col min="9739" max="9740" width="10.7109375" style="3" customWidth="1"/>
    <col min="9741" max="9741" width="9.140625" style="3"/>
    <col min="9742" max="9742" width="12.85546875" style="3" customWidth="1"/>
    <col min="9743" max="9743" width="23.42578125" style="3" customWidth="1"/>
    <col min="9744" max="9745" width="9.140625" style="3"/>
    <col min="9746" max="9746" width="10.5703125" style="3" bestFit="1" customWidth="1"/>
    <col min="9747" max="9747" width="11.28515625" style="3" customWidth="1"/>
    <col min="9748" max="9984" width="9.140625" style="3"/>
    <col min="9985" max="9985" width="103.85546875" style="3" customWidth="1"/>
    <col min="9986" max="9994" width="19.7109375" style="3" customWidth="1"/>
    <col min="9995" max="9996" width="10.7109375" style="3" customWidth="1"/>
    <col min="9997" max="9997" width="9.140625" style="3"/>
    <col min="9998" max="9998" width="12.85546875" style="3" customWidth="1"/>
    <col min="9999" max="9999" width="23.42578125" style="3" customWidth="1"/>
    <col min="10000" max="10001" width="9.140625" style="3"/>
    <col min="10002" max="10002" width="10.5703125" style="3" bestFit="1" customWidth="1"/>
    <col min="10003" max="10003" width="11.28515625" style="3" customWidth="1"/>
    <col min="10004" max="10240" width="9.140625" style="3"/>
    <col min="10241" max="10241" width="103.85546875" style="3" customWidth="1"/>
    <col min="10242" max="10250" width="19.7109375" style="3" customWidth="1"/>
    <col min="10251" max="10252" width="10.7109375" style="3" customWidth="1"/>
    <col min="10253" max="10253" width="9.140625" style="3"/>
    <col min="10254" max="10254" width="12.85546875" style="3" customWidth="1"/>
    <col min="10255" max="10255" width="23.42578125" style="3" customWidth="1"/>
    <col min="10256" max="10257" width="9.140625" style="3"/>
    <col min="10258" max="10258" width="10.5703125" style="3" bestFit="1" customWidth="1"/>
    <col min="10259" max="10259" width="11.28515625" style="3" customWidth="1"/>
    <col min="10260" max="10496" width="9.140625" style="3"/>
    <col min="10497" max="10497" width="103.85546875" style="3" customWidth="1"/>
    <col min="10498" max="10506" width="19.7109375" style="3" customWidth="1"/>
    <col min="10507" max="10508" width="10.7109375" style="3" customWidth="1"/>
    <col min="10509" max="10509" width="9.140625" style="3"/>
    <col min="10510" max="10510" width="12.85546875" style="3" customWidth="1"/>
    <col min="10511" max="10511" width="23.42578125" style="3" customWidth="1"/>
    <col min="10512" max="10513" width="9.140625" style="3"/>
    <col min="10514" max="10514" width="10.5703125" style="3" bestFit="1" customWidth="1"/>
    <col min="10515" max="10515" width="11.28515625" style="3" customWidth="1"/>
    <col min="10516" max="10752" width="9.140625" style="3"/>
    <col min="10753" max="10753" width="103.85546875" style="3" customWidth="1"/>
    <col min="10754" max="10762" width="19.7109375" style="3" customWidth="1"/>
    <col min="10763" max="10764" width="10.7109375" style="3" customWidth="1"/>
    <col min="10765" max="10765" width="9.140625" style="3"/>
    <col min="10766" max="10766" width="12.85546875" style="3" customWidth="1"/>
    <col min="10767" max="10767" width="23.42578125" style="3" customWidth="1"/>
    <col min="10768" max="10769" width="9.140625" style="3"/>
    <col min="10770" max="10770" width="10.5703125" style="3" bestFit="1" customWidth="1"/>
    <col min="10771" max="10771" width="11.28515625" style="3" customWidth="1"/>
    <col min="10772" max="11008" width="9.140625" style="3"/>
    <col min="11009" max="11009" width="103.85546875" style="3" customWidth="1"/>
    <col min="11010" max="11018" width="19.7109375" style="3" customWidth="1"/>
    <col min="11019" max="11020" width="10.7109375" style="3" customWidth="1"/>
    <col min="11021" max="11021" width="9.140625" style="3"/>
    <col min="11022" max="11022" width="12.85546875" style="3" customWidth="1"/>
    <col min="11023" max="11023" width="23.42578125" style="3" customWidth="1"/>
    <col min="11024" max="11025" width="9.140625" style="3"/>
    <col min="11026" max="11026" width="10.5703125" style="3" bestFit="1" customWidth="1"/>
    <col min="11027" max="11027" width="11.28515625" style="3" customWidth="1"/>
    <col min="11028" max="11264" width="9.140625" style="3"/>
    <col min="11265" max="11265" width="103.85546875" style="3" customWidth="1"/>
    <col min="11266" max="11274" width="19.7109375" style="3" customWidth="1"/>
    <col min="11275" max="11276" width="10.7109375" style="3" customWidth="1"/>
    <col min="11277" max="11277" width="9.140625" style="3"/>
    <col min="11278" max="11278" width="12.85546875" style="3" customWidth="1"/>
    <col min="11279" max="11279" width="23.42578125" style="3" customWidth="1"/>
    <col min="11280" max="11281" width="9.140625" style="3"/>
    <col min="11282" max="11282" width="10.5703125" style="3" bestFit="1" customWidth="1"/>
    <col min="11283" max="11283" width="11.28515625" style="3" customWidth="1"/>
    <col min="11284" max="11520" width="9.140625" style="3"/>
    <col min="11521" max="11521" width="103.85546875" style="3" customWidth="1"/>
    <col min="11522" max="11530" width="19.7109375" style="3" customWidth="1"/>
    <col min="11531" max="11532" width="10.7109375" style="3" customWidth="1"/>
    <col min="11533" max="11533" width="9.140625" style="3"/>
    <col min="11534" max="11534" width="12.85546875" style="3" customWidth="1"/>
    <col min="11535" max="11535" width="23.42578125" style="3" customWidth="1"/>
    <col min="11536" max="11537" width="9.140625" style="3"/>
    <col min="11538" max="11538" width="10.5703125" style="3" bestFit="1" customWidth="1"/>
    <col min="11539" max="11539" width="11.28515625" style="3" customWidth="1"/>
    <col min="11540" max="11776" width="9.140625" style="3"/>
    <col min="11777" max="11777" width="103.85546875" style="3" customWidth="1"/>
    <col min="11778" max="11786" width="19.7109375" style="3" customWidth="1"/>
    <col min="11787" max="11788" width="10.7109375" style="3" customWidth="1"/>
    <col min="11789" max="11789" width="9.140625" style="3"/>
    <col min="11790" max="11790" width="12.85546875" style="3" customWidth="1"/>
    <col min="11791" max="11791" width="23.42578125" style="3" customWidth="1"/>
    <col min="11792" max="11793" width="9.140625" style="3"/>
    <col min="11794" max="11794" width="10.5703125" style="3" bestFit="1" customWidth="1"/>
    <col min="11795" max="11795" width="11.28515625" style="3" customWidth="1"/>
    <col min="11796" max="12032" width="9.140625" style="3"/>
    <col min="12033" max="12033" width="103.85546875" style="3" customWidth="1"/>
    <col min="12034" max="12042" width="19.7109375" style="3" customWidth="1"/>
    <col min="12043" max="12044" width="10.7109375" style="3" customWidth="1"/>
    <col min="12045" max="12045" width="9.140625" style="3"/>
    <col min="12046" max="12046" width="12.85546875" style="3" customWidth="1"/>
    <col min="12047" max="12047" width="23.42578125" style="3" customWidth="1"/>
    <col min="12048" max="12049" width="9.140625" style="3"/>
    <col min="12050" max="12050" width="10.5703125" style="3" bestFit="1" customWidth="1"/>
    <col min="12051" max="12051" width="11.28515625" style="3" customWidth="1"/>
    <col min="12052" max="12288" width="9.140625" style="3"/>
    <col min="12289" max="12289" width="103.85546875" style="3" customWidth="1"/>
    <col min="12290" max="12298" width="19.7109375" style="3" customWidth="1"/>
    <col min="12299" max="12300" width="10.7109375" style="3" customWidth="1"/>
    <col min="12301" max="12301" width="9.140625" style="3"/>
    <col min="12302" max="12302" width="12.85546875" style="3" customWidth="1"/>
    <col min="12303" max="12303" width="23.42578125" style="3" customWidth="1"/>
    <col min="12304" max="12305" width="9.140625" style="3"/>
    <col min="12306" max="12306" width="10.5703125" style="3" bestFit="1" customWidth="1"/>
    <col min="12307" max="12307" width="11.28515625" style="3" customWidth="1"/>
    <col min="12308" max="12544" width="9.140625" style="3"/>
    <col min="12545" max="12545" width="103.85546875" style="3" customWidth="1"/>
    <col min="12546" max="12554" width="19.7109375" style="3" customWidth="1"/>
    <col min="12555" max="12556" width="10.7109375" style="3" customWidth="1"/>
    <col min="12557" max="12557" width="9.140625" style="3"/>
    <col min="12558" max="12558" width="12.85546875" style="3" customWidth="1"/>
    <col min="12559" max="12559" width="23.42578125" style="3" customWidth="1"/>
    <col min="12560" max="12561" width="9.140625" style="3"/>
    <col min="12562" max="12562" width="10.5703125" style="3" bestFit="1" customWidth="1"/>
    <col min="12563" max="12563" width="11.28515625" style="3" customWidth="1"/>
    <col min="12564" max="12800" width="9.140625" style="3"/>
    <col min="12801" max="12801" width="103.85546875" style="3" customWidth="1"/>
    <col min="12802" max="12810" width="19.7109375" style="3" customWidth="1"/>
    <col min="12811" max="12812" width="10.7109375" style="3" customWidth="1"/>
    <col min="12813" max="12813" width="9.140625" style="3"/>
    <col min="12814" max="12814" width="12.85546875" style="3" customWidth="1"/>
    <col min="12815" max="12815" width="23.42578125" style="3" customWidth="1"/>
    <col min="12816" max="12817" width="9.140625" style="3"/>
    <col min="12818" max="12818" width="10.5703125" style="3" bestFit="1" customWidth="1"/>
    <col min="12819" max="12819" width="11.28515625" style="3" customWidth="1"/>
    <col min="12820" max="13056" width="9.140625" style="3"/>
    <col min="13057" max="13057" width="103.85546875" style="3" customWidth="1"/>
    <col min="13058" max="13066" width="19.7109375" style="3" customWidth="1"/>
    <col min="13067" max="13068" width="10.7109375" style="3" customWidth="1"/>
    <col min="13069" max="13069" width="9.140625" style="3"/>
    <col min="13070" max="13070" width="12.85546875" style="3" customWidth="1"/>
    <col min="13071" max="13071" width="23.42578125" style="3" customWidth="1"/>
    <col min="13072" max="13073" width="9.140625" style="3"/>
    <col min="13074" max="13074" width="10.5703125" style="3" bestFit="1" customWidth="1"/>
    <col min="13075" max="13075" width="11.28515625" style="3" customWidth="1"/>
    <col min="13076" max="13312" width="9.140625" style="3"/>
    <col min="13313" max="13313" width="103.85546875" style="3" customWidth="1"/>
    <col min="13314" max="13322" width="19.7109375" style="3" customWidth="1"/>
    <col min="13323" max="13324" width="10.7109375" style="3" customWidth="1"/>
    <col min="13325" max="13325" width="9.140625" style="3"/>
    <col min="13326" max="13326" width="12.85546875" style="3" customWidth="1"/>
    <col min="13327" max="13327" width="23.42578125" style="3" customWidth="1"/>
    <col min="13328" max="13329" width="9.140625" style="3"/>
    <col min="13330" max="13330" width="10.5703125" style="3" bestFit="1" customWidth="1"/>
    <col min="13331" max="13331" width="11.28515625" style="3" customWidth="1"/>
    <col min="13332" max="13568" width="9.140625" style="3"/>
    <col min="13569" max="13569" width="103.85546875" style="3" customWidth="1"/>
    <col min="13570" max="13578" width="19.7109375" style="3" customWidth="1"/>
    <col min="13579" max="13580" width="10.7109375" style="3" customWidth="1"/>
    <col min="13581" max="13581" width="9.140625" style="3"/>
    <col min="13582" max="13582" width="12.85546875" style="3" customWidth="1"/>
    <col min="13583" max="13583" width="23.42578125" style="3" customWidth="1"/>
    <col min="13584" max="13585" width="9.140625" style="3"/>
    <col min="13586" max="13586" width="10.5703125" style="3" bestFit="1" customWidth="1"/>
    <col min="13587" max="13587" width="11.28515625" style="3" customWidth="1"/>
    <col min="13588" max="13824" width="9.140625" style="3"/>
    <col min="13825" max="13825" width="103.85546875" style="3" customWidth="1"/>
    <col min="13826" max="13834" width="19.7109375" style="3" customWidth="1"/>
    <col min="13835" max="13836" width="10.7109375" style="3" customWidth="1"/>
    <col min="13837" max="13837" width="9.140625" style="3"/>
    <col min="13838" max="13838" width="12.85546875" style="3" customWidth="1"/>
    <col min="13839" max="13839" width="23.42578125" style="3" customWidth="1"/>
    <col min="13840" max="13841" width="9.140625" style="3"/>
    <col min="13842" max="13842" width="10.5703125" style="3" bestFit="1" customWidth="1"/>
    <col min="13843" max="13843" width="11.28515625" style="3" customWidth="1"/>
    <col min="13844" max="14080" width="9.140625" style="3"/>
    <col min="14081" max="14081" width="103.85546875" style="3" customWidth="1"/>
    <col min="14082" max="14090" width="19.7109375" style="3" customWidth="1"/>
    <col min="14091" max="14092" width="10.7109375" style="3" customWidth="1"/>
    <col min="14093" max="14093" width="9.140625" style="3"/>
    <col min="14094" max="14094" width="12.85546875" style="3" customWidth="1"/>
    <col min="14095" max="14095" width="23.42578125" style="3" customWidth="1"/>
    <col min="14096" max="14097" width="9.140625" style="3"/>
    <col min="14098" max="14098" width="10.5703125" style="3" bestFit="1" customWidth="1"/>
    <col min="14099" max="14099" width="11.28515625" style="3" customWidth="1"/>
    <col min="14100" max="14336" width="9.140625" style="3"/>
    <col min="14337" max="14337" width="103.85546875" style="3" customWidth="1"/>
    <col min="14338" max="14346" width="19.7109375" style="3" customWidth="1"/>
    <col min="14347" max="14348" width="10.7109375" style="3" customWidth="1"/>
    <col min="14349" max="14349" width="9.140625" style="3"/>
    <col min="14350" max="14350" width="12.85546875" style="3" customWidth="1"/>
    <col min="14351" max="14351" width="23.42578125" style="3" customWidth="1"/>
    <col min="14352" max="14353" width="9.140625" style="3"/>
    <col min="14354" max="14354" width="10.5703125" style="3" bestFit="1" customWidth="1"/>
    <col min="14355" max="14355" width="11.28515625" style="3" customWidth="1"/>
    <col min="14356" max="14592" width="9.140625" style="3"/>
    <col min="14593" max="14593" width="103.85546875" style="3" customWidth="1"/>
    <col min="14594" max="14602" width="19.7109375" style="3" customWidth="1"/>
    <col min="14603" max="14604" width="10.7109375" style="3" customWidth="1"/>
    <col min="14605" max="14605" width="9.140625" style="3"/>
    <col min="14606" max="14606" width="12.85546875" style="3" customWidth="1"/>
    <col min="14607" max="14607" width="23.42578125" style="3" customWidth="1"/>
    <col min="14608" max="14609" width="9.140625" style="3"/>
    <col min="14610" max="14610" width="10.5703125" style="3" bestFit="1" customWidth="1"/>
    <col min="14611" max="14611" width="11.28515625" style="3" customWidth="1"/>
    <col min="14612" max="14848" width="9.140625" style="3"/>
    <col min="14849" max="14849" width="103.85546875" style="3" customWidth="1"/>
    <col min="14850" max="14858" width="19.7109375" style="3" customWidth="1"/>
    <col min="14859" max="14860" width="10.7109375" style="3" customWidth="1"/>
    <col min="14861" max="14861" width="9.140625" style="3"/>
    <col min="14862" max="14862" width="12.85546875" style="3" customWidth="1"/>
    <col min="14863" max="14863" width="23.42578125" style="3" customWidth="1"/>
    <col min="14864" max="14865" width="9.140625" style="3"/>
    <col min="14866" max="14866" width="10.5703125" style="3" bestFit="1" customWidth="1"/>
    <col min="14867" max="14867" width="11.28515625" style="3" customWidth="1"/>
    <col min="14868" max="15104" width="9.140625" style="3"/>
    <col min="15105" max="15105" width="103.85546875" style="3" customWidth="1"/>
    <col min="15106" max="15114" width="19.7109375" style="3" customWidth="1"/>
    <col min="15115" max="15116" width="10.7109375" style="3" customWidth="1"/>
    <col min="15117" max="15117" width="9.140625" style="3"/>
    <col min="15118" max="15118" width="12.85546875" style="3" customWidth="1"/>
    <col min="15119" max="15119" width="23.42578125" style="3" customWidth="1"/>
    <col min="15120" max="15121" width="9.140625" style="3"/>
    <col min="15122" max="15122" width="10.5703125" style="3" bestFit="1" customWidth="1"/>
    <col min="15123" max="15123" width="11.28515625" style="3" customWidth="1"/>
    <col min="15124" max="15360" width="9.140625" style="3"/>
    <col min="15361" max="15361" width="103.85546875" style="3" customWidth="1"/>
    <col min="15362" max="15370" width="19.7109375" style="3" customWidth="1"/>
    <col min="15371" max="15372" width="10.7109375" style="3" customWidth="1"/>
    <col min="15373" max="15373" width="9.140625" style="3"/>
    <col min="15374" max="15374" width="12.85546875" style="3" customWidth="1"/>
    <col min="15375" max="15375" width="23.42578125" style="3" customWidth="1"/>
    <col min="15376" max="15377" width="9.140625" style="3"/>
    <col min="15378" max="15378" width="10.5703125" style="3" bestFit="1" customWidth="1"/>
    <col min="15379" max="15379" width="11.28515625" style="3" customWidth="1"/>
    <col min="15380" max="15616" width="9.140625" style="3"/>
    <col min="15617" max="15617" width="103.85546875" style="3" customWidth="1"/>
    <col min="15618" max="15626" width="19.7109375" style="3" customWidth="1"/>
    <col min="15627" max="15628" width="10.7109375" style="3" customWidth="1"/>
    <col min="15629" max="15629" width="9.140625" style="3"/>
    <col min="15630" max="15630" width="12.85546875" style="3" customWidth="1"/>
    <col min="15631" max="15631" width="23.42578125" style="3" customWidth="1"/>
    <col min="15632" max="15633" width="9.140625" style="3"/>
    <col min="15634" max="15634" width="10.5703125" style="3" bestFit="1" customWidth="1"/>
    <col min="15635" max="15635" width="11.28515625" style="3" customWidth="1"/>
    <col min="15636" max="15872" width="9.140625" style="3"/>
    <col min="15873" max="15873" width="103.85546875" style="3" customWidth="1"/>
    <col min="15874" max="15882" width="19.7109375" style="3" customWidth="1"/>
    <col min="15883" max="15884" width="10.7109375" style="3" customWidth="1"/>
    <col min="15885" max="15885" width="9.140625" style="3"/>
    <col min="15886" max="15886" width="12.85546875" style="3" customWidth="1"/>
    <col min="15887" max="15887" width="23.42578125" style="3" customWidth="1"/>
    <col min="15888" max="15889" width="9.140625" style="3"/>
    <col min="15890" max="15890" width="10.5703125" style="3" bestFit="1" customWidth="1"/>
    <col min="15891" max="15891" width="11.28515625" style="3" customWidth="1"/>
    <col min="15892" max="16128" width="9.140625" style="3"/>
    <col min="16129" max="16129" width="103.85546875" style="3" customWidth="1"/>
    <col min="16130" max="16138" width="19.7109375" style="3" customWidth="1"/>
    <col min="16139" max="16140" width="10.7109375" style="3" customWidth="1"/>
    <col min="16141" max="16141" width="9.140625" style="3"/>
    <col min="16142" max="16142" width="12.85546875" style="3" customWidth="1"/>
    <col min="16143" max="16143" width="23.42578125" style="3" customWidth="1"/>
    <col min="16144" max="16145" width="9.140625" style="3"/>
    <col min="16146" max="16146" width="10.5703125" style="3" bestFit="1" customWidth="1"/>
    <col min="16147" max="16147" width="11.28515625" style="3" customWidth="1"/>
    <col min="16148" max="16384" width="9.140625" style="3"/>
  </cols>
  <sheetData>
    <row r="1" spans="1:17" ht="9" customHeight="1" x14ac:dyDescent="0.35">
      <c r="A1" s="4153"/>
      <c r="B1" s="4153"/>
      <c r="C1" s="4153"/>
      <c r="D1" s="4153"/>
      <c r="E1" s="4153"/>
      <c r="F1" s="4153"/>
      <c r="G1" s="4153"/>
      <c r="H1" s="4153"/>
      <c r="I1" s="4153"/>
      <c r="J1" s="4153"/>
      <c r="K1" s="4153"/>
      <c r="L1" s="4153"/>
      <c r="M1" s="4153"/>
      <c r="N1" s="4153"/>
      <c r="O1" s="4153"/>
      <c r="P1" s="4153"/>
      <c r="Q1" s="4153"/>
    </row>
    <row r="2" spans="1:17" ht="30" customHeight="1" x14ac:dyDescent="0.35">
      <c r="A2" s="4153" t="s">
        <v>95</v>
      </c>
      <c r="B2" s="4153"/>
      <c r="C2" s="4153"/>
      <c r="D2" s="4153"/>
      <c r="E2" s="4153"/>
      <c r="F2" s="4153"/>
      <c r="G2" s="4153"/>
      <c r="H2" s="4153"/>
      <c r="I2" s="4153"/>
      <c r="J2" s="4153"/>
      <c r="K2" s="734"/>
      <c r="L2" s="734"/>
      <c r="M2" s="734"/>
      <c r="N2" s="734"/>
      <c r="O2" s="734"/>
      <c r="P2" s="734"/>
      <c r="Q2" s="734"/>
    </row>
    <row r="3" spans="1:17" ht="29.25" customHeight="1" x14ac:dyDescent="0.35">
      <c r="A3" s="4548" t="s">
        <v>96</v>
      </c>
      <c r="B3" s="4548"/>
      <c r="C3" s="4548"/>
      <c r="D3" s="4548"/>
      <c r="E3" s="4548"/>
      <c r="F3" s="4548"/>
      <c r="G3" s="4548"/>
      <c r="H3" s="4548"/>
      <c r="I3" s="4548"/>
      <c r="J3" s="4548"/>
      <c r="K3" s="43"/>
      <c r="L3" s="43"/>
      <c r="M3" s="43"/>
      <c r="N3" s="43"/>
      <c r="O3" s="43"/>
      <c r="P3" s="43"/>
    </row>
    <row r="4" spans="1:17" ht="24.75" customHeight="1" x14ac:dyDescent="0.35">
      <c r="A4" s="4153" t="s">
        <v>379</v>
      </c>
      <c r="B4" s="4153"/>
      <c r="C4" s="4153"/>
      <c r="D4" s="4153"/>
      <c r="E4" s="4153"/>
      <c r="F4" s="4153"/>
      <c r="G4" s="4153"/>
      <c r="H4" s="4153"/>
      <c r="I4" s="4153"/>
      <c r="J4" s="4153"/>
      <c r="K4" s="734"/>
      <c r="L4" s="734"/>
    </row>
    <row r="5" spans="1:17" ht="19.5" customHeight="1" thickBot="1" x14ac:dyDescent="0.4">
      <c r="A5" s="4"/>
    </row>
    <row r="6" spans="1:17" ht="33" customHeight="1" thickBot="1" x14ac:dyDescent="0.4">
      <c r="A6" s="4588" t="s">
        <v>9</v>
      </c>
      <c r="B6" s="4155" t="s">
        <v>19</v>
      </c>
      <c r="C6" s="4591"/>
      <c r="D6" s="4592"/>
      <c r="E6" s="4155" t="s">
        <v>20</v>
      </c>
      <c r="F6" s="4591"/>
      <c r="G6" s="4592"/>
      <c r="H6" s="4593" t="s">
        <v>21</v>
      </c>
      <c r="I6" s="4594"/>
      <c r="J6" s="4595"/>
      <c r="K6" s="10"/>
      <c r="L6" s="10"/>
    </row>
    <row r="7" spans="1:17" ht="33" customHeight="1" thickBot="1" x14ac:dyDescent="0.4">
      <c r="A7" s="4589"/>
      <c r="B7" s="4598" t="s">
        <v>5</v>
      </c>
      <c r="C7" s="4599"/>
      <c r="D7" s="4600"/>
      <c r="E7" s="4598" t="s">
        <v>5</v>
      </c>
      <c r="F7" s="4599"/>
      <c r="G7" s="4600"/>
      <c r="H7" s="4571"/>
      <c r="I7" s="4596"/>
      <c r="J7" s="4597"/>
      <c r="K7" s="10"/>
      <c r="L7" s="10"/>
    </row>
    <row r="8" spans="1:17" ht="99.75" customHeight="1" thickBot="1" x14ac:dyDescent="0.4">
      <c r="A8" s="4590"/>
      <c r="B8" s="37" t="s">
        <v>26</v>
      </c>
      <c r="C8" s="39" t="s">
        <v>27</v>
      </c>
      <c r="D8" s="40" t="s">
        <v>4</v>
      </c>
      <c r="E8" s="37" t="s">
        <v>26</v>
      </c>
      <c r="F8" s="39" t="s">
        <v>27</v>
      </c>
      <c r="G8" s="40" t="s">
        <v>4</v>
      </c>
      <c r="H8" s="37" t="s">
        <v>26</v>
      </c>
      <c r="I8" s="39" t="s">
        <v>27</v>
      </c>
      <c r="J8" s="40" t="s">
        <v>4</v>
      </c>
      <c r="K8" s="10"/>
      <c r="L8" s="10"/>
    </row>
    <row r="9" spans="1:17" ht="36.75" customHeight="1" x14ac:dyDescent="0.35">
      <c r="A9" s="746" t="s">
        <v>22</v>
      </c>
      <c r="B9" s="691"/>
      <c r="C9" s="620"/>
      <c r="D9" s="621"/>
      <c r="E9" s="691"/>
      <c r="F9" s="620"/>
      <c r="G9" s="622"/>
      <c r="H9" s="692"/>
      <c r="I9" s="604"/>
      <c r="J9" s="605"/>
      <c r="K9" s="10"/>
      <c r="L9" s="10"/>
    </row>
    <row r="10" spans="1:17" ht="29.25" customHeight="1" thickBot="1" x14ac:dyDescent="0.4">
      <c r="A10" s="738" t="s">
        <v>103</v>
      </c>
      <c r="B10" s="698">
        <v>5</v>
      </c>
      <c r="C10" s="699">
        <v>0</v>
      </c>
      <c r="D10" s="739">
        <f>SUM(B10:C10)</f>
        <v>5</v>
      </c>
      <c r="E10" s="698">
        <v>10</v>
      </c>
      <c r="F10" s="699">
        <v>0</v>
      </c>
      <c r="G10" s="739">
        <f>SUM(E10:F10)</f>
        <v>10</v>
      </c>
      <c r="H10" s="700">
        <f>B10+E10</f>
        <v>15</v>
      </c>
      <c r="I10" s="701">
        <f>C10+F10</f>
        <v>0</v>
      </c>
      <c r="J10" s="747">
        <f>D10+G10</f>
        <v>15</v>
      </c>
      <c r="K10" s="10"/>
      <c r="L10" s="10"/>
    </row>
    <row r="11" spans="1:17" ht="58.5" customHeight="1" thickBot="1" x14ac:dyDescent="0.4">
      <c r="A11" s="608" t="s">
        <v>12</v>
      </c>
      <c r="B11" s="740">
        <f t="shared" ref="B11:G11" si="0">SUM(B9:B10)</f>
        <v>5</v>
      </c>
      <c r="C11" s="740">
        <f t="shared" si="0"/>
        <v>0</v>
      </c>
      <c r="D11" s="740">
        <f t="shared" si="0"/>
        <v>5</v>
      </c>
      <c r="E11" s="740">
        <f t="shared" si="0"/>
        <v>10</v>
      </c>
      <c r="F11" s="740">
        <f t="shared" si="0"/>
        <v>0</v>
      </c>
      <c r="G11" s="740">
        <f t="shared" si="0"/>
        <v>10</v>
      </c>
      <c r="H11" s="740">
        <f>SUM(H10:H10)</f>
        <v>15</v>
      </c>
      <c r="I11" s="740">
        <f>SUM(I10:I10)</f>
        <v>0</v>
      </c>
      <c r="J11" s="420">
        <f>SUM(J10:J10)</f>
        <v>15</v>
      </c>
      <c r="K11" s="10"/>
      <c r="L11" s="10"/>
    </row>
    <row r="12" spans="1:17" ht="36.75" customHeight="1" thickBot="1" x14ac:dyDescent="0.4">
      <c r="A12" s="608" t="s">
        <v>23</v>
      </c>
      <c r="B12" s="623"/>
      <c r="C12" s="624"/>
      <c r="D12" s="748"/>
      <c r="E12" s="623"/>
      <c r="F12" s="624"/>
      <c r="G12" s="748"/>
      <c r="H12" s="625"/>
      <c r="I12" s="624"/>
      <c r="J12" s="626"/>
      <c r="K12" s="10"/>
      <c r="L12" s="10"/>
    </row>
    <row r="13" spans="1:17" ht="27" customHeight="1" x14ac:dyDescent="0.35">
      <c r="A13" s="609" t="s">
        <v>11</v>
      </c>
      <c r="B13" s="623"/>
      <c r="C13" s="615"/>
      <c r="D13" s="611"/>
      <c r="E13" s="623"/>
      <c r="F13" s="615"/>
      <c r="G13" s="611"/>
      <c r="H13" s="625"/>
      <c r="I13" s="610"/>
      <c r="J13" s="627"/>
      <c r="K13" s="8"/>
      <c r="L13" s="8"/>
    </row>
    <row r="14" spans="1:17" ht="31.5" customHeight="1" thickBot="1" x14ac:dyDescent="0.4">
      <c r="A14" s="702" t="s">
        <v>103</v>
      </c>
      <c r="B14" s="698">
        <v>5</v>
      </c>
      <c r="C14" s="699">
        <v>0</v>
      </c>
      <c r="D14" s="739">
        <f>SUM(B14:C14)</f>
        <v>5</v>
      </c>
      <c r="E14" s="742">
        <v>10</v>
      </c>
      <c r="F14" s="749">
        <v>0</v>
      </c>
      <c r="G14" s="737">
        <f>SUM(E14:F14)</f>
        <v>10</v>
      </c>
      <c r="H14" s="700">
        <f>B14+E14</f>
        <v>15</v>
      </c>
      <c r="I14" s="701">
        <f>C14+F14</f>
        <v>0</v>
      </c>
      <c r="J14" s="747">
        <f>D14+G14</f>
        <v>15</v>
      </c>
      <c r="K14" s="6"/>
      <c r="L14" s="6"/>
    </row>
    <row r="15" spans="1:17" ht="24.95" customHeight="1" thickBot="1" x14ac:dyDescent="0.4">
      <c r="A15" s="1" t="s">
        <v>8</v>
      </c>
      <c r="B15" s="740">
        <f>SUM(B13:B14)</f>
        <v>5</v>
      </c>
      <c r="C15" s="740">
        <f>SUM(C13:C14)</f>
        <v>0</v>
      </c>
      <c r="D15" s="740">
        <f>SUM(D13:D14)</f>
        <v>5</v>
      </c>
      <c r="E15" s="750">
        <f t="shared" ref="E15:J15" si="1">SUM(E14:E14)</f>
        <v>10</v>
      </c>
      <c r="F15" s="750">
        <f t="shared" si="1"/>
        <v>0</v>
      </c>
      <c r="G15" s="743">
        <f t="shared" si="1"/>
        <v>10</v>
      </c>
      <c r="H15" s="750">
        <f t="shared" si="1"/>
        <v>15</v>
      </c>
      <c r="I15" s="750">
        <f t="shared" si="1"/>
        <v>0</v>
      </c>
      <c r="J15" s="743">
        <f t="shared" si="1"/>
        <v>15</v>
      </c>
      <c r="K15" s="11"/>
      <c r="L15" s="11"/>
    </row>
    <row r="16" spans="1:17" ht="57.75" customHeight="1" thickBot="1" x14ac:dyDescent="0.4">
      <c r="A16" s="628" t="s">
        <v>25</v>
      </c>
      <c r="B16" s="104"/>
      <c r="C16" s="616"/>
      <c r="D16" s="703"/>
      <c r="E16" s="104"/>
      <c r="F16" s="616"/>
      <c r="G16" s="751"/>
      <c r="H16" s="629"/>
      <c r="I16" s="630"/>
      <c r="J16" s="631"/>
      <c r="K16" s="6"/>
      <c r="L16" s="6"/>
    </row>
    <row r="17" spans="1:16" ht="24.95" customHeight="1" thickBot="1" x14ac:dyDescent="0.4">
      <c r="A17" s="738" t="s">
        <v>103</v>
      </c>
      <c r="B17" s="632">
        <v>0</v>
      </c>
      <c r="C17" s="633">
        <v>0</v>
      </c>
      <c r="D17" s="113">
        <f>SUM(B17:C17)</f>
        <v>0</v>
      </c>
      <c r="E17" s="634">
        <v>0</v>
      </c>
      <c r="F17" s="635">
        <v>0</v>
      </c>
      <c r="G17" s="113">
        <f>SUM(E17:F17)</f>
        <v>0</v>
      </c>
      <c r="H17" s="636">
        <f>B17+E17</f>
        <v>0</v>
      </c>
      <c r="I17" s="637">
        <f>C17+F17</f>
        <v>0</v>
      </c>
      <c r="J17" s="638">
        <f>D17+G17</f>
        <v>0</v>
      </c>
      <c r="K17" s="6"/>
      <c r="L17" s="6"/>
    </row>
    <row r="18" spans="1:16" ht="24.95" customHeight="1" thickBot="1" x14ac:dyDescent="0.4">
      <c r="A18" s="1" t="s">
        <v>13</v>
      </c>
      <c r="B18" s="28">
        <f t="shared" ref="B18:J18" si="2">SUM(B17:B17)</f>
        <v>0</v>
      </c>
      <c r="C18" s="28">
        <f t="shared" si="2"/>
        <v>0</v>
      </c>
      <c r="D18" s="28">
        <f t="shared" si="2"/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743">
        <f t="shared" si="2"/>
        <v>0</v>
      </c>
      <c r="K18" s="6"/>
      <c r="L18" s="6"/>
    </row>
    <row r="19" spans="1:16" ht="24.95" customHeight="1" thickBot="1" x14ac:dyDescent="0.4">
      <c r="A19" s="13" t="s">
        <v>10</v>
      </c>
      <c r="B19" s="740">
        <f t="shared" ref="B19:J19" si="3">B15</f>
        <v>5</v>
      </c>
      <c r="C19" s="740">
        <f t="shared" si="3"/>
        <v>0</v>
      </c>
      <c r="D19" s="740">
        <f t="shared" si="3"/>
        <v>5</v>
      </c>
      <c r="E19" s="740">
        <f t="shared" si="3"/>
        <v>10</v>
      </c>
      <c r="F19" s="740">
        <f t="shared" si="3"/>
        <v>0</v>
      </c>
      <c r="G19" s="18">
        <f t="shared" si="3"/>
        <v>10</v>
      </c>
      <c r="H19" s="18">
        <f t="shared" si="3"/>
        <v>15</v>
      </c>
      <c r="I19" s="18">
        <f t="shared" si="3"/>
        <v>0</v>
      </c>
      <c r="J19" s="420">
        <f t="shared" si="3"/>
        <v>15</v>
      </c>
      <c r="K19" s="14"/>
      <c r="L19" s="14"/>
    </row>
    <row r="20" spans="1:16" ht="66" customHeight="1" thickBot="1" x14ac:dyDescent="0.4">
      <c r="A20" s="13" t="s">
        <v>14</v>
      </c>
      <c r="B20" s="740">
        <f t="shared" ref="B20:J20" si="4">B18</f>
        <v>0</v>
      </c>
      <c r="C20" s="740">
        <f t="shared" si="4"/>
        <v>0</v>
      </c>
      <c r="D20" s="740">
        <f t="shared" si="4"/>
        <v>0</v>
      </c>
      <c r="E20" s="740">
        <f t="shared" si="4"/>
        <v>0</v>
      </c>
      <c r="F20" s="740">
        <f t="shared" si="4"/>
        <v>0</v>
      </c>
      <c r="G20" s="18">
        <f t="shared" si="4"/>
        <v>0</v>
      </c>
      <c r="H20" s="18">
        <f t="shared" si="4"/>
        <v>0</v>
      </c>
      <c r="I20" s="18">
        <f t="shared" si="4"/>
        <v>0</v>
      </c>
      <c r="J20" s="420">
        <f t="shared" si="4"/>
        <v>0</v>
      </c>
      <c r="K20" s="7"/>
      <c r="L20" s="7"/>
    </row>
    <row r="21" spans="1:16" ht="36.75" customHeight="1" thickBot="1" x14ac:dyDescent="0.4">
      <c r="A21" s="2" t="s">
        <v>15</v>
      </c>
      <c r="B21" s="744">
        <f t="shared" ref="B21:J21" si="5">SUM(B19:B20)</f>
        <v>5</v>
      </c>
      <c r="C21" s="744">
        <f t="shared" si="5"/>
        <v>0</v>
      </c>
      <c r="D21" s="744">
        <f t="shared" si="5"/>
        <v>5</v>
      </c>
      <c r="E21" s="744">
        <f t="shared" si="5"/>
        <v>10</v>
      </c>
      <c r="F21" s="744">
        <f t="shared" si="5"/>
        <v>0</v>
      </c>
      <c r="G21" s="19">
        <f t="shared" si="5"/>
        <v>10</v>
      </c>
      <c r="H21" s="19">
        <f t="shared" si="5"/>
        <v>15</v>
      </c>
      <c r="I21" s="19">
        <f t="shared" si="5"/>
        <v>0</v>
      </c>
      <c r="J21" s="745">
        <f t="shared" si="5"/>
        <v>15</v>
      </c>
      <c r="K21" s="7"/>
      <c r="L21" s="7"/>
    </row>
    <row r="22" spans="1:16" ht="30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6" ht="25.5" hidden="1" customHeight="1" x14ac:dyDescent="0.35">
      <c r="A23" s="6"/>
      <c r="B23" s="7"/>
      <c r="C23" s="7"/>
      <c r="D23" s="7"/>
      <c r="E23" s="7"/>
      <c r="F23" s="7"/>
      <c r="G23" s="7"/>
      <c r="H23" s="7"/>
      <c r="I23" s="7"/>
      <c r="J23" s="7"/>
      <c r="K23" s="9"/>
    </row>
    <row r="24" spans="1:16" x14ac:dyDescent="0.35">
      <c r="A24" s="4149"/>
      <c r="B24" s="4149"/>
      <c r="C24" s="4149"/>
      <c r="D24" s="4149"/>
      <c r="E24" s="4149"/>
      <c r="F24" s="4149"/>
      <c r="G24" s="4149"/>
      <c r="H24" s="4149"/>
      <c r="I24" s="4149"/>
      <c r="J24" s="4149"/>
      <c r="K24" s="4149"/>
      <c r="L24" s="4149"/>
      <c r="M24" s="4149"/>
      <c r="N24" s="4149"/>
      <c r="O24" s="4149"/>
      <c r="P24" s="4149"/>
    </row>
    <row r="25" spans="1:16" ht="12" customHeight="1" x14ac:dyDescent="0.3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6" ht="25.5" hidden="1" customHeight="1" x14ac:dyDescent="0.35"/>
    <row r="27" spans="1:16" ht="37.5" customHeight="1" x14ac:dyDescent="0.35"/>
    <row r="28" spans="1:16" ht="26.25" customHeight="1" x14ac:dyDescent="0.35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topLeftCell="A4" zoomScale="50" zoomScaleNormal="50" workbookViewId="0">
      <selection activeCell="A37" sqref="A37:P37"/>
    </sheetView>
  </sheetViews>
  <sheetFormatPr defaultColWidth="9.140625" defaultRowHeight="25.5" x14ac:dyDescent="0.35"/>
  <cols>
    <col min="1" max="1" width="88.85546875" style="844" customWidth="1"/>
    <col min="2" max="2" width="15.85546875" style="844" customWidth="1"/>
    <col min="3" max="3" width="12.85546875" style="844" customWidth="1"/>
    <col min="4" max="4" width="12.28515625" style="844" customWidth="1"/>
    <col min="5" max="5" width="14.7109375" style="844" customWidth="1"/>
    <col min="6" max="6" width="12.85546875" style="844" customWidth="1"/>
    <col min="7" max="7" width="11" style="844" customWidth="1"/>
    <col min="8" max="8" width="15.28515625" style="844" customWidth="1"/>
    <col min="9" max="9" width="13" style="844" customWidth="1"/>
    <col min="10" max="10" width="12.28515625" style="844" customWidth="1"/>
    <col min="11" max="11" width="14.7109375" style="844" customWidth="1"/>
    <col min="12" max="12" width="13.28515625" style="844" customWidth="1"/>
    <col min="13" max="13" width="12" style="844" customWidth="1"/>
    <col min="14" max="14" width="15" style="844" customWidth="1"/>
    <col min="15" max="15" width="14.5703125" style="844" customWidth="1"/>
    <col min="16" max="16" width="14" style="844" customWidth="1"/>
    <col min="17" max="18" width="10.7109375" style="844" customWidth="1"/>
    <col min="19" max="19" width="9.140625" style="844" customWidth="1"/>
    <col min="20" max="20" width="12.85546875" style="844" customWidth="1"/>
    <col min="21" max="21" width="23.42578125" style="844" customWidth="1"/>
    <col min="22" max="23" width="9.140625" style="844" customWidth="1"/>
    <col min="24" max="24" width="10.42578125" style="844" bestFit="1" customWidth="1"/>
    <col min="25" max="25" width="11.28515625" style="844" customWidth="1"/>
    <col min="26" max="16384" width="9.140625" style="844"/>
  </cols>
  <sheetData>
    <row r="1" spans="1:20" ht="39.75" customHeight="1" x14ac:dyDescent="0.35">
      <c r="A1" s="4294" t="s">
        <v>108</v>
      </c>
      <c r="B1" s="4294"/>
      <c r="C1" s="4294"/>
      <c r="D1" s="4294"/>
      <c r="E1" s="4294"/>
      <c r="F1" s="4294"/>
      <c r="G1" s="4294"/>
      <c r="H1" s="4294"/>
      <c r="I1" s="4294"/>
      <c r="J1" s="4294"/>
      <c r="K1" s="4294"/>
      <c r="L1" s="4294"/>
      <c r="M1" s="4294"/>
      <c r="N1" s="4294"/>
      <c r="O1" s="4294"/>
      <c r="P1" s="4294"/>
      <c r="Q1" s="823"/>
      <c r="R1" s="823"/>
      <c r="S1" s="823"/>
      <c r="T1" s="823"/>
    </row>
    <row r="2" spans="1:20" ht="22.5" customHeight="1" x14ac:dyDescent="0.35">
      <c r="A2" s="825"/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</row>
    <row r="3" spans="1:20" ht="22.5" customHeight="1" x14ac:dyDescent="0.35">
      <c r="A3" s="4294" t="s">
        <v>359</v>
      </c>
      <c r="B3" s="4294"/>
      <c r="C3" s="4294"/>
      <c r="D3" s="4294"/>
      <c r="E3" s="4294"/>
      <c r="F3" s="4294"/>
      <c r="G3" s="4294"/>
      <c r="H3" s="4294"/>
      <c r="I3" s="4294"/>
      <c r="J3" s="4294"/>
      <c r="K3" s="4294"/>
      <c r="L3" s="4294"/>
      <c r="M3" s="4294"/>
      <c r="N3" s="4294"/>
      <c r="O3" s="4294"/>
      <c r="P3" s="4294"/>
      <c r="Q3" s="1964"/>
      <c r="R3" s="1964"/>
    </row>
    <row r="4" spans="1:20" ht="13.5" customHeight="1" thickBot="1" x14ac:dyDescent="0.4">
      <c r="A4" s="822"/>
    </row>
    <row r="5" spans="1:20" ht="16.5" customHeight="1" x14ac:dyDescent="0.35">
      <c r="A5" s="4601" t="s">
        <v>9</v>
      </c>
      <c r="B5" s="4604" t="s">
        <v>0</v>
      </c>
      <c r="C5" s="4605"/>
      <c r="D5" s="4606"/>
      <c r="E5" s="4604" t="s">
        <v>1</v>
      </c>
      <c r="F5" s="4605"/>
      <c r="G5" s="4606"/>
      <c r="H5" s="4604" t="s">
        <v>2</v>
      </c>
      <c r="I5" s="4605"/>
      <c r="J5" s="4606"/>
      <c r="K5" s="4604" t="s">
        <v>3</v>
      </c>
      <c r="L5" s="4605"/>
      <c r="M5" s="4606"/>
      <c r="N5" s="4614" t="s">
        <v>6</v>
      </c>
      <c r="O5" s="4615"/>
      <c r="P5" s="4616"/>
      <c r="Q5" s="824"/>
      <c r="R5" s="824"/>
    </row>
    <row r="6" spans="1:20" ht="43.5" customHeight="1" thickBot="1" x14ac:dyDescent="0.4">
      <c r="A6" s="4602"/>
      <c r="B6" s="4607"/>
      <c r="C6" s="4608"/>
      <c r="D6" s="4609"/>
      <c r="E6" s="4610"/>
      <c r="F6" s="4611"/>
      <c r="G6" s="4612"/>
      <c r="H6" s="4613"/>
      <c r="I6" s="4611"/>
      <c r="J6" s="4612"/>
      <c r="K6" s="4607"/>
      <c r="L6" s="4608"/>
      <c r="M6" s="4609"/>
      <c r="N6" s="4617"/>
      <c r="O6" s="4618"/>
      <c r="P6" s="4619"/>
      <c r="Q6" s="824"/>
      <c r="R6" s="824"/>
    </row>
    <row r="7" spans="1:20" ht="93" customHeight="1" thickBot="1" x14ac:dyDescent="0.4">
      <c r="A7" s="4603"/>
      <c r="B7" s="2142" t="s">
        <v>26</v>
      </c>
      <c r="C7" s="2143" t="s">
        <v>27</v>
      </c>
      <c r="D7" s="2144" t="s">
        <v>4</v>
      </c>
      <c r="E7" s="2142" t="s">
        <v>26</v>
      </c>
      <c r="F7" s="2143" t="s">
        <v>27</v>
      </c>
      <c r="G7" s="2144" t="s">
        <v>4</v>
      </c>
      <c r="H7" s="2142" t="s">
        <v>26</v>
      </c>
      <c r="I7" s="2143" t="s">
        <v>27</v>
      </c>
      <c r="J7" s="2144" t="s">
        <v>4</v>
      </c>
      <c r="K7" s="2142" t="s">
        <v>26</v>
      </c>
      <c r="L7" s="2143" t="s">
        <v>27</v>
      </c>
      <c r="M7" s="2144" t="s">
        <v>4</v>
      </c>
      <c r="N7" s="2142" t="s">
        <v>26</v>
      </c>
      <c r="O7" s="2143" t="s">
        <v>27</v>
      </c>
      <c r="P7" s="2145" t="s">
        <v>4</v>
      </c>
      <c r="Q7" s="824"/>
      <c r="R7" s="824"/>
    </row>
    <row r="8" spans="1:20" ht="28.5" customHeight="1" thickBot="1" x14ac:dyDescent="0.4">
      <c r="A8" s="2146" t="s">
        <v>22</v>
      </c>
      <c r="B8" s="2147"/>
      <c r="C8" s="2147"/>
      <c r="D8" s="2147"/>
      <c r="E8" s="2147"/>
      <c r="F8" s="2147"/>
      <c r="G8" s="2148"/>
      <c r="H8" s="2149"/>
      <c r="I8" s="2147"/>
      <c r="J8" s="2147"/>
      <c r="K8" s="2147"/>
      <c r="L8" s="2147"/>
      <c r="M8" s="2148"/>
      <c r="N8" s="2147"/>
      <c r="O8" s="2147"/>
      <c r="P8" s="2148"/>
      <c r="Q8" s="824"/>
      <c r="R8" s="824"/>
    </row>
    <row r="9" spans="1:20" ht="30.75" customHeight="1" x14ac:dyDescent="0.35">
      <c r="A9" s="2150" t="s">
        <v>22</v>
      </c>
      <c r="B9" s="606"/>
      <c r="C9" s="2151"/>
      <c r="D9" s="2152"/>
      <c r="E9" s="606"/>
      <c r="F9" s="2151"/>
      <c r="G9" s="2152"/>
      <c r="H9" s="606"/>
      <c r="I9" s="2151"/>
      <c r="J9" s="2152"/>
      <c r="K9" s="2153"/>
      <c r="L9" s="2151"/>
      <c r="M9" s="2154"/>
      <c r="N9" s="607"/>
      <c r="O9" s="2155"/>
      <c r="P9" s="2156"/>
      <c r="Q9" s="824"/>
      <c r="R9" s="824"/>
    </row>
    <row r="10" spans="1:20" ht="30.75" customHeight="1" x14ac:dyDescent="0.35">
      <c r="A10" s="1730" t="s">
        <v>109</v>
      </c>
      <c r="B10" s="2157">
        <f t="shared" ref="B10:M15" si="0">B19+B27</f>
        <v>27</v>
      </c>
      <c r="C10" s="2158">
        <f t="shared" si="0"/>
        <v>0</v>
      </c>
      <c r="D10" s="1737">
        <f t="shared" si="0"/>
        <v>27</v>
      </c>
      <c r="E10" s="2157">
        <f t="shared" si="0"/>
        <v>21</v>
      </c>
      <c r="F10" s="2158">
        <f t="shared" si="0"/>
        <v>1</v>
      </c>
      <c r="G10" s="1737">
        <f t="shared" si="0"/>
        <v>22</v>
      </c>
      <c r="H10" s="2157">
        <f>H19+H27</f>
        <v>16</v>
      </c>
      <c r="I10" s="2158">
        <f t="shared" ref="I10:J10" si="1">I19+I27</f>
        <v>2</v>
      </c>
      <c r="J10" s="1737">
        <f t="shared" si="1"/>
        <v>18</v>
      </c>
      <c r="K10" s="2157">
        <f>K19+K27</f>
        <v>8</v>
      </c>
      <c r="L10" s="2158">
        <f t="shared" ref="L10:M10" si="2">L19+L27</f>
        <v>0</v>
      </c>
      <c r="M10" s="1737">
        <f t="shared" si="2"/>
        <v>8</v>
      </c>
      <c r="N10" s="2159">
        <f t="shared" ref="N10:O15" si="3">B10+E10+H10+K10</f>
        <v>72</v>
      </c>
      <c r="O10" s="2160">
        <f t="shared" si="3"/>
        <v>3</v>
      </c>
      <c r="P10" s="2161">
        <f t="shared" ref="P10:P15" si="4">SUM(N10:O10)</f>
        <v>75</v>
      </c>
      <c r="Q10" s="824"/>
      <c r="R10" s="824"/>
    </row>
    <row r="11" spans="1:20" ht="30.75" customHeight="1" x14ac:dyDescent="0.35">
      <c r="A11" s="1730" t="s">
        <v>110</v>
      </c>
      <c r="B11" s="2157">
        <f t="shared" si="0"/>
        <v>18</v>
      </c>
      <c r="C11" s="2158">
        <f t="shared" si="0"/>
        <v>0</v>
      </c>
      <c r="D11" s="1737">
        <f t="shared" si="0"/>
        <v>18</v>
      </c>
      <c r="E11" s="2157">
        <f t="shared" si="0"/>
        <v>19</v>
      </c>
      <c r="F11" s="2158">
        <f t="shared" si="0"/>
        <v>0</v>
      </c>
      <c r="G11" s="1737">
        <f t="shared" si="0"/>
        <v>19</v>
      </c>
      <c r="H11" s="2157">
        <f t="shared" si="0"/>
        <v>12</v>
      </c>
      <c r="I11" s="2158">
        <f t="shared" si="0"/>
        <v>0</v>
      </c>
      <c r="J11" s="1737">
        <f t="shared" si="0"/>
        <v>12</v>
      </c>
      <c r="K11" s="2157">
        <f t="shared" si="0"/>
        <v>12</v>
      </c>
      <c r="L11" s="2158">
        <f t="shared" si="0"/>
        <v>0</v>
      </c>
      <c r="M11" s="1737">
        <f t="shared" si="0"/>
        <v>12</v>
      </c>
      <c r="N11" s="2159">
        <f t="shared" si="3"/>
        <v>61</v>
      </c>
      <c r="O11" s="2160">
        <f t="shared" si="3"/>
        <v>0</v>
      </c>
      <c r="P11" s="2161">
        <f t="shared" si="4"/>
        <v>61</v>
      </c>
      <c r="Q11" s="824"/>
      <c r="R11" s="824"/>
    </row>
    <row r="12" spans="1:20" ht="27.75" customHeight="1" x14ac:dyDescent="0.35">
      <c r="A12" s="1730" t="s">
        <v>111</v>
      </c>
      <c r="B12" s="2157">
        <f t="shared" si="0"/>
        <v>36</v>
      </c>
      <c r="C12" s="2158">
        <f t="shared" si="0"/>
        <v>1</v>
      </c>
      <c r="D12" s="1737">
        <f t="shared" si="0"/>
        <v>37</v>
      </c>
      <c r="E12" s="2157">
        <f t="shared" si="0"/>
        <v>38</v>
      </c>
      <c r="F12" s="2158">
        <f t="shared" si="0"/>
        <v>3</v>
      </c>
      <c r="G12" s="1737">
        <f t="shared" si="0"/>
        <v>41</v>
      </c>
      <c r="H12" s="2157">
        <f t="shared" si="0"/>
        <v>20</v>
      </c>
      <c r="I12" s="2158">
        <f t="shared" si="0"/>
        <v>0</v>
      </c>
      <c r="J12" s="1737">
        <f t="shared" si="0"/>
        <v>20</v>
      </c>
      <c r="K12" s="2157">
        <f t="shared" si="0"/>
        <v>20</v>
      </c>
      <c r="L12" s="2158">
        <f t="shared" si="0"/>
        <v>3</v>
      </c>
      <c r="M12" s="1737">
        <f t="shared" si="0"/>
        <v>23</v>
      </c>
      <c r="N12" s="2159">
        <f t="shared" si="3"/>
        <v>114</v>
      </c>
      <c r="O12" s="2160">
        <f t="shared" si="3"/>
        <v>7</v>
      </c>
      <c r="P12" s="2161">
        <f t="shared" si="4"/>
        <v>121</v>
      </c>
      <c r="Q12" s="824"/>
      <c r="R12" s="824"/>
    </row>
    <row r="13" spans="1:20" ht="30" customHeight="1" x14ac:dyDescent="0.35">
      <c r="A13" s="1730" t="s">
        <v>112</v>
      </c>
      <c r="B13" s="2157">
        <f t="shared" si="0"/>
        <v>39</v>
      </c>
      <c r="C13" s="2158">
        <f t="shared" si="0"/>
        <v>9</v>
      </c>
      <c r="D13" s="1737">
        <f t="shared" si="0"/>
        <v>48</v>
      </c>
      <c r="E13" s="2157">
        <f t="shared" si="0"/>
        <v>37</v>
      </c>
      <c r="F13" s="2158">
        <f t="shared" si="0"/>
        <v>2</v>
      </c>
      <c r="G13" s="1737">
        <f t="shared" si="0"/>
        <v>39</v>
      </c>
      <c r="H13" s="2157">
        <f t="shared" si="0"/>
        <v>22</v>
      </c>
      <c r="I13" s="2158">
        <f t="shared" si="0"/>
        <v>0</v>
      </c>
      <c r="J13" s="1737">
        <f t="shared" si="0"/>
        <v>22</v>
      </c>
      <c r="K13" s="2157">
        <f t="shared" si="0"/>
        <v>22</v>
      </c>
      <c r="L13" s="2158">
        <f t="shared" si="0"/>
        <v>3</v>
      </c>
      <c r="M13" s="1737">
        <f t="shared" si="0"/>
        <v>25</v>
      </c>
      <c r="N13" s="2159">
        <f t="shared" si="3"/>
        <v>120</v>
      </c>
      <c r="O13" s="2160">
        <f t="shared" si="3"/>
        <v>14</v>
      </c>
      <c r="P13" s="2161">
        <f t="shared" si="4"/>
        <v>134</v>
      </c>
      <c r="Q13" s="824"/>
      <c r="R13" s="824"/>
    </row>
    <row r="14" spans="1:20" ht="31.5" customHeight="1" x14ac:dyDescent="0.35">
      <c r="A14" s="1730" t="s">
        <v>33</v>
      </c>
      <c r="B14" s="2157">
        <f t="shared" si="0"/>
        <v>24</v>
      </c>
      <c r="C14" s="2158">
        <f t="shared" si="0"/>
        <v>0</v>
      </c>
      <c r="D14" s="1737">
        <f t="shared" si="0"/>
        <v>24</v>
      </c>
      <c r="E14" s="2157">
        <f t="shared" si="0"/>
        <v>24</v>
      </c>
      <c r="F14" s="2158">
        <f t="shared" si="0"/>
        <v>2</v>
      </c>
      <c r="G14" s="1737">
        <f t="shared" si="0"/>
        <v>26</v>
      </c>
      <c r="H14" s="2157">
        <f t="shared" si="0"/>
        <v>19</v>
      </c>
      <c r="I14" s="2158">
        <f t="shared" si="0"/>
        <v>1</v>
      </c>
      <c r="J14" s="1737">
        <f t="shared" si="0"/>
        <v>20</v>
      </c>
      <c r="K14" s="2157">
        <f t="shared" si="0"/>
        <v>22</v>
      </c>
      <c r="L14" s="2158">
        <f t="shared" si="0"/>
        <v>0</v>
      </c>
      <c r="M14" s="1737">
        <f t="shared" si="0"/>
        <v>22</v>
      </c>
      <c r="N14" s="2159">
        <f t="shared" si="3"/>
        <v>89</v>
      </c>
      <c r="O14" s="2160">
        <f t="shared" si="3"/>
        <v>3</v>
      </c>
      <c r="P14" s="2161">
        <f t="shared" si="4"/>
        <v>92</v>
      </c>
      <c r="Q14" s="824"/>
      <c r="R14" s="824"/>
    </row>
    <row r="15" spans="1:20" ht="32.25" customHeight="1" thickBot="1" x14ac:dyDescent="0.4">
      <c r="A15" s="1730" t="s">
        <v>113</v>
      </c>
      <c r="B15" s="1731">
        <f t="shared" si="0"/>
        <v>20</v>
      </c>
      <c r="C15" s="1732">
        <f t="shared" si="0"/>
        <v>0</v>
      </c>
      <c r="D15" s="1732">
        <f t="shared" si="0"/>
        <v>20</v>
      </c>
      <c r="E15" s="1731">
        <f t="shared" si="0"/>
        <v>14</v>
      </c>
      <c r="F15" s="1732">
        <f t="shared" si="0"/>
        <v>1</v>
      </c>
      <c r="G15" s="343">
        <f t="shared" si="0"/>
        <v>15</v>
      </c>
      <c r="H15" s="1731">
        <f t="shared" si="0"/>
        <v>12</v>
      </c>
      <c r="I15" s="1732">
        <f t="shared" si="0"/>
        <v>0</v>
      </c>
      <c r="J15" s="343">
        <f t="shared" si="0"/>
        <v>12</v>
      </c>
      <c r="K15" s="1731">
        <f t="shared" si="0"/>
        <v>14</v>
      </c>
      <c r="L15" s="1732">
        <f t="shared" si="0"/>
        <v>0</v>
      </c>
      <c r="M15" s="343">
        <f t="shared" si="0"/>
        <v>14</v>
      </c>
      <c r="N15" s="1733">
        <f t="shared" si="3"/>
        <v>60</v>
      </c>
      <c r="O15" s="2160">
        <f t="shared" si="3"/>
        <v>1</v>
      </c>
      <c r="P15" s="1734">
        <f t="shared" si="4"/>
        <v>61</v>
      </c>
      <c r="Q15" s="824"/>
      <c r="R15" s="824"/>
    </row>
    <row r="16" spans="1:20" ht="28.5" customHeight="1" thickBot="1" x14ac:dyDescent="0.4">
      <c r="A16" s="2162" t="s">
        <v>12</v>
      </c>
      <c r="B16" s="2163">
        <f t="shared" ref="B16:P16" si="5">SUM(B10:B15)</f>
        <v>164</v>
      </c>
      <c r="C16" s="2163">
        <f t="shared" si="5"/>
        <v>10</v>
      </c>
      <c r="D16" s="2163">
        <f t="shared" si="5"/>
        <v>174</v>
      </c>
      <c r="E16" s="2163">
        <f t="shared" si="5"/>
        <v>153</v>
      </c>
      <c r="F16" s="2163">
        <f t="shared" si="5"/>
        <v>9</v>
      </c>
      <c r="G16" s="2163">
        <f t="shared" si="5"/>
        <v>162</v>
      </c>
      <c r="H16" s="2163">
        <f t="shared" si="5"/>
        <v>101</v>
      </c>
      <c r="I16" s="2163">
        <f t="shared" si="5"/>
        <v>3</v>
      </c>
      <c r="J16" s="2163">
        <f t="shared" si="5"/>
        <v>104</v>
      </c>
      <c r="K16" s="2163">
        <f t="shared" si="5"/>
        <v>98</v>
      </c>
      <c r="L16" s="2163">
        <f t="shared" si="5"/>
        <v>6</v>
      </c>
      <c r="M16" s="2163">
        <f t="shared" si="5"/>
        <v>104</v>
      </c>
      <c r="N16" s="2163">
        <f t="shared" si="5"/>
        <v>516</v>
      </c>
      <c r="O16" s="2164">
        <f>C16+F16+I16+L16</f>
        <v>28</v>
      </c>
      <c r="P16" s="2165">
        <f t="shared" si="5"/>
        <v>544</v>
      </c>
      <c r="Q16" s="824"/>
      <c r="R16" s="824"/>
      <c r="S16" s="824"/>
    </row>
    <row r="17" spans="1:18" ht="30.75" customHeight="1" thickBot="1" x14ac:dyDescent="0.4">
      <c r="A17" s="2162" t="s">
        <v>23</v>
      </c>
      <c r="B17" s="2166"/>
      <c r="C17" s="1351"/>
      <c r="D17" s="344"/>
      <c r="E17" s="1351"/>
      <c r="F17" s="1351"/>
      <c r="G17" s="344"/>
      <c r="H17" s="1351"/>
      <c r="I17" s="1351"/>
      <c r="J17" s="25"/>
      <c r="K17" s="2166"/>
      <c r="L17" s="1351"/>
      <c r="M17" s="344"/>
      <c r="N17" s="2167"/>
      <c r="O17" s="765"/>
      <c r="P17" s="345"/>
      <c r="Q17" s="8"/>
      <c r="R17" s="8"/>
    </row>
    <row r="18" spans="1:18" ht="30.75" customHeight="1" x14ac:dyDescent="0.35">
      <c r="A18" s="2168" t="s">
        <v>11</v>
      </c>
      <c r="B18" s="2169"/>
      <c r="C18" s="2170"/>
      <c r="D18" s="2171"/>
      <c r="E18" s="2172"/>
      <c r="F18" s="2170"/>
      <c r="G18" s="2171"/>
      <c r="H18" s="2172"/>
      <c r="I18" s="2170" t="s">
        <v>7</v>
      </c>
      <c r="J18" s="2173"/>
      <c r="K18" s="2169"/>
      <c r="L18" s="2170"/>
      <c r="M18" s="2171"/>
      <c r="N18" s="2174"/>
      <c r="O18" s="2175"/>
      <c r="P18" s="2176"/>
      <c r="Q18" s="845"/>
      <c r="R18" s="845"/>
    </row>
    <row r="19" spans="1:18" ht="30.75" customHeight="1" x14ac:dyDescent="0.35">
      <c r="A19" s="1730" t="s">
        <v>109</v>
      </c>
      <c r="B19" s="2177">
        <v>27</v>
      </c>
      <c r="C19" s="2178">
        <v>0</v>
      </c>
      <c r="D19" s="2179">
        <f>C19+B19</f>
        <v>27</v>
      </c>
      <c r="E19" s="2177">
        <v>21</v>
      </c>
      <c r="F19" s="2178">
        <v>1</v>
      </c>
      <c r="G19" s="2179">
        <f t="shared" ref="G19:G24" si="6">F19+E19</f>
        <v>22</v>
      </c>
      <c r="H19" s="2177">
        <v>16</v>
      </c>
      <c r="I19" s="2178">
        <v>2</v>
      </c>
      <c r="J19" s="2179">
        <f t="shared" ref="J19:J24" si="7">I19+H19</f>
        <v>18</v>
      </c>
      <c r="K19" s="2177">
        <v>8</v>
      </c>
      <c r="L19" s="2178">
        <v>0</v>
      </c>
      <c r="M19" s="2179">
        <f t="shared" ref="M19:M24" si="8">L19+K19</f>
        <v>8</v>
      </c>
      <c r="N19" s="2159">
        <f>B19+E19+H19+K19</f>
        <v>72</v>
      </c>
      <c r="O19" s="2160">
        <f t="shared" ref="O19:O36" si="9">C19+F19+I19+L19</f>
        <v>3</v>
      </c>
      <c r="P19" s="2161">
        <f t="shared" ref="P19:P24" si="10">SUM(N19:O19)</f>
        <v>75</v>
      </c>
      <c r="Q19" s="824"/>
      <c r="R19" s="824"/>
    </row>
    <row r="20" spans="1:18" ht="30.75" customHeight="1" x14ac:dyDescent="0.35">
      <c r="A20" s="1730" t="s">
        <v>110</v>
      </c>
      <c r="B20" s="2177">
        <v>17</v>
      </c>
      <c r="C20" s="2178">
        <v>0</v>
      </c>
      <c r="D20" s="2179">
        <f t="shared" ref="D20:D24" si="11">C20+B20</f>
        <v>17</v>
      </c>
      <c r="E20" s="2177">
        <v>17</v>
      </c>
      <c r="F20" s="2178">
        <v>0</v>
      </c>
      <c r="G20" s="2179">
        <f t="shared" si="6"/>
        <v>17</v>
      </c>
      <c r="H20" s="2177">
        <v>11</v>
      </c>
      <c r="I20" s="2178">
        <v>0</v>
      </c>
      <c r="J20" s="2179">
        <f t="shared" si="7"/>
        <v>11</v>
      </c>
      <c r="K20" s="2177">
        <v>11</v>
      </c>
      <c r="L20" s="2178">
        <v>0</v>
      </c>
      <c r="M20" s="2179">
        <f t="shared" si="8"/>
        <v>11</v>
      </c>
      <c r="N20" s="2159">
        <f t="shared" ref="N20:N24" si="12">B20+E20+H20+K20</f>
        <v>56</v>
      </c>
      <c r="O20" s="2160">
        <f t="shared" si="9"/>
        <v>0</v>
      </c>
      <c r="P20" s="2161">
        <f t="shared" si="10"/>
        <v>56</v>
      </c>
      <c r="Q20" s="824"/>
      <c r="R20" s="824"/>
    </row>
    <row r="21" spans="1:18" ht="27.75" customHeight="1" x14ac:dyDescent="0.35">
      <c r="A21" s="1730" t="s">
        <v>111</v>
      </c>
      <c r="B21" s="2177">
        <v>35</v>
      </c>
      <c r="C21" s="2178">
        <v>1</v>
      </c>
      <c r="D21" s="2179">
        <f t="shared" si="11"/>
        <v>36</v>
      </c>
      <c r="E21" s="2177">
        <v>37</v>
      </c>
      <c r="F21" s="2178">
        <v>3</v>
      </c>
      <c r="G21" s="2179">
        <f t="shared" si="6"/>
        <v>40</v>
      </c>
      <c r="H21" s="2177">
        <v>20</v>
      </c>
      <c r="I21" s="2178">
        <v>0</v>
      </c>
      <c r="J21" s="2179">
        <f t="shared" si="7"/>
        <v>20</v>
      </c>
      <c r="K21" s="2177">
        <v>20</v>
      </c>
      <c r="L21" s="2178">
        <v>3</v>
      </c>
      <c r="M21" s="2179">
        <f t="shared" si="8"/>
        <v>23</v>
      </c>
      <c r="N21" s="2159">
        <f t="shared" si="12"/>
        <v>112</v>
      </c>
      <c r="O21" s="2160">
        <f t="shared" si="9"/>
        <v>7</v>
      </c>
      <c r="P21" s="2161">
        <f t="shared" si="10"/>
        <v>119</v>
      </c>
      <c r="Q21" s="824"/>
      <c r="R21" s="824"/>
    </row>
    <row r="22" spans="1:18" ht="29.25" customHeight="1" x14ac:dyDescent="0.35">
      <c r="A22" s="1730" t="s">
        <v>112</v>
      </c>
      <c r="B22" s="2177">
        <v>38</v>
      </c>
      <c r="C22" s="2178">
        <v>9</v>
      </c>
      <c r="D22" s="2179">
        <f t="shared" si="11"/>
        <v>47</v>
      </c>
      <c r="E22" s="2177">
        <v>34</v>
      </c>
      <c r="F22" s="2178">
        <v>2</v>
      </c>
      <c r="G22" s="2179">
        <f t="shared" si="6"/>
        <v>36</v>
      </c>
      <c r="H22" s="2177">
        <v>20</v>
      </c>
      <c r="I22" s="2178">
        <v>0</v>
      </c>
      <c r="J22" s="2179">
        <f t="shared" si="7"/>
        <v>20</v>
      </c>
      <c r="K22" s="2177">
        <v>21</v>
      </c>
      <c r="L22" s="2178">
        <v>3</v>
      </c>
      <c r="M22" s="2179">
        <f t="shared" si="8"/>
        <v>24</v>
      </c>
      <c r="N22" s="2159">
        <f t="shared" si="12"/>
        <v>113</v>
      </c>
      <c r="O22" s="2160">
        <f t="shared" si="9"/>
        <v>14</v>
      </c>
      <c r="P22" s="2161">
        <f t="shared" si="10"/>
        <v>127</v>
      </c>
      <c r="Q22" s="824"/>
      <c r="R22" s="824"/>
    </row>
    <row r="23" spans="1:18" ht="27.75" customHeight="1" x14ac:dyDescent="0.35">
      <c r="A23" s="1730" t="s">
        <v>33</v>
      </c>
      <c r="B23" s="2177">
        <v>24</v>
      </c>
      <c r="C23" s="2178">
        <v>0</v>
      </c>
      <c r="D23" s="2179">
        <f t="shared" si="11"/>
        <v>24</v>
      </c>
      <c r="E23" s="2177">
        <v>24</v>
      </c>
      <c r="F23" s="2178">
        <v>0</v>
      </c>
      <c r="G23" s="2179">
        <f t="shared" si="6"/>
        <v>24</v>
      </c>
      <c r="H23" s="2177">
        <v>18</v>
      </c>
      <c r="I23" s="2178">
        <v>0</v>
      </c>
      <c r="J23" s="2179">
        <f t="shared" si="7"/>
        <v>18</v>
      </c>
      <c r="K23" s="2177">
        <v>19</v>
      </c>
      <c r="L23" s="2178">
        <v>0</v>
      </c>
      <c r="M23" s="2179">
        <f t="shared" si="8"/>
        <v>19</v>
      </c>
      <c r="N23" s="2159">
        <f t="shared" si="12"/>
        <v>85</v>
      </c>
      <c r="O23" s="2160">
        <f t="shared" si="9"/>
        <v>0</v>
      </c>
      <c r="P23" s="2161">
        <f t="shared" si="10"/>
        <v>85</v>
      </c>
      <c r="Q23" s="824"/>
      <c r="R23" s="824"/>
    </row>
    <row r="24" spans="1:18" ht="28.5" customHeight="1" thickBot="1" x14ac:dyDescent="0.4">
      <c r="A24" s="1730" t="s">
        <v>113</v>
      </c>
      <c r="B24" s="2177">
        <v>19</v>
      </c>
      <c r="C24" s="2178">
        <v>0</v>
      </c>
      <c r="D24" s="2179">
        <f t="shared" si="11"/>
        <v>19</v>
      </c>
      <c r="E24" s="2177">
        <v>14</v>
      </c>
      <c r="F24" s="2178">
        <v>1</v>
      </c>
      <c r="G24" s="2179">
        <f t="shared" si="6"/>
        <v>15</v>
      </c>
      <c r="H24" s="2177">
        <v>12</v>
      </c>
      <c r="I24" s="2178">
        <v>0</v>
      </c>
      <c r="J24" s="2179">
        <f t="shared" si="7"/>
        <v>12</v>
      </c>
      <c r="K24" s="2177">
        <v>14</v>
      </c>
      <c r="L24" s="2178">
        <v>0</v>
      </c>
      <c r="M24" s="2179">
        <f t="shared" si="8"/>
        <v>14</v>
      </c>
      <c r="N24" s="2159">
        <f t="shared" si="12"/>
        <v>59</v>
      </c>
      <c r="O24" s="1735">
        <f t="shared" si="9"/>
        <v>1</v>
      </c>
      <c r="P24" s="2161">
        <f t="shared" si="10"/>
        <v>60</v>
      </c>
      <c r="Q24" s="824"/>
      <c r="R24" s="824"/>
    </row>
    <row r="25" spans="1:18" ht="30.75" customHeight="1" thickBot="1" x14ac:dyDescent="0.4">
      <c r="A25" s="2180" t="s">
        <v>8</v>
      </c>
      <c r="B25" s="2181">
        <f>SUM(B19:B24)</f>
        <v>160</v>
      </c>
      <c r="C25" s="2181">
        <f t="shared" ref="C25:P25" si="13">SUM(C19:C24)</f>
        <v>10</v>
      </c>
      <c r="D25" s="2181">
        <f t="shared" si="13"/>
        <v>170</v>
      </c>
      <c r="E25" s="2181">
        <f t="shared" si="13"/>
        <v>147</v>
      </c>
      <c r="F25" s="2181">
        <f t="shared" si="13"/>
        <v>7</v>
      </c>
      <c r="G25" s="2181">
        <f t="shared" si="13"/>
        <v>154</v>
      </c>
      <c r="H25" s="2181">
        <f t="shared" si="13"/>
        <v>97</v>
      </c>
      <c r="I25" s="2181">
        <f t="shared" si="13"/>
        <v>2</v>
      </c>
      <c r="J25" s="2181">
        <f t="shared" si="13"/>
        <v>99</v>
      </c>
      <c r="K25" s="2181">
        <f t="shared" si="13"/>
        <v>93</v>
      </c>
      <c r="L25" s="2181">
        <f t="shared" si="13"/>
        <v>6</v>
      </c>
      <c r="M25" s="2181">
        <f t="shared" si="13"/>
        <v>99</v>
      </c>
      <c r="N25" s="2181">
        <f t="shared" si="13"/>
        <v>497</v>
      </c>
      <c r="O25" s="2164">
        <f t="shared" si="9"/>
        <v>25</v>
      </c>
      <c r="P25" s="2181">
        <f t="shared" si="13"/>
        <v>522</v>
      </c>
      <c r="Q25" s="845"/>
      <c r="R25" s="845"/>
    </row>
    <row r="26" spans="1:18" ht="30.75" customHeight="1" x14ac:dyDescent="0.35">
      <c r="A26" s="2182" t="s">
        <v>25</v>
      </c>
      <c r="B26" s="612"/>
      <c r="C26" s="2183"/>
      <c r="D26" s="2184"/>
      <c r="E26" s="2185"/>
      <c r="F26" s="2183"/>
      <c r="G26" s="2186"/>
      <c r="H26" s="2187"/>
      <c r="I26" s="2188"/>
      <c r="J26" s="2189"/>
      <c r="K26" s="2187"/>
      <c r="L26" s="2188"/>
      <c r="M26" s="2189"/>
      <c r="N26" s="2159">
        <f>B26+E26+H26+K26</f>
        <v>0</v>
      </c>
      <c r="O26" s="1736">
        <f t="shared" si="9"/>
        <v>0</v>
      </c>
      <c r="P26" s="2161">
        <f t="shared" ref="P26" si="14">SUM(N26:O26)</f>
        <v>0</v>
      </c>
      <c r="Q26" s="845"/>
      <c r="R26" s="845"/>
    </row>
    <row r="27" spans="1:18" ht="30.75" customHeight="1" x14ac:dyDescent="0.35">
      <c r="A27" s="1730" t="s">
        <v>109</v>
      </c>
      <c r="B27" s="2177">
        <v>0</v>
      </c>
      <c r="C27" s="2178">
        <v>0</v>
      </c>
      <c r="D27" s="2179">
        <f t="shared" ref="D27:D32" si="15">C27+B27</f>
        <v>0</v>
      </c>
      <c r="E27" s="2177">
        <v>0</v>
      </c>
      <c r="F27" s="2178">
        <v>0</v>
      </c>
      <c r="G27" s="2179">
        <f t="shared" ref="G27:G32" si="16">F27+E27</f>
        <v>0</v>
      </c>
      <c r="H27" s="2177">
        <v>0</v>
      </c>
      <c r="I27" s="2178">
        <v>0</v>
      </c>
      <c r="J27" s="2179">
        <f t="shared" ref="J27:J32" si="17">I27+H27</f>
        <v>0</v>
      </c>
      <c r="K27" s="2177">
        <v>0</v>
      </c>
      <c r="L27" s="2178">
        <v>0</v>
      </c>
      <c r="M27" s="2179">
        <f t="shared" ref="M27:M32" si="18">L27+K27</f>
        <v>0</v>
      </c>
      <c r="N27" s="2159">
        <f t="shared" ref="N27:N32" si="19">B27+E27+H27+K27</f>
        <v>0</v>
      </c>
      <c r="O27" s="2160">
        <f t="shared" si="9"/>
        <v>0</v>
      </c>
      <c r="P27" s="2161">
        <f t="shared" ref="P27:P32" si="20">SUM(N27:O27)</f>
        <v>0</v>
      </c>
      <c r="Q27" s="824"/>
      <c r="R27" s="824"/>
    </row>
    <row r="28" spans="1:18" ht="30.75" customHeight="1" x14ac:dyDescent="0.35">
      <c r="A28" s="1730" t="s">
        <v>110</v>
      </c>
      <c r="B28" s="2177">
        <v>1</v>
      </c>
      <c r="C28" s="2178">
        <v>0</v>
      </c>
      <c r="D28" s="2179">
        <f t="shared" si="15"/>
        <v>1</v>
      </c>
      <c r="E28" s="2177">
        <v>2</v>
      </c>
      <c r="F28" s="2178">
        <v>0</v>
      </c>
      <c r="G28" s="2179">
        <f t="shared" si="16"/>
        <v>2</v>
      </c>
      <c r="H28" s="2177">
        <v>1</v>
      </c>
      <c r="I28" s="2178">
        <v>0</v>
      </c>
      <c r="J28" s="2179">
        <f t="shared" si="17"/>
        <v>1</v>
      </c>
      <c r="K28" s="2177">
        <v>1</v>
      </c>
      <c r="L28" s="2178">
        <v>0</v>
      </c>
      <c r="M28" s="2179">
        <f t="shared" si="18"/>
        <v>1</v>
      </c>
      <c r="N28" s="2159">
        <f t="shared" si="19"/>
        <v>5</v>
      </c>
      <c r="O28" s="2160">
        <f t="shared" si="9"/>
        <v>0</v>
      </c>
      <c r="P28" s="2161">
        <f t="shared" si="20"/>
        <v>5</v>
      </c>
      <c r="Q28" s="824"/>
      <c r="R28" s="824"/>
    </row>
    <row r="29" spans="1:18" ht="27.75" customHeight="1" x14ac:dyDescent="0.35">
      <c r="A29" s="1730" t="s">
        <v>111</v>
      </c>
      <c r="B29" s="2177">
        <v>1</v>
      </c>
      <c r="C29" s="2178">
        <v>0</v>
      </c>
      <c r="D29" s="2179">
        <f t="shared" si="15"/>
        <v>1</v>
      </c>
      <c r="E29" s="2177">
        <v>1</v>
      </c>
      <c r="F29" s="2178">
        <v>0</v>
      </c>
      <c r="G29" s="2179">
        <f t="shared" si="16"/>
        <v>1</v>
      </c>
      <c r="H29" s="2177">
        <v>0</v>
      </c>
      <c r="I29" s="2178">
        <v>0</v>
      </c>
      <c r="J29" s="2179">
        <f t="shared" si="17"/>
        <v>0</v>
      </c>
      <c r="K29" s="2177">
        <v>0</v>
      </c>
      <c r="L29" s="2178">
        <v>0</v>
      </c>
      <c r="M29" s="2179">
        <f t="shared" si="18"/>
        <v>0</v>
      </c>
      <c r="N29" s="2159">
        <f t="shared" si="19"/>
        <v>2</v>
      </c>
      <c r="O29" s="2160">
        <f t="shared" si="9"/>
        <v>0</v>
      </c>
      <c r="P29" s="2161">
        <f t="shared" si="20"/>
        <v>2</v>
      </c>
      <c r="Q29" s="824"/>
      <c r="R29" s="824"/>
    </row>
    <row r="30" spans="1:18" ht="26.25" x14ac:dyDescent="0.35">
      <c r="A30" s="1730" t="s">
        <v>112</v>
      </c>
      <c r="B30" s="2177">
        <v>1</v>
      </c>
      <c r="C30" s="2178">
        <v>0</v>
      </c>
      <c r="D30" s="2179">
        <f t="shared" si="15"/>
        <v>1</v>
      </c>
      <c r="E30" s="2177">
        <v>3</v>
      </c>
      <c r="F30" s="2178">
        <v>0</v>
      </c>
      <c r="G30" s="2179">
        <f t="shared" si="16"/>
        <v>3</v>
      </c>
      <c r="H30" s="2177">
        <v>2</v>
      </c>
      <c r="I30" s="2178">
        <v>0</v>
      </c>
      <c r="J30" s="2179">
        <f t="shared" si="17"/>
        <v>2</v>
      </c>
      <c r="K30" s="2177">
        <v>1</v>
      </c>
      <c r="L30" s="2178">
        <v>0</v>
      </c>
      <c r="M30" s="2179">
        <f t="shared" si="18"/>
        <v>1</v>
      </c>
      <c r="N30" s="2159">
        <f t="shared" si="19"/>
        <v>7</v>
      </c>
      <c r="O30" s="2160">
        <f t="shared" si="9"/>
        <v>0</v>
      </c>
      <c r="P30" s="2161">
        <f t="shared" si="20"/>
        <v>7</v>
      </c>
      <c r="Q30" s="824"/>
      <c r="R30" s="824"/>
    </row>
    <row r="31" spans="1:18" ht="28.5" customHeight="1" x14ac:dyDescent="0.35">
      <c r="A31" s="1730" t="s">
        <v>33</v>
      </c>
      <c r="B31" s="2177">
        <v>0</v>
      </c>
      <c r="C31" s="2178">
        <v>0</v>
      </c>
      <c r="D31" s="2179">
        <f t="shared" si="15"/>
        <v>0</v>
      </c>
      <c r="E31" s="2177">
        <v>0</v>
      </c>
      <c r="F31" s="2178">
        <v>2</v>
      </c>
      <c r="G31" s="2179">
        <f t="shared" si="16"/>
        <v>2</v>
      </c>
      <c r="H31" s="2177">
        <v>1</v>
      </c>
      <c r="I31" s="2178">
        <v>1</v>
      </c>
      <c r="J31" s="2179">
        <f t="shared" si="17"/>
        <v>2</v>
      </c>
      <c r="K31" s="2177">
        <v>3</v>
      </c>
      <c r="L31" s="2178">
        <v>0</v>
      </c>
      <c r="M31" s="2179">
        <f t="shared" si="18"/>
        <v>3</v>
      </c>
      <c r="N31" s="2159">
        <f t="shared" si="19"/>
        <v>4</v>
      </c>
      <c r="O31" s="2160">
        <f t="shared" si="9"/>
        <v>3</v>
      </c>
      <c r="P31" s="2161">
        <f t="shared" si="20"/>
        <v>7</v>
      </c>
      <c r="Q31" s="824"/>
      <c r="R31" s="824"/>
    </row>
    <row r="32" spans="1:18" ht="27.75" customHeight="1" thickBot="1" x14ac:dyDescent="0.4">
      <c r="A32" s="1730" t="s">
        <v>113</v>
      </c>
      <c r="B32" s="2177">
        <v>1</v>
      </c>
      <c r="C32" s="2178">
        <v>0</v>
      </c>
      <c r="D32" s="2179">
        <f t="shared" si="15"/>
        <v>1</v>
      </c>
      <c r="E32" s="2177">
        <v>0</v>
      </c>
      <c r="F32" s="2178">
        <v>0</v>
      </c>
      <c r="G32" s="2179">
        <f t="shared" si="16"/>
        <v>0</v>
      </c>
      <c r="H32" s="2177">
        <v>0</v>
      </c>
      <c r="I32" s="2178">
        <v>0</v>
      </c>
      <c r="J32" s="2179">
        <f t="shared" si="17"/>
        <v>0</v>
      </c>
      <c r="K32" s="2177">
        <v>0</v>
      </c>
      <c r="L32" s="2178">
        <v>0</v>
      </c>
      <c r="M32" s="2179">
        <f t="shared" si="18"/>
        <v>0</v>
      </c>
      <c r="N32" s="2159">
        <f t="shared" si="19"/>
        <v>1</v>
      </c>
      <c r="O32" s="1735">
        <f t="shared" si="9"/>
        <v>0</v>
      </c>
      <c r="P32" s="2161">
        <f t="shared" si="20"/>
        <v>1</v>
      </c>
      <c r="Q32" s="824"/>
      <c r="R32" s="824"/>
    </row>
    <row r="33" spans="1:18" ht="32.25" customHeight="1" thickBot="1" x14ac:dyDescent="0.4">
      <c r="A33" s="2146" t="s">
        <v>13</v>
      </c>
      <c r="B33" s="2190">
        <f>SUM(B27:B32)</f>
        <v>4</v>
      </c>
      <c r="C33" s="2190">
        <f t="shared" ref="C33:P33" si="21">SUM(C27:C32)</f>
        <v>0</v>
      </c>
      <c r="D33" s="2190">
        <f t="shared" si="21"/>
        <v>4</v>
      </c>
      <c r="E33" s="2190">
        <f t="shared" si="21"/>
        <v>6</v>
      </c>
      <c r="F33" s="2190">
        <f t="shared" si="21"/>
        <v>2</v>
      </c>
      <c r="G33" s="2190">
        <f t="shared" si="21"/>
        <v>8</v>
      </c>
      <c r="H33" s="2190">
        <f t="shared" si="21"/>
        <v>4</v>
      </c>
      <c r="I33" s="2190">
        <f t="shared" si="21"/>
        <v>1</v>
      </c>
      <c r="J33" s="2190">
        <f t="shared" si="21"/>
        <v>5</v>
      </c>
      <c r="K33" s="2190">
        <f t="shared" si="21"/>
        <v>5</v>
      </c>
      <c r="L33" s="2190">
        <f t="shared" si="21"/>
        <v>0</v>
      </c>
      <c r="M33" s="2190">
        <f t="shared" si="21"/>
        <v>5</v>
      </c>
      <c r="N33" s="2190">
        <f t="shared" si="21"/>
        <v>19</v>
      </c>
      <c r="O33" s="2191">
        <f t="shared" si="9"/>
        <v>3</v>
      </c>
      <c r="P33" s="2192">
        <f t="shared" si="21"/>
        <v>22</v>
      </c>
      <c r="Q33" s="846"/>
      <c r="R33" s="846"/>
    </row>
    <row r="34" spans="1:18" ht="27.75" customHeight="1" thickBot="1" x14ac:dyDescent="0.4">
      <c r="A34" s="2193" t="s">
        <v>10</v>
      </c>
      <c r="B34" s="2165">
        <f t="shared" ref="B34:N34" si="22">B25</f>
        <v>160</v>
      </c>
      <c r="C34" s="2165">
        <f t="shared" si="22"/>
        <v>10</v>
      </c>
      <c r="D34" s="2165">
        <f t="shared" si="22"/>
        <v>170</v>
      </c>
      <c r="E34" s="2165">
        <f t="shared" si="22"/>
        <v>147</v>
      </c>
      <c r="F34" s="2165">
        <f t="shared" si="22"/>
        <v>7</v>
      </c>
      <c r="G34" s="2165">
        <f t="shared" si="22"/>
        <v>154</v>
      </c>
      <c r="H34" s="2165">
        <f t="shared" si="22"/>
        <v>97</v>
      </c>
      <c r="I34" s="2165">
        <f t="shared" si="22"/>
        <v>2</v>
      </c>
      <c r="J34" s="2165">
        <f t="shared" si="22"/>
        <v>99</v>
      </c>
      <c r="K34" s="2165">
        <f t="shared" si="22"/>
        <v>93</v>
      </c>
      <c r="L34" s="2165">
        <f t="shared" si="22"/>
        <v>6</v>
      </c>
      <c r="M34" s="2165">
        <f t="shared" si="22"/>
        <v>99</v>
      </c>
      <c r="N34" s="2165">
        <f t="shared" si="22"/>
        <v>497</v>
      </c>
      <c r="O34" s="2164">
        <f t="shared" si="9"/>
        <v>25</v>
      </c>
      <c r="P34" s="2165">
        <f>P25</f>
        <v>522</v>
      </c>
      <c r="Q34" s="846"/>
      <c r="R34" s="846"/>
    </row>
    <row r="35" spans="1:18" ht="33.75" customHeight="1" thickBot="1" x14ac:dyDescent="0.4">
      <c r="A35" s="2193" t="s">
        <v>14</v>
      </c>
      <c r="B35" s="2163">
        <f t="shared" ref="B35:P35" si="23">B33</f>
        <v>4</v>
      </c>
      <c r="C35" s="2163">
        <f t="shared" si="23"/>
        <v>0</v>
      </c>
      <c r="D35" s="2165">
        <f t="shared" si="23"/>
        <v>4</v>
      </c>
      <c r="E35" s="2194">
        <f t="shared" si="23"/>
        <v>6</v>
      </c>
      <c r="F35" s="2163">
        <f t="shared" si="23"/>
        <v>2</v>
      </c>
      <c r="G35" s="2163">
        <f t="shared" si="23"/>
        <v>8</v>
      </c>
      <c r="H35" s="2163">
        <f t="shared" si="23"/>
        <v>4</v>
      </c>
      <c r="I35" s="2163">
        <f t="shared" si="23"/>
        <v>1</v>
      </c>
      <c r="J35" s="2163">
        <f t="shared" si="23"/>
        <v>5</v>
      </c>
      <c r="K35" s="2163">
        <f t="shared" si="23"/>
        <v>5</v>
      </c>
      <c r="L35" s="2163">
        <f t="shared" si="23"/>
        <v>0</v>
      </c>
      <c r="M35" s="2163">
        <f t="shared" si="23"/>
        <v>5</v>
      </c>
      <c r="N35" s="2163">
        <f t="shared" si="23"/>
        <v>19</v>
      </c>
      <c r="O35" s="2195">
        <f t="shared" si="9"/>
        <v>3</v>
      </c>
      <c r="P35" s="2165">
        <f t="shared" si="23"/>
        <v>22</v>
      </c>
      <c r="Q35" s="847"/>
    </row>
    <row r="36" spans="1:18" ht="45" customHeight="1" thickBot="1" x14ac:dyDescent="0.4">
      <c r="A36" s="2196" t="s">
        <v>15</v>
      </c>
      <c r="B36" s="2197">
        <f t="shared" ref="B36:P36" si="24">SUM(B34:B35)</f>
        <v>164</v>
      </c>
      <c r="C36" s="2197">
        <f t="shared" si="24"/>
        <v>10</v>
      </c>
      <c r="D36" s="2198">
        <f t="shared" si="24"/>
        <v>174</v>
      </c>
      <c r="E36" s="2199">
        <f t="shared" si="24"/>
        <v>153</v>
      </c>
      <c r="F36" s="2197">
        <f t="shared" si="24"/>
        <v>9</v>
      </c>
      <c r="G36" s="2197">
        <f t="shared" si="24"/>
        <v>162</v>
      </c>
      <c r="H36" s="2197">
        <f t="shared" si="24"/>
        <v>101</v>
      </c>
      <c r="I36" s="2197">
        <f t="shared" si="24"/>
        <v>3</v>
      </c>
      <c r="J36" s="2197">
        <f t="shared" si="24"/>
        <v>104</v>
      </c>
      <c r="K36" s="2197">
        <f t="shared" si="24"/>
        <v>98</v>
      </c>
      <c r="L36" s="2197">
        <f t="shared" si="24"/>
        <v>6</v>
      </c>
      <c r="M36" s="2197">
        <f t="shared" si="24"/>
        <v>104</v>
      </c>
      <c r="N36" s="2197">
        <f t="shared" si="24"/>
        <v>516</v>
      </c>
      <c r="O36" s="2164">
        <f t="shared" si="9"/>
        <v>28</v>
      </c>
      <c r="P36" s="2198">
        <f t="shared" si="24"/>
        <v>544</v>
      </c>
      <c r="Q36" s="846"/>
      <c r="R36" s="846"/>
    </row>
    <row r="37" spans="1:18" x14ac:dyDescent="0.35">
      <c r="A37" s="4149"/>
      <c r="B37" s="4149"/>
      <c r="C37" s="4149"/>
      <c r="D37" s="4149"/>
      <c r="E37" s="4149"/>
      <c r="F37" s="4149"/>
      <c r="G37" s="4149"/>
      <c r="H37" s="4149"/>
      <c r="I37" s="4149"/>
      <c r="J37" s="4149"/>
      <c r="K37" s="4149"/>
      <c r="L37" s="4149"/>
      <c r="M37" s="4149"/>
      <c r="N37" s="4149"/>
      <c r="O37" s="4149"/>
      <c r="P37" s="4149"/>
    </row>
    <row r="38" spans="1:18" x14ac:dyDescent="0.35">
      <c r="B38" s="847"/>
      <c r="C38" s="847"/>
      <c r="D38" s="847"/>
      <c r="E38" s="847"/>
      <c r="F38" s="847"/>
      <c r="G38" s="847"/>
      <c r="H38" s="847"/>
      <c r="I38" s="847"/>
      <c r="J38" s="847"/>
      <c r="K38" s="847"/>
      <c r="L38" s="847"/>
      <c r="M38" s="847"/>
      <c r="N38" s="847"/>
      <c r="O38" s="847"/>
      <c r="P38" s="847"/>
    </row>
    <row r="39" spans="1:18" x14ac:dyDescent="0.35">
      <c r="B39" s="846"/>
      <c r="C39" s="846"/>
      <c r="D39" s="846"/>
      <c r="E39" s="846"/>
      <c r="F39" s="846"/>
      <c r="G39" s="846"/>
      <c r="H39" s="846"/>
      <c r="I39" s="846"/>
      <c r="J39" s="846"/>
      <c r="K39" s="846"/>
      <c r="L39" s="846"/>
      <c r="M39" s="846"/>
      <c r="N39" s="846"/>
      <c r="O39" s="846"/>
      <c r="P39" s="846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9"/>
  <sheetViews>
    <sheetView zoomScale="50" zoomScaleNormal="50" workbookViewId="0">
      <selection activeCell="W9" sqref="W9"/>
    </sheetView>
  </sheetViews>
  <sheetFormatPr defaultColWidth="9.140625" defaultRowHeight="25.5" x14ac:dyDescent="0.35"/>
  <cols>
    <col min="1" max="1" width="3" style="844" customWidth="1"/>
    <col min="2" max="2" width="88.42578125" style="844" customWidth="1"/>
    <col min="3" max="3" width="13.85546875" style="844" customWidth="1"/>
    <col min="4" max="4" width="12.85546875" style="844" customWidth="1"/>
    <col min="5" max="5" width="12.28515625" style="844" customWidth="1"/>
    <col min="6" max="6" width="14.28515625" style="844" customWidth="1"/>
    <col min="7" max="7" width="12.42578125" style="844" customWidth="1"/>
    <col min="8" max="8" width="11" style="844" customWidth="1"/>
    <col min="9" max="9" width="14.28515625" style="844" customWidth="1"/>
    <col min="10" max="10" width="13.28515625" style="844" customWidth="1"/>
    <col min="11" max="11" width="14.28515625" style="844" customWidth="1"/>
    <col min="12" max="12" width="15.42578125" style="844" customWidth="1"/>
    <col min="13" max="13" width="13.42578125" style="844" customWidth="1"/>
    <col min="14" max="14" width="12" style="844" customWidth="1"/>
    <col min="15" max="15" width="14.5703125" style="844" customWidth="1"/>
    <col min="16" max="16" width="14" style="844" customWidth="1"/>
    <col min="17" max="17" width="12" style="844" customWidth="1"/>
    <col min="18" max="18" width="14.42578125" style="844" customWidth="1"/>
    <col min="19" max="19" width="13.28515625" style="844" customWidth="1"/>
    <col min="20" max="20" width="14.85546875" style="844" customWidth="1"/>
    <col min="21" max="21" width="14.28515625" style="844" customWidth="1"/>
    <col min="22" max="22" width="10.42578125" style="844" bestFit="1" customWidth="1"/>
    <col min="23" max="23" width="9.28515625" style="844" bestFit="1" customWidth="1"/>
    <col min="24" max="16384" width="9.140625" style="844"/>
  </cols>
  <sheetData>
    <row r="1" spans="1:20" ht="25.5" customHeight="1" x14ac:dyDescent="0.35">
      <c r="A1" s="4145" t="s">
        <v>108</v>
      </c>
      <c r="B1" s="4145"/>
      <c r="C1" s="4145"/>
      <c r="D1" s="4145"/>
      <c r="E1" s="4145"/>
      <c r="F1" s="4145"/>
      <c r="G1" s="4145"/>
      <c r="H1" s="4145"/>
      <c r="I1" s="4145"/>
      <c r="J1" s="4145"/>
      <c r="K1" s="4145"/>
      <c r="L1" s="4145"/>
      <c r="M1" s="4145"/>
      <c r="N1" s="4145"/>
      <c r="O1" s="4145"/>
      <c r="P1" s="4145"/>
      <c r="Q1" s="4145"/>
      <c r="R1" s="4145"/>
      <c r="S1" s="4145"/>
      <c r="T1" s="4145"/>
    </row>
    <row r="2" spans="1:20" ht="36.75" customHeight="1" x14ac:dyDescent="0.35">
      <c r="A2" s="4294" t="s">
        <v>360</v>
      </c>
      <c r="B2" s="4294"/>
      <c r="C2" s="4294"/>
      <c r="D2" s="4294"/>
      <c r="E2" s="4294"/>
      <c r="F2" s="4294"/>
      <c r="G2" s="4294"/>
      <c r="H2" s="4294"/>
      <c r="I2" s="4294"/>
      <c r="J2" s="4294"/>
      <c r="K2" s="4294"/>
      <c r="L2" s="4294"/>
      <c r="M2" s="4294"/>
      <c r="N2" s="4294"/>
      <c r="O2" s="4294"/>
      <c r="P2" s="4294"/>
      <c r="Q2" s="4294"/>
      <c r="R2" s="4294"/>
      <c r="S2" s="4294"/>
      <c r="T2" s="4294"/>
    </row>
    <row r="3" spans="1:20" ht="25.5" customHeight="1" thickBot="1" x14ac:dyDescent="0.4">
      <c r="B3" s="822"/>
    </row>
    <row r="4" spans="1:20" ht="44.25" customHeight="1" x14ac:dyDescent="0.35">
      <c r="B4" s="4601" t="s">
        <v>9</v>
      </c>
      <c r="C4" s="4604" t="s">
        <v>0</v>
      </c>
      <c r="D4" s="4621"/>
      <c r="E4" s="4621"/>
      <c r="F4" s="4604" t="s">
        <v>1</v>
      </c>
      <c r="G4" s="4621"/>
      <c r="H4" s="4624"/>
      <c r="I4" s="4605" t="s">
        <v>2</v>
      </c>
      <c r="J4" s="4621"/>
      <c r="K4" s="4621"/>
      <c r="L4" s="4604" t="s">
        <v>3</v>
      </c>
      <c r="M4" s="4621"/>
      <c r="N4" s="4624"/>
      <c r="O4" s="4604">
        <v>5</v>
      </c>
      <c r="P4" s="4621"/>
      <c r="Q4" s="4621"/>
      <c r="R4" s="4614" t="s">
        <v>6</v>
      </c>
      <c r="S4" s="4615"/>
      <c r="T4" s="4616"/>
    </row>
    <row r="5" spans="1:20" ht="93.75" customHeight="1" thickBot="1" x14ac:dyDescent="0.4">
      <c r="B5" s="4602"/>
      <c r="C5" s="4622"/>
      <c r="D5" s="4623"/>
      <c r="E5" s="4623"/>
      <c r="F5" s="4625"/>
      <c r="G5" s="4626"/>
      <c r="H5" s="4627"/>
      <c r="I5" s="4626"/>
      <c r="J5" s="4626"/>
      <c r="K5" s="4626"/>
      <c r="L5" s="4628"/>
      <c r="M5" s="4629"/>
      <c r="N5" s="4630"/>
      <c r="O5" s="4622"/>
      <c r="P5" s="4623"/>
      <c r="Q5" s="4623"/>
      <c r="R5" s="4631"/>
      <c r="S5" s="4632"/>
      <c r="T5" s="4633"/>
    </row>
    <row r="6" spans="1:20" ht="85.5" customHeight="1" thickBot="1" x14ac:dyDescent="0.4">
      <c r="B6" s="4620"/>
      <c r="C6" s="2142" t="s">
        <v>26</v>
      </c>
      <c r="D6" s="2143" t="s">
        <v>27</v>
      </c>
      <c r="E6" s="2145" t="s">
        <v>4</v>
      </c>
      <c r="F6" s="2142" t="s">
        <v>26</v>
      </c>
      <c r="G6" s="2143" t="s">
        <v>27</v>
      </c>
      <c r="H6" s="2144" t="s">
        <v>4</v>
      </c>
      <c r="I6" s="2142" t="s">
        <v>26</v>
      </c>
      <c r="J6" s="2143" t="s">
        <v>27</v>
      </c>
      <c r="K6" s="2144" t="s">
        <v>4</v>
      </c>
      <c r="L6" s="2142" t="s">
        <v>26</v>
      </c>
      <c r="M6" s="2143" t="s">
        <v>27</v>
      </c>
      <c r="N6" s="2144" t="s">
        <v>4</v>
      </c>
      <c r="O6" s="2142" t="s">
        <v>26</v>
      </c>
      <c r="P6" s="2143" t="s">
        <v>27</v>
      </c>
      <c r="Q6" s="2145" t="s">
        <v>4</v>
      </c>
      <c r="R6" s="2142" t="s">
        <v>26</v>
      </c>
      <c r="S6" s="2143" t="s">
        <v>27</v>
      </c>
      <c r="T6" s="2145" t="s">
        <v>4</v>
      </c>
    </row>
    <row r="7" spans="1:20" ht="34.5" customHeight="1" thickBot="1" x14ac:dyDescent="0.4">
      <c r="B7" s="2146" t="s">
        <v>22</v>
      </c>
      <c r="C7" s="2200"/>
      <c r="D7" s="2200"/>
      <c r="E7" s="2201"/>
      <c r="F7" s="2202"/>
      <c r="G7" s="2202"/>
      <c r="H7" s="2203"/>
      <c r="I7" s="2204"/>
      <c r="J7" s="2202"/>
      <c r="K7" s="2205"/>
      <c r="L7" s="2204"/>
      <c r="M7" s="2202"/>
      <c r="N7" s="2203"/>
      <c r="O7" s="2206"/>
      <c r="P7" s="2207"/>
      <c r="Q7" s="2205"/>
      <c r="R7" s="2208"/>
      <c r="S7" s="2208"/>
      <c r="T7" s="2209"/>
    </row>
    <row r="8" spans="1:20" ht="30.75" customHeight="1" x14ac:dyDescent="0.35">
      <c r="B8" s="2210" t="s">
        <v>111</v>
      </c>
      <c r="C8" s="2211">
        <f t="shared" ref="C8:Q9" si="0">C17+C13</f>
        <v>12</v>
      </c>
      <c r="D8" s="2212">
        <f t="shared" si="0"/>
        <v>5</v>
      </c>
      <c r="E8" s="2213">
        <f t="shared" si="0"/>
        <v>17</v>
      </c>
      <c r="F8" s="2214">
        <f t="shared" si="0"/>
        <v>12</v>
      </c>
      <c r="G8" s="2215">
        <f t="shared" si="0"/>
        <v>10</v>
      </c>
      <c r="H8" s="2216">
        <f t="shared" si="0"/>
        <v>22</v>
      </c>
      <c r="I8" s="2214">
        <f t="shared" si="0"/>
        <v>13</v>
      </c>
      <c r="J8" s="2215">
        <f t="shared" si="0"/>
        <v>6</v>
      </c>
      <c r="K8" s="2216">
        <f t="shared" si="0"/>
        <v>19</v>
      </c>
      <c r="L8" s="2214">
        <f t="shared" si="0"/>
        <v>11</v>
      </c>
      <c r="M8" s="2215">
        <f t="shared" si="0"/>
        <v>4</v>
      </c>
      <c r="N8" s="2216">
        <f t="shared" si="0"/>
        <v>15</v>
      </c>
      <c r="O8" s="2214">
        <f t="shared" si="0"/>
        <v>26</v>
      </c>
      <c r="P8" s="2215">
        <f t="shared" si="0"/>
        <v>12</v>
      </c>
      <c r="Q8" s="2217">
        <f t="shared" si="0"/>
        <v>38</v>
      </c>
      <c r="R8" s="613">
        <f t="shared" ref="R8:S9" si="1">C8+F8+I8+L8+O8</f>
        <v>74</v>
      </c>
      <c r="S8" s="2218">
        <f t="shared" si="1"/>
        <v>37</v>
      </c>
      <c r="T8" s="2219">
        <f>SUM(R8:S8)</f>
        <v>111</v>
      </c>
    </row>
    <row r="9" spans="1:20" ht="30.75" customHeight="1" thickBot="1" x14ac:dyDescent="0.4">
      <c r="B9" s="1730" t="s">
        <v>33</v>
      </c>
      <c r="C9" s="2220">
        <f t="shared" si="0"/>
        <v>0</v>
      </c>
      <c r="D9" s="2221">
        <f t="shared" si="0"/>
        <v>10</v>
      </c>
      <c r="E9" s="2222">
        <f t="shared" si="0"/>
        <v>10</v>
      </c>
      <c r="F9" s="2220">
        <f t="shared" si="0"/>
        <v>0</v>
      </c>
      <c r="G9" s="2221">
        <f t="shared" si="0"/>
        <v>3</v>
      </c>
      <c r="H9" s="2223">
        <f t="shared" si="0"/>
        <v>3</v>
      </c>
      <c r="I9" s="2220">
        <f t="shared" si="0"/>
        <v>0</v>
      </c>
      <c r="J9" s="2221">
        <f t="shared" si="0"/>
        <v>2</v>
      </c>
      <c r="K9" s="2223">
        <f t="shared" si="0"/>
        <v>2</v>
      </c>
      <c r="L9" s="2220">
        <f t="shared" si="0"/>
        <v>0</v>
      </c>
      <c r="M9" s="2221">
        <f t="shared" si="0"/>
        <v>19</v>
      </c>
      <c r="N9" s="2223">
        <f t="shared" si="0"/>
        <v>19</v>
      </c>
      <c r="O9" s="2220">
        <f t="shared" si="0"/>
        <v>0</v>
      </c>
      <c r="P9" s="2221">
        <f t="shared" si="0"/>
        <v>19</v>
      </c>
      <c r="Q9" s="2222">
        <f t="shared" si="0"/>
        <v>19</v>
      </c>
      <c r="R9" s="2224">
        <f t="shared" si="1"/>
        <v>0</v>
      </c>
      <c r="S9" s="2225">
        <f t="shared" si="1"/>
        <v>53</v>
      </c>
      <c r="T9" s="2226">
        <f>SUM(R9:S9)</f>
        <v>53</v>
      </c>
    </row>
    <row r="10" spans="1:20" ht="30" customHeight="1" thickBot="1" x14ac:dyDescent="0.4">
      <c r="B10" s="2150" t="s">
        <v>16</v>
      </c>
      <c r="C10" s="2163">
        <f t="shared" ref="C10:T10" si="2">SUM(C8:C9)</f>
        <v>12</v>
      </c>
      <c r="D10" s="2227">
        <f t="shared" si="2"/>
        <v>15</v>
      </c>
      <c r="E10" s="2228">
        <f t="shared" si="2"/>
        <v>27</v>
      </c>
      <c r="F10" s="2229">
        <f t="shared" si="2"/>
        <v>12</v>
      </c>
      <c r="G10" s="2230">
        <f t="shared" si="2"/>
        <v>13</v>
      </c>
      <c r="H10" s="2231">
        <f t="shared" si="2"/>
        <v>25</v>
      </c>
      <c r="I10" s="2232">
        <f t="shared" si="2"/>
        <v>13</v>
      </c>
      <c r="J10" s="2230">
        <f t="shared" si="2"/>
        <v>8</v>
      </c>
      <c r="K10" s="2233">
        <f t="shared" si="2"/>
        <v>21</v>
      </c>
      <c r="L10" s="2229">
        <f t="shared" si="2"/>
        <v>11</v>
      </c>
      <c r="M10" s="2230">
        <f t="shared" si="2"/>
        <v>23</v>
      </c>
      <c r="N10" s="2231">
        <f t="shared" si="2"/>
        <v>34</v>
      </c>
      <c r="O10" s="2232">
        <f t="shared" si="2"/>
        <v>26</v>
      </c>
      <c r="P10" s="2230">
        <f t="shared" si="2"/>
        <v>31</v>
      </c>
      <c r="Q10" s="2233">
        <f t="shared" si="2"/>
        <v>57</v>
      </c>
      <c r="R10" s="2229">
        <f t="shared" si="2"/>
        <v>74</v>
      </c>
      <c r="S10" s="2230">
        <f t="shared" si="2"/>
        <v>90</v>
      </c>
      <c r="T10" s="2233">
        <f t="shared" si="2"/>
        <v>164</v>
      </c>
    </row>
    <row r="11" spans="1:20" ht="25.5" customHeight="1" thickBot="1" x14ac:dyDescent="0.4">
      <c r="B11" s="2162" t="s">
        <v>23</v>
      </c>
      <c r="C11" s="2232"/>
      <c r="D11" s="2230"/>
      <c r="E11" s="2233"/>
      <c r="F11" s="2163"/>
      <c r="G11" s="2227"/>
      <c r="H11" s="2228"/>
      <c r="I11" s="2163"/>
      <c r="J11" s="2227"/>
      <c r="K11" s="2228"/>
      <c r="L11" s="2234"/>
      <c r="M11" s="2235"/>
      <c r="N11" s="2173"/>
      <c r="O11" s="2163"/>
      <c r="P11" s="2227"/>
      <c r="Q11" s="2228"/>
      <c r="R11" s="2234"/>
      <c r="S11" s="2234"/>
      <c r="T11" s="2236"/>
    </row>
    <row r="12" spans="1:20" ht="31.5" customHeight="1" thickBot="1" x14ac:dyDescent="0.4">
      <c r="B12" s="2237" t="s">
        <v>11</v>
      </c>
      <c r="C12" s="2238"/>
      <c r="D12" s="2239"/>
      <c r="E12" s="2240"/>
      <c r="F12" s="2238"/>
      <c r="G12" s="2239"/>
      <c r="H12" s="2228"/>
      <c r="I12" s="2241"/>
      <c r="J12" s="2239" t="s">
        <v>7</v>
      </c>
      <c r="K12" s="2240"/>
      <c r="L12" s="2238"/>
      <c r="M12" s="2239"/>
      <c r="N12" s="2240"/>
      <c r="O12" s="2163"/>
      <c r="P12" s="2227"/>
      <c r="Q12" s="2240"/>
      <c r="R12" s="2242"/>
      <c r="S12" s="2242"/>
      <c r="T12" s="2164"/>
    </row>
    <row r="13" spans="1:20" ht="35.25" customHeight="1" x14ac:dyDescent="0.35">
      <c r="B13" s="1730" t="s">
        <v>111</v>
      </c>
      <c r="C13" s="2243">
        <v>12</v>
      </c>
      <c r="D13" s="2244">
        <v>5</v>
      </c>
      <c r="E13" s="2245">
        <f>SUM(C13:D13)</f>
        <v>17</v>
      </c>
      <c r="F13" s="2243">
        <v>11</v>
      </c>
      <c r="G13" s="2244">
        <v>10</v>
      </c>
      <c r="H13" s="2245">
        <f>SUM(F13:G13)</f>
        <v>21</v>
      </c>
      <c r="I13" s="2243">
        <v>13</v>
      </c>
      <c r="J13" s="2244">
        <v>6</v>
      </c>
      <c r="K13" s="2245">
        <f>SUM(I13:J13)</f>
        <v>19</v>
      </c>
      <c r="L13" s="2243">
        <v>11</v>
      </c>
      <c r="M13" s="2244">
        <v>4</v>
      </c>
      <c r="N13" s="2245">
        <f>SUM(L13:M13)</f>
        <v>15</v>
      </c>
      <c r="O13" s="2243">
        <v>26</v>
      </c>
      <c r="P13" s="2244">
        <v>11</v>
      </c>
      <c r="Q13" s="2246">
        <f>SUM(O13:P13)</f>
        <v>37</v>
      </c>
      <c r="R13" s="2247">
        <f t="shared" ref="R13:S14" si="3">C13+F13+I13+L13+O13</f>
        <v>73</v>
      </c>
      <c r="S13" s="2248">
        <f t="shared" si="3"/>
        <v>36</v>
      </c>
      <c r="T13" s="2249">
        <f>SUM(R13:S13)</f>
        <v>109</v>
      </c>
    </row>
    <row r="14" spans="1:20" ht="30.75" customHeight="1" thickBot="1" x14ac:dyDescent="0.4">
      <c r="B14" s="1730" t="s">
        <v>33</v>
      </c>
      <c r="C14" s="2250">
        <v>0</v>
      </c>
      <c r="D14" s="2251">
        <v>10</v>
      </c>
      <c r="E14" s="2252">
        <f>SUM(C14:D14)</f>
        <v>10</v>
      </c>
      <c r="F14" s="2250">
        <v>0</v>
      </c>
      <c r="G14" s="2251">
        <v>3</v>
      </c>
      <c r="H14" s="2252">
        <f>SUM(F14:G14)</f>
        <v>3</v>
      </c>
      <c r="I14" s="2250">
        <v>0</v>
      </c>
      <c r="J14" s="2251">
        <v>2</v>
      </c>
      <c r="K14" s="2252">
        <f>SUM(I14:J14)</f>
        <v>2</v>
      </c>
      <c r="L14" s="2250">
        <v>0</v>
      </c>
      <c r="M14" s="2251">
        <v>18</v>
      </c>
      <c r="N14" s="2252">
        <f>SUM(L14:M14)</f>
        <v>18</v>
      </c>
      <c r="O14" s="2250">
        <v>0</v>
      </c>
      <c r="P14" s="2251">
        <v>19</v>
      </c>
      <c r="Q14" s="2245">
        <f>SUM(O14:P14)</f>
        <v>19</v>
      </c>
      <c r="R14" s="2247">
        <f t="shared" si="3"/>
        <v>0</v>
      </c>
      <c r="S14" s="2248">
        <f t="shared" si="3"/>
        <v>52</v>
      </c>
      <c r="T14" s="2249">
        <f>SUM(R14:S14)</f>
        <v>52</v>
      </c>
    </row>
    <row r="15" spans="1:20" ht="33.75" customHeight="1" thickBot="1" x14ac:dyDescent="0.4">
      <c r="B15" s="2253" t="s">
        <v>8</v>
      </c>
      <c r="C15" s="2254">
        <f t="shared" ref="C15:T15" si="4">SUM(C13:C14)</f>
        <v>12</v>
      </c>
      <c r="D15" s="2254">
        <f t="shared" si="4"/>
        <v>15</v>
      </c>
      <c r="E15" s="2254">
        <f t="shared" si="4"/>
        <v>27</v>
      </c>
      <c r="F15" s="2254">
        <f t="shared" si="4"/>
        <v>11</v>
      </c>
      <c r="G15" s="2254">
        <f t="shared" si="4"/>
        <v>13</v>
      </c>
      <c r="H15" s="2254">
        <f t="shared" si="4"/>
        <v>24</v>
      </c>
      <c r="I15" s="2254">
        <f t="shared" si="4"/>
        <v>13</v>
      </c>
      <c r="J15" s="2254">
        <f t="shared" si="4"/>
        <v>8</v>
      </c>
      <c r="K15" s="2254">
        <f t="shared" si="4"/>
        <v>21</v>
      </c>
      <c r="L15" s="2254">
        <f t="shared" si="4"/>
        <v>11</v>
      </c>
      <c r="M15" s="2254">
        <f t="shared" si="4"/>
        <v>22</v>
      </c>
      <c r="N15" s="2254">
        <f t="shared" si="4"/>
        <v>33</v>
      </c>
      <c r="O15" s="2254">
        <f t="shared" si="4"/>
        <v>26</v>
      </c>
      <c r="P15" s="2254">
        <f t="shared" si="4"/>
        <v>30</v>
      </c>
      <c r="Q15" s="2254">
        <f t="shared" si="4"/>
        <v>56</v>
      </c>
      <c r="R15" s="2254">
        <f t="shared" si="4"/>
        <v>73</v>
      </c>
      <c r="S15" s="2254">
        <f t="shared" si="4"/>
        <v>88</v>
      </c>
      <c r="T15" s="2165">
        <f t="shared" si="4"/>
        <v>161</v>
      </c>
    </row>
    <row r="16" spans="1:20" ht="30.75" customHeight="1" x14ac:dyDescent="0.35">
      <c r="B16" s="2255" t="s">
        <v>25</v>
      </c>
      <c r="C16" s="2187"/>
      <c r="D16" s="2256"/>
      <c r="E16" s="2257"/>
      <c r="F16" s="2187"/>
      <c r="G16" s="2256"/>
      <c r="H16" s="2258"/>
      <c r="I16" s="2256"/>
      <c r="J16" s="2256"/>
      <c r="K16" s="2257"/>
      <c r="L16" s="2187"/>
      <c r="M16" s="2256"/>
      <c r="N16" s="2258"/>
      <c r="O16" s="2256"/>
      <c r="P16" s="2256"/>
      <c r="Q16" s="2257"/>
      <c r="R16" s="2187"/>
      <c r="S16" s="2256"/>
      <c r="T16" s="2259"/>
    </row>
    <row r="17" spans="1:21" ht="33.75" customHeight="1" x14ac:dyDescent="0.35">
      <c r="B17" s="1730" t="s">
        <v>111</v>
      </c>
      <c r="C17" s="2243">
        <v>0</v>
      </c>
      <c r="D17" s="2244">
        <v>0</v>
      </c>
      <c r="E17" s="2245">
        <f>SUM(C17:D17)</f>
        <v>0</v>
      </c>
      <c r="F17" s="2243">
        <v>1</v>
      </c>
      <c r="G17" s="2244">
        <v>0</v>
      </c>
      <c r="H17" s="2246">
        <f>SUM(F17:G17)</f>
        <v>1</v>
      </c>
      <c r="I17" s="1738">
        <v>0</v>
      </c>
      <c r="J17" s="2244">
        <v>0</v>
      </c>
      <c r="K17" s="2245">
        <f>SUM(I17:J17)</f>
        <v>0</v>
      </c>
      <c r="L17" s="2243">
        <v>0</v>
      </c>
      <c r="M17" s="2244">
        <v>0</v>
      </c>
      <c r="N17" s="2260">
        <f>SUM(L17:M17)</f>
        <v>0</v>
      </c>
      <c r="O17" s="2261">
        <v>0</v>
      </c>
      <c r="P17" s="2262">
        <v>1</v>
      </c>
      <c r="Q17" s="2245">
        <f>SUM(O17:P17)</f>
        <v>1</v>
      </c>
      <c r="R17" s="2263">
        <f t="shared" ref="R17:S17" si="5">C17+F17+I17+L17+O17</f>
        <v>1</v>
      </c>
      <c r="S17" s="765">
        <f t="shared" si="5"/>
        <v>1</v>
      </c>
      <c r="T17" s="2264">
        <f>SUM(R17:S17)</f>
        <v>2</v>
      </c>
    </row>
    <row r="18" spans="1:21" ht="34.5" customHeight="1" thickBot="1" x14ac:dyDescent="0.4">
      <c r="B18" s="1730" t="s">
        <v>33</v>
      </c>
      <c r="C18" s="2250">
        <v>0</v>
      </c>
      <c r="D18" s="2251">
        <v>0</v>
      </c>
      <c r="E18" s="2252">
        <f>SUM(C18:D18)</f>
        <v>0</v>
      </c>
      <c r="F18" s="2250">
        <v>0</v>
      </c>
      <c r="G18" s="2251">
        <v>0</v>
      </c>
      <c r="H18" s="2246">
        <f>SUM(F18:G18)</f>
        <v>0</v>
      </c>
      <c r="I18" s="2265">
        <v>0</v>
      </c>
      <c r="J18" s="2251">
        <v>0</v>
      </c>
      <c r="K18" s="2252">
        <f>SUM(I18:J18)</f>
        <v>0</v>
      </c>
      <c r="L18" s="2250">
        <v>0</v>
      </c>
      <c r="M18" s="2251">
        <v>1</v>
      </c>
      <c r="N18" s="2246">
        <f>SUM(L18:M18)</f>
        <v>1</v>
      </c>
      <c r="O18" s="2266">
        <v>0</v>
      </c>
      <c r="P18" s="2267">
        <v>0</v>
      </c>
      <c r="Q18" s="2252">
        <f>SUM(O18:P18)</f>
        <v>0</v>
      </c>
      <c r="R18" s="2247">
        <f>C18+F18+I18+L18+O18</f>
        <v>0</v>
      </c>
      <c r="S18" s="2248">
        <f>D18+G18+J18+M18+P18</f>
        <v>1</v>
      </c>
      <c r="T18" s="2249">
        <f>SUM(R18:S18)</f>
        <v>1</v>
      </c>
    </row>
    <row r="19" spans="1:21" ht="30.75" customHeight="1" thickBot="1" x14ac:dyDescent="0.4">
      <c r="B19" s="2146" t="s">
        <v>13</v>
      </c>
      <c r="C19" s="2228">
        <f t="shared" ref="C19:T19" si="6">SUM(C17:C18)</f>
        <v>0</v>
      </c>
      <c r="D19" s="2163">
        <f t="shared" si="6"/>
        <v>0</v>
      </c>
      <c r="E19" s="2268">
        <f t="shared" si="6"/>
        <v>0</v>
      </c>
      <c r="F19" s="2163">
        <f t="shared" si="6"/>
        <v>1</v>
      </c>
      <c r="G19" s="2163">
        <f t="shared" si="6"/>
        <v>0</v>
      </c>
      <c r="H19" s="2165">
        <f t="shared" si="6"/>
        <v>1</v>
      </c>
      <c r="I19" s="2194">
        <f t="shared" si="6"/>
        <v>0</v>
      </c>
      <c r="J19" s="2163">
        <f t="shared" si="6"/>
        <v>0</v>
      </c>
      <c r="K19" s="2163">
        <f t="shared" si="6"/>
        <v>0</v>
      </c>
      <c r="L19" s="2163">
        <f t="shared" si="6"/>
        <v>0</v>
      </c>
      <c r="M19" s="2163">
        <f t="shared" si="6"/>
        <v>1</v>
      </c>
      <c r="N19" s="2163">
        <f t="shared" si="6"/>
        <v>1</v>
      </c>
      <c r="O19" s="2163">
        <f t="shared" si="6"/>
        <v>0</v>
      </c>
      <c r="P19" s="2163">
        <f t="shared" si="6"/>
        <v>1</v>
      </c>
      <c r="Q19" s="2268">
        <f t="shared" si="6"/>
        <v>1</v>
      </c>
      <c r="R19" s="2163">
        <f t="shared" si="6"/>
        <v>1</v>
      </c>
      <c r="S19" s="2163">
        <f t="shared" si="6"/>
        <v>2</v>
      </c>
      <c r="T19" s="2165">
        <f t="shared" si="6"/>
        <v>3</v>
      </c>
    </row>
    <row r="20" spans="1:21" ht="37.5" customHeight="1" thickBot="1" x14ac:dyDescent="0.4">
      <c r="B20" s="2269" t="s">
        <v>10</v>
      </c>
      <c r="C20" s="2270">
        <f t="shared" ref="C20:T20" si="7">C15</f>
        <v>12</v>
      </c>
      <c r="D20" s="2271">
        <f t="shared" si="7"/>
        <v>15</v>
      </c>
      <c r="E20" s="2272">
        <f t="shared" si="7"/>
        <v>27</v>
      </c>
      <c r="F20" s="2273">
        <f t="shared" si="7"/>
        <v>11</v>
      </c>
      <c r="G20" s="2271">
        <f t="shared" si="7"/>
        <v>13</v>
      </c>
      <c r="H20" s="2274">
        <f t="shared" si="7"/>
        <v>24</v>
      </c>
      <c r="I20" s="2270">
        <f t="shared" si="7"/>
        <v>13</v>
      </c>
      <c r="J20" s="2271">
        <f t="shared" si="7"/>
        <v>8</v>
      </c>
      <c r="K20" s="2272">
        <f t="shared" si="7"/>
        <v>21</v>
      </c>
      <c r="L20" s="2273">
        <f t="shared" si="7"/>
        <v>11</v>
      </c>
      <c r="M20" s="2271">
        <f t="shared" si="7"/>
        <v>22</v>
      </c>
      <c r="N20" s="2274">
        <f t="shared" si="7"/>
        <v>33</v>
      </c>
      <c r="O20" s="2270">
        <f t="shared" si="7"/>
        <v>26</v>
      </c>
      <c r="P20" s="2271">
        <f t="shared" si="7"/>
        <v>30</v>
      </c>
      <c r="Q20" s="2272">
        <f t="shared" si="7"/>
        <v>56</v>
      </c>
      <c r="R20" s="2273">
        <f t="shared" si="7"/>
        <v>73</v>
      </c>
      <c r="S20" s="2271">
        <f t="shared" si="7"/>
        <v>88</v>
      </c>
      <c r="T20" s="2272">
        <f t="shared" si="7"/>
        <v>161</v>
      </c>
      <c r="U20" s="847"/>
    </row>
    <row r="21" spans="1:21" ht="36" customHeight="1" thickBot="1" x14ac:dyDescent="0.4">
      <c r="B21" s="2193" t="s">
        <v>17</v>
      </c>
      <c r="C21" s="2280">
        <f t="shared" ref="C21:T21" si="8">C19</f>
        <v>0</v>
      </c>
      <c r="D21" s="2281">
        <f t="shared" si="8"/>
        <v>0</v>
      </c>
      <c r="E21" s="2282">
        <f t="shared" si="8"/>
        <v>0</v>
      </c>
      <c r="F21" s="2283">
        <f t="shared" si="8"/>
        <v>1</v>
      </c>
      <c r="G21" s="2281">
        <f t="shared" si="8"/>
        <v>0</v>
      </c>
      <c r="H21" s="2284">
        <f t="shared" si="8"/>
        <v>1</v>
      </c>
      <c r="I21" s="2280">
        <f t="shared" si="8"/>
        <v>0</v>
      </c>
      <c r="J21" s="2281">
        <f t="shared" si="8"/>
        <v>0</v>
      </c>
      <c r="K21" s="2282">
        <f t="shared" si="8"/>
        <v>0</v>
      </c>
      <c r="L21" s="2283">
        <f t="shared" si="8"/>
        <v>0</v>
      </c>
      <c r="M21" s="2281">
        <f t="shared" si="8"/>
        <v>1</v>
      </c>
      <c r="N21" s="2284">
        <f t="shared" si="8"/>
        <v>1</v>
      </c>
      <c r="O21" s="2280">
        <f t="shared" si="8"/>
        <v>0</v>
      </c>
      <c r="P21" s="2281">
        <f t="shared" si="8"/>
        <v>1</v>
      </c>
      <c r="Q21" s="2282">
        <f t="shared" si="8"/>
        <v>1</v>
      </c>
      <c r="R21" s="2283">
        <f t="shared" si="8"/>
        <v>1</v>
      </c>
      <c r="S21" s="2281">
        <f t="shared" si="8"/>
        <v>2</v>
      </c>
      <c r="T21" s="2282">
        <f t="shared" si="8"/>
        <v>3</v>
      </c>
    </row>
    <row r="22" spans="1:21" ht="40.5" customHeight="1" thickBot="1" x14ac:dyDescent="0.4">
      <c r="B22" s="2196" t="s">
        <v>18</v>
      </c>
      <c r="C22" s="2275">
        <f t="shared" ref="C22:T22" si="9">SUM(C20:C21)</f>
        <v>12</v>
      </c>
      <c r="D22" s="2276">
        <f t="shared" si="9"/>
        <v>15</v>
      </c>
      <c r="E22" s="2277">
        <f t="shared" si="9"/>
        <v>27</v>
      </c>
      <c r="F22" s="2278">
        <f t="shared" si="9"/>
        <v>12</v>
      </c>
      <c r="G22" s="2276">
        <f t="shared" si="9"/>
        <v>13</v>
      </c>
      <c r="H22" s="2279">
        <f t="shared" si="9"/>
        <v>25</v>
      </c>
      <c r="I22" s="2275">
        <f t="shared" si="9"/>
        <v>13</v>
      </c>
      <c r="J22" s="2276">
        <f t="shared" si="9"/>
        <v>8</v>
      </c>
      <c r="K22" s="2277">
        <f t="shared" si="9"/>
        <v>21</v>
      </c>
      <c r="L22" s="2278">
        <f t="shared" si="9"/>
        <v>11</v>
      </c>
      <c r="M22" s="2276">
        <f t="shared" si="9"/>
        <v>23</v>
      </c>
      <c r="N22" s="2279">
        <f t="shared" si="9"/>
        <v>34</v>
      </c>
      <c r="O22" s="2275">
        <f t="shared" si="9"/>
        <v>26</v>
      </c>
      <c r="P22" s="2276">
        <f t="shared" si="9"/>
        <v>31</v>
      </c>
      <c r="Q22" s="2277">
        <f t="shared" si="9"/>
        <v>57</v>
      </c>
      <c r="R22" s="2278">
        <f t="shared" si="9"/>
        <v>74</v>
      </c>
      <c r="S22" s="2276">
        <f t="shared" si="9"/>
        <v>90</v>
      </c>
      <c r="T22" s="2277">
        <f t="shared" si="9"/>
        <v>164</v>
      </c>
    </row>
    <row r="23" spans="1:21" x14ac:dyDescent="0.35">
      <c r="B23" s="845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6"/>
      <c r="R23" s="846"/>
      <c r="S23" s="846"/>
      <c r="T23" s="846"/>
    </row>
    <row r="24" spans="1:21" ht="25.5" customHeight="1" x14ac:dyDescent="0.35">
      <c r="A24" s="4149"/>
      <c r="B24" s="4149"/>
      <c r="C24" s="4149"/>
      <c r="D24" s="4149"/>
      <c r="E24" s="4149"/>
      <c r="F24" s="4149"/>
      <c r="G24" s="4149"/>
      <c r="H24" s="4149"/>
      <c r="I24" s="4149"/>
      <c r="J24" s="4149"/>
      <c r="K24" s="4149"/>
      <c r="L24" s="4149"/>
      <c r="M24" s="4149"/>
      <c r="N24" s="4149"/>
      <c r="O24" s="4149"/>
      <c r="P24" s="4149"/>
      <c r="Q24" s="846"/>
      <c r="R24" s="846"/>
      <c r="S24" s="846"/>
      <c r="T24" s="846"/>
    </row>
    <row r="25" spans="1:21" x14ac:dyDescent="0.35">
      <c r="B25" s="4142"/>
      <c r="C25" s="4142"/>
      <c r="D25" s="4142"/>
      <c r="E25" s="4142"/>
      <c r="F25" s="4142"/>
      <c r="G25" s="4142"/>
      <c r="H25" s="4142"/>
      <c r="I25" s="4142"/>
      <c r="J25" s="4142"/>
      <c r="K25" s="4142"/>
      <c r="L25" s="4142"/>
      <c r="M25" s="4142"/>
      <c r="N25" s="4142"/>
      <c r="O25" s="4142"/>
      <c r="P25" s="4142"/>
      <c r="Q25" s="4142"/>
      <c r="R25" s="4142"/>
      <c r="S25" s="4142"/>
      <c r="T25" s="4142"/>
    </row>
    <row r="26" spans="1:21" x14ac:dyDescent="0.35">
      <c r="B26" s="845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  <c r="Q26" s="846"/>
      <c r="R26" s="846"/>
      <c r="S26" s="846"/>
      <c r="T26" s="846"/>
    </row>
    <row r="28" spans="1:21" x14ac:dyDescent="0.35">
      <c r="B28" s="847"/>
      <c r="C28" s="846"/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46"/>
      <c r="P28" s="846"/>
      <c r="Q28" s="846"/>
      <c r="R28" s="846"/>
      <c r="S28" s="846"/>
      <c r="T28" s="846"/>
    </row>
    <row r="29" spans="1:21" x14ac:dyDescent="0.35">
      <c r="B29" s="847"/>
      <c r="C29" s="847"/>
      <c r="D29" s="847"/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7"/>
      <c r="S29" s="847"/>
      <c r="T29" s="847"/>
    </row>
  </sheetData>
  <mergeCells count="11">
    <mergeCell ref="A24:P24"/>
    <mergeCell ref="B25:T25"/>
    <mergeCell ref="A1:T1"/>
    <mergeCell ref="A2:T2"/>
    <mergeCell ref="B4:B6"/>
    <mergeCell ref="C4:E5"/>
    <mergeCell ref="F4:H5"/>
    <mergeCell ref="I4:K5"/>
    <mergeCell ref="L4:N5"/>
    <mergeCell ref="O4:Q5"/>
    <mergeCell ref="R4:T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zoomScale="50" zoomScaleNormal="50" workbookViewId="0">
      <selection activeCell="O25" sqref="O25"/>
    </sheetView>
  </sheetViews>
  <sheetFormatPr defaultColWidth="9.140625" defaultRowHeight="25.5" x14ac:dyDescent="0.35"/>
  <cols>
    <col min="1" max="1" width="93" style="844" customWidth="1"/>
    <col min="2" max="2" width="16.140625" style="158" customWidth="1"/>
    <col min="3" max="3" width="13.5703125" style="158" customWidth="1"/>
    <col min="4" max="5" width="14.42578125" style="158" customWidth="1"/>
    <col min="6" max="6" width="15.28515625" style="158" customWidth="1"/>
    <col min="7" max="7" width="13.140625" style="158" customWidth="1"/>
    <col min="8" max="8" width="15.140625" style="158" customWidth="1"/>
    <col min="9" max="9" width="16" style="158" customWidth="1"/>
    <col min="10" max="10" width="17.85546875" style="158" customWidth="1"/>
    <col min="11" max="12" width="10.7109375" style="844" customWidth="1"/>
    <col min="13" max="13" width="9.140625" style="844"/>
    <col min="14" max="14" width="12.85546875" style="844" customWidth="1"/>
    <col min="15" max="15" width="23.42578125" style="844" customWidth="1"/>
    <col min="16" max="17" width="9.140625" style="844"/>
    <col min="18" max="18" width="10.42578125" style="844" bestFit="1" customWidth="1"/>
    <col min="19" max="19" width="11.28515625" style="844" customWidth="1"/>
    <col min="20" max="16384" width="9.140625" style="844"/>
  </cols>
  <sheetData>
    <row r="1" spans="1:13" ht="24.75" customHeight="1" x14ac:dyDescent="0.35">
      <c r="A1" s="4294" t="s">
        <v>108</v>
      </c>
      <c r="B1" s="4294"/>
      <c r="C1" s="4294"/>
      <c r="D1" s="4294"/>
      <c r="E1" s="4294"/>
      <c r="F1" s="4294"/>
      <c r="G1" s="4294"/>
      <c r="H1" s="4294"/>
      <c r="I1" s="4294"/>
      <c r="J1" s="4294"/>
      <c r="K1" s="4294"/>
      <c r="L1" s="4294"/>
      <c r="M1" s="4294"/>
    </row>
    <row r="2" spans="1:13" ht="29.25" customHeight="1" thickBot="1" x14ac:dyDescent="0.4">
      <c r="A2" s="4294" t="s">
        <v>361</v>
      </c>
      <c r="B2" s="4294"/>
      <c r="C2" s="4294"/>
      <c r="D2" s="4294"/>
      <c r="E2" s="4294"/>
      <c r="F2" s="4294"/>
      <c r="G2" s="4294"/>
      <c r="H2" s="4294"/>
      <c r="I2" s="4294"/>
      <c r="J2" s="4294"/>
      <c r="K2" s="1964"/>
      <c r="L2" s="1964"/>
    </row>
    <row r="3" spans="1:13" ht="33" customHeight="1" thickBot="1" x14ac:dyDescent="0.4">
      <c r="A3" s="4601" t="s">
        <v>9</v>
      </c>
      <c r="B3" s="4637" t="s">
        <v>19</v>
      </c>
      <c r="C3" s="4638"/>
      <c r="D3" s="4639"/>
      <c r="E3" s="4637" t="s">
        <v>20</v>
      </c>
      <c r="F3" s="4638"/>
      <c r="G3" s="4639"/>
      <c r="H3" s="4614" t="s">
        <v>21</v>
      </c>
      <c r="I3" s="4615"/>
      <c r="J3" s="4616"/>
      <c r="K3" s="824"/>
      <c r="L3" s="824"/>
    </row>
    <row r="4" spans="1:13" ht="33" customHeight="1" thickBot="1" x14ac:dyDescent="0.4">
      <c r="A4" s="4602"/>
      <c r="B4" s="4634" t="s">
        <v>5</v>
      </c>
      <c r="C4" s="4635"/>
      <c r="D4" s="4636"/>
      <c r="E4" s="4634" t="s">
        <v>5</v>
      </c>
      <c r="F4" s="4635"/>
      <c r="G4" s="4636"/>
      <c r="H4" s="4631"/>
      <c r="I4" s="4632"/>
      <c r="J4" s="4633"/>
      <c r="K4" s="824"/>
      <c r="L4" s="824"/>
    </row>
    <row r="5" spans="1:13" ht="90.75" customHeight="1" thickBot="1" x14ac:dyDescent="0.4">
      <c r="A5" s="4620"/>
      <c r="B5" s="2142" t="s">
        <v>26</v>
      </c>
      <c r="C5" s="2143" t="s">
        <v>27</v>
      </c>
      <c r="D5" s="2145" t="s">
        <v>4</v>
      </c>
      <c r="E5" s="2142" t="s">
        <v>26</v>
      </c>
      <c r="F5" s="2143" t="s">
        <v>27</v>
      </c>
      <c r="G5" s="2145" t="s">
        <v>4</v>
      </c>
      <c r="H5" s="2142" t="s">
        <v>26</v>
      </c>
      <c r="I5" s="2143" t="s">
        <v>27</v>
      </c>
      <c r="J5" s="2145" t="s">
        <v>4</v>
      </c>
      <c r="K5" s="824"/>
      <c r="L5" s="824"/>
    </row>
    <row r="6" spans="1:13" ht="36.75" customHeight="1" thickBot="1" x14ac:dyDescent="0.4">
      <c r="A6" s="1958" t="s">
        <v>22</v>
      </c>
      <c r="B6" s="2181"/>
      <c r="C6" s="2285"/>
      <c r="D6" s="2286"/>
      <c r="E6" s="2181"/>
      <c r="F6" s="2285"/>
      <c r="G6" s="2287"/>
      <c r="H6" s="2288"/>
      <c r="I6" s="2289"/>
      <c r="J6" s="2290"/>
      <c r="K6" s="824"/>
      <c r="L6" s="824"/>
    </row>
    <row r="7" spans="1:13" ht="29.25" customHeight="1" x14ac:dyDescent="0.35">
      <c r="A7" s="2291" t="s">
        <v>257</v>
      </c>
      <c r="B7" s="634">
        <f t="shared" ref="B7:G11" si="0">B22+B15</f>
        <v>15</v>
      </c>
      <c r="C7" s="2215">
        <f t="shared" si="0"/>
        <v>0</v>
      </c>
      <c r="D7" s="2217">
        <f t="shared" si="0"/>
        <v>15</v>
      </c>
      <c r="E7" s="634">
        <f>E22+E15</f>
        <v>16</v>
      </c>
      <c r="F7" s="2215">
        <f t="shared" si="0"/>
        <v>0</v>
      </c>
      <c r="G7" s="2217">
        <f t="shared" si="0"/>
        <v>16</v>
      </c>
      <c r="H7" s="2319">
        <f t="shared" ref="H7:J11" si="1">B7+E7</f>
        <v>31</v>
      </c>
      <c r="I7" s="2310">
        <f t="shared" si="1"/>
        <v>0</v>
      </c>
      <c r="J7" s="2323">
        <f t="shared" si="1"/>
        <v>31</v>
      </c>
      <c r="K7" s="824"/>
      <c r="L7" s="824"/>
    </row>
    <row r="8" spans="1:13" ht="27.75" customHeight="1" x14ac:dyDescent="0.35">
      <c r="A8" s="772" t="s">
        <v>258</v>
      </c>
      <c r="B8" s="634">
        <f t="shared" si="0"/>
        <v>10</v>
      </c>
      <c r="C8" s="2215">
        <f t="shared" si="0"/>
        <v>0</v>
      </c>
      <c r="D8" s="2217">
        <f t="shared" si="0"/>
        <v>10</v>
      </c>
      <c r="E8" s="634">
        <f t="shared" si="0"/>
        <v>14</v>
      </c>
      <c r="F8" s="2215">
        <f t="shared" si="0"/>
        <v>0</v>
      </c>
      <c r="G8" s="2217">
        <f t="shared" si="0"/>
        <v>14</v>
      </c>
      <c r="H8" s="2320">
        <f t="shared" si="1"/>
        <v>24</v>
      </c>
      <c r="I8" s="2329">
        <f t="shared" si="1"/>
        <v>0</v>
      </c>
      <c r="J8" s="2324">
        <f t="shared" si="1"/>
        <v>24</v>
      </c>
      <c r="K8" s="824"/>
      <c r="L8" s="824"/>
    </row>
    <row r="9" spans="1:13" ht="27.75" customHeight="1" x14ac:dyDescent="0.35">
      <c r="A9" s="1739" t="s">
        <v>259</v>
      </c>
      <c r="B9" s="634">
        <f t="shared" si="0"/>
        <v>35</v>
      </c>
      <c r="C9" s="2215">
        <f t="shared" si="0"/>
        <v>0</v>
      </c>
      <c r="D9" s="2217">
        <f t="shared" si="0"/>
        <v>35</v>
      </c>
      <c r="E9" s="634">
        <f t="shared" si="0"/>
        <v>25</v>
      </c>
      <c r="F9" s="2215">
        <f t="shared" si="0"/>
        <v>2</v>
      </c>
      <c r="G9" s="2217">
        <f t="shared" si="0"/>
        <v>27</v>
      </c>
      <c r="H9" s="2320">
        <f t="shared" si="1"/>
        <v>60</v>
      </c>
      <c r="I9" s="2329">
        <f t="shared" si="1"/>
        <v>2</v>
      </c>
      <c r="J9" s="2324">
        <f t="shared" si="1"/>
        <v>62</v>
      </c>
      <c r="K9" s="824"/>
      <c r="L9" s="824"/>
    </row>
    <row r="10" spans="1:13" ht="30.75" customHeight="1" x14ac:dyDescent="0.35">
      <c r="A10" s="2292" t="s">
        <v>38</v>
      </c>
      <c r="B10" s="634">
        <f t="shared" si="0"/>
        <v>10</v>
      </c>
      <c r="C10" s="2215">
        <f t="shared" si="0"/>
        <v>0</v>
      </c>
      <c r="D10" s="2217">
        <f t="shared" si="0"/>
        <v>10</v>
      </c>
      <c r="E10" s="634">
        <f t="shared" si="0"/>
        <v>10</v>
      </c>
      <c r="F10" s="2215">
        <f t="shared" si="0"/>
        <v>3</v>
      </c>
      <c r="G10" s="2217">
        <f t="shared" si="0"/>
        <v>13</v>
      </c>
      <c r="H10" s="2320">
        <f t="shared" si="1"/>
        <v>20</v>
      </c>
      <c r="I10" s="2329">
        <f t="shared" si="1"/>
        <v>3</v>
      </c>
      <c r="J10" s="2324">
        <f t="shared" si="1"/>
        <v>23</v>
      </c>
      <c r="K10" s="824"/>
      <c r="L10" s="824"/>
    </row>
    <row r="11" spans="1:13" ht="23.25" customHeight="1" thickBot="1" x14ac:dyDescent="0.4">
      <c r="A11" s="2293" t="s">
        <v>260</v>
      </c>
      <c r="B11" s="634">
        <f t="shared" si="0"/>
        <v>10</v>
      </c>
      <c r="C11" s="2215">
        <f t="shared" si="0"/>
        <v>0</v>
      </c>
      <c r="D11" s="2217">
        <f t="shared" si="0"/>
        <v>10</v>
      </c>
      <c r="E11" s="634">
        <f t="shared" si="0"/>
        <v>6</v>
      </c>
      <c r="F11" s="2215">
        <f t="shared" si="0"/>
        <v>0</v>
      </c>
      <c r="G11" s="2217">
        <f t="shared" si="0"/>
        <v>6</v>
      </c>
      <c r="H11" s="2320">
        <f t="shared" si="1"/>
        <v>16</v>
      </c>
      <c r="I11" s="2329">
        <f t="shared" si="1"/>
        <v>0</v>
      </c>
      <c r="J11" s="2324">
        <f t="shared" si="1"/>
        <v>16</v>
      </c>
      <c r="K11" s="824"/>
      <c r="L11" s="824"/>
    </row>
    <row r="12" spans="1:13" ht="36.75" customHeight="1" thickBot="1" x14ac:dyDescent="0.4">
      <c r="A12" s="2162" t="s">
        <v>12</v>
      </c>
      <c r="B12" s="2163">
        <f t="shared" ref="B12:G12" si="2">SUM(B6:B11)</f>
        <v>80</v>
      </c>
      <c r="C12" s="2163">
        <f t="shared" si="2"/>
        <v>0</v>
      </c>
      <c r="D12" s="2163">
        <f t="shared" si="2"/>
        <v>80</v>
      </c>
      <c r="E12" s="2163">
        <f t="shared" si="2"/>
        <v>71</v>
      </c>
      <c r="F12" s="2163">
        <f t="shared" si="2"/>
        <v>5</v>
      </c>
      <c r="G12" s="2163">
        <f t="shared" si="2"/>
        <v>76</v>
      </c>
      <c r="H12" s="2268">
        <f>SUM(H7:H11)</f>
        <v>151</v>
      </c>
      <c r="I12" s="2227">
        <f>SUM(I7:I11)</f>
        <v>5</v>
      </c>
      <c r="J12" s="2325">
        <f>SUM(J7:J11)</f>
        <v>156</v>
      </c>
      <c r="K12" s="824"/>
      <c r="L12" s="824"/>
      <c r="M12" s="824"/>
    </row>
    <row r="13" spans="1:13" ht="27" customHeight="1" thickBot="1" x14ac:dyDescent="0.4">
      <c r="A13" s="2162" t="s">
        <v>23</v>
      </c>
      <c r="B13" s="2254"/>
      <c r="C13" s="2234"/>
      <c r="D13" s="2294"/>
      <c r="E13" s="2254"/>
      <c r="F13" s="2234"/>
      <c r="G13" s="2294"/>
      <c r="H13" s="2295"/>
      <c r="I13" s="2235"/>
      <c r="J13" s="2236"/>
      <c r="K13" s="824"/>
      <c r="L13" s="824"/>
    </row>
    <row r="14" spans="1:13" ht="31.5" customHeight="1" thickBot="1" x14ac:dyDescent="0.4">
      <c r="A14" s="2168" t="s">
        <v>11</v>
      </c>
      <c r="B14" s="2254"/>
      <c r="C14" s="2235"/>
      <c r="D14" s="2173"/>
      <c r="E14" s="2254"/>
      <c r="F14" s="2235"/>
      <c r="G14" s="2173"/>
      <c r="H14" s="2295"/>
      <c r="I14" s="2170"/>
      <c r="J14" s="2296"/>
      <c r="K14" s="8"/>
      <c r="L14" s="8"/>
    </row>
    <row r="15" spans="1:13" ht="24.95" customHeight="1" x14ac:dyDescent="0.35">
      <c r="A15" s="2291" t="s">
        <v>257</v>
      </c>
      <c r="B15" s="2297">
        <v>15</v>
      </c>
      <c r="C15" s="2297">
        <v>0</v>
      </c>
      <c r="D15" s="2298">
        <f>SUM(B15:C15)</f>
        <v>15</v>
      </c>
      <c r="E15" s="2297">
        <v>16</v>
      </c>
      <c r="F15" s="2297">
        <v>0</v>
      </c>
      <c r="G15" s="2298">
        <f>SUM(E15:F15)</f>
        <v>16</v>
      </c>
      <c r="H15" s="2321">
        <f t="shared" ref="H15:J19" si="3">B15+E15</f>
        <v>31</v>
      </c>
      <c r="I15" s="2310">
        <f t="shared" si="3"/>
        <v>0</v>
      </c>
      <c r="J15" s="2326">
        <f t="shared" si="3"/>
        <v>31</v>
      </c>
      <c r="K15" s="845"/>
      <c r="L15" s="845"/>
    </row>
    <row r="16" spans="1:13" ht="24.95" customHeight="1" x14ac:dyDescent="0.35">
      <c r="A16" s="772" t="s">
        <v>258</v>
      </c>
      <c r="B16" s="2301">
        <v>9</v>
      </c>
      <c r="C16" s="2301">
        <v>0</v>
      </c>
      <c r="D16" s="2252">
        <f>SUM(B16:C16)</f>
        <v>9</v>
      </c>
      <c r="E16" s="2301">
        <v>13</v>
      </c>
      <c r="F16" s="2301">
        <v>0</v>
      </c>
      <c r="G16" s="2252">
        <f>SUM(E16:F16)</f>
        <v>13</v>
      </c>
      <c r="H16" s="2320">
        <f t="shared" si="3"/>
        <v>22</v>
      </c>
      <c r="I16" s="2329">
        <f t="shared" si="3"/>
        <v>0</v>
      </c>
      <c r="J16" s="2324">
        <f t="shared" si="3"/>
        <v>22</v>
      </c>
      <c r="K16" s="845"/>
      <c r="L16" s="845"/>
    </row>
    <row r="17" spans="1:12" ht="24.95" customHeight="1" x14ac:dyDescent="0.35">
      <c r="A17" s="1739" t="s">
        <v>259</v>
      </c>
      <c r="B17" s="2301">
        <v>32</v>
      </c>
      <c r="C17" s="2301">
        <v>0</v>
      </c>
      <c r="D17" s="2252">
        <f>SUM(B17:C17)</f>
        <v>32</v>
      </c>
      <c r="E17" s="2301">
        <v>25</v>
      </c>
      <c r="F17" s="2301">
        <v>2</v>
      </c>
      <c r="G17" s="2252">
        <f>SUM(E17:F17)</f>
        <v>27</v>
      </c>
      <c r="H17" s="2320">
        <f t="shared" si="3"/>
        <v>57</v>
      </c>
      <c r="I17" s="2329">
        <f t="shared" si="3"/>
        <v>2</v>
      </c>
      <c r="J17" s="2324">
        <f t="shared" si="3"/>
        <v>59</v>
      </c>
      <c r="K17" s="845"/>
      <c r="L17" s="845"/>
    </row>
    <row r="18" spans="1:12" ht="29.25" customHeight="1" x14ac:dyDescent="0.35">
      <c r="A18" s="2292" t="s">
        <v>38</v>
      </c>
      <c r="B18" s="2301">
        <v>10</v>
      </c>
      <c r="C18" s="2301">
        <v>0</v>
      </c>
      <c r="D18" s="2252">
        <f>SUM(B18:C18)</f>
        <v>10</v>
      </c>
      <c r="E18" s="2302">
        <v>9</v>
      </c>
      <c r="F18" s="2302">
        <v>3</v>
      </c>
      <c r="G18" s="2303">
        <f>SUM(E18:F18)</f>
        <v>12</v>
      </c>
      <c r="H18" s="2320">
        <f t="shared" si="3"/>
        <v>19</v>
      </c>
      <c r="I18" s="2329">
        <f t="shared" si="3"/>
        <v>3</v>
      </c>
      <c r="J18" s="2324">
        <f t="shared" si="3"/>
        <v>22</v>
      </c>
      <c r="K18" s="845"/>
      <c r="L18" s="845"/>
    </row>
    <row r="19" spans="1:12" ht="28.5" customHeight="1" thickBot="1" x14ac:dyDescent="0.4">
      <c r="A19" s="2293" t="s">
        <v>260</v>
      </c>
      <c r="B19" s="1740">
        <v>8</v>
      </c>
      <c r="C19" s="1741">
        <v>0</v>
      </c>
      <c r="D19" s="1742">
        <f>SUM(B19:C19)</f>
        <v>8</v>
      </c>
      <c r="E19" s="1740">
        <v>6</v>
      </c>
      <c r="F19" s="1741">
        <v>0</v>
      </c>
      <c r="G19" s="1742">
        <f>SUM(E19:F19)</f>
        <v>6</v>
      </c>
      <c r="H19" s="2320">
        <f t="shared" si="3"/>
        <v>14</v>
      </c>
      <c r="I19" s="2329">
        <f t="shared" si="3"/>
        <v>0</v>
      </c>
      <c r="J19" s="2324">
        <f t="shared" si="3"/>
        <v>14</v>
      </c>
      <c r="K19" s="11"/>
      <c r="L19" s="11"/>
    </row>
    <row r="20" spans="1:12" ht="24.95" customHeight="1" thickBot="1" x14ac:dyDescent="0.4">
      <c r="A20" s="2146" t="s">
        <v>8</v>
      </c>
      <c r="B20" s="2181">
        <f t="shared" ref="B20:J20" si="4">SUM(B15:B19)</f>
        <v>74</v>
      </c>
      <c r="C20" s="2181">
        <f t="shared" si="4"/>
        <v>0</v>
      </c>
      <c r="D20" s="2181">
        <f t="shared" si="4"/>
        <v>74</v>
      </c>
      <c r="E20" s="2181">
        <f t="shared" si="4"/>
        <v>69</v>
      </c>
      <c r="F20" s="2181">
        <f t="shared" si="4"/>
        <v>5</v>
      </c>
      <c r="G20" s="2192">
        <f t="shared" si="4"/>
        <v>74</v>
      </c>
      <c r="H20" s="2190">
        <f t="shared" si="4"/>
        <v>143</v>
      </c>
      <c r="I20" s="2285">
        <f t="shared" si="4"/>
        <v>5</v>
      </c>
      <c r="J20" s="2327">
        <f t="shared" si="4"/>
        <v>148</v>
      </c>
      <c r="K20" s="11"/>
      <c r="L20" s="11"/>
    </row>
    <row r="21" spans="1:12" ht="24.95" customHeight="1" thickBot="1" x14ac:dyDescent="0.4">
      <c r="A21" s="2255" t="s">
        <v>25</v>
      </c>
      <c r="B21" s="2238"/>
      <c r="C21" s="2241"/>
      <c r="D21" s="2304"/>
      <c r="E21" s="2238"/>
      <c r="F21" s="2241"/>
      <c r="G21" s="2305"/>
      <c r="H21" s="2322"/>
      <c r="I21" s="2289"/>
      <c r="J21" s="2328"/>
      <c r="K21" s="845"/>
      <c r="L21" s="845"/>
    </row>
    <row r="22" spans="1:12" ht="24.95" customHeight="1" x14ac:dyDescent="0.35">
      <c r="A22" s="2291" t="s">
        <v>257</v>
      </c>
      <c r="B22" s="2306">
        <v>0</v>
      </c>
      <c r="C22" s="2307">
        <v>0</v>
      </c>
      <c r="D22" s="2308">
        <f>SUM(B22:C22)</f>
        <v>0</v>
      </c>
      <c r="E22" s="774">
        <v>0</v>
      </c>
      <c r="F22" s="2309">
        <v>0</v>
      </c>
      <c r="G22" s="2308">
        <f>SUM(E22:F22)</f>
        <v>0</v>
      </c>
      <c r="H22" s="2299">
        <f t="shared" ref="H22:J26" si="5">B22+E22</f>
        <v>0</v>
      </c>
      <c r="I22" s="2310">
        <f t="shared" si="5"/>
        <v>0</v>
      </c>
      <c r="J22" s="2300">
        <f t="shared" si="5"/>
        <v>0</v>
      </c>
      <c r="K22" s="845"/>
      <c r="L22" s="845"/>
    </row>
    <row r="23" spans="1:12" ht="33" customHeight="1" x14ac:dyDescent="0.35">
      <c r="A23" s="772" t="s">
        <v>258</v>
      </c>
      <c r="B23" s="2177">
        <v>1</v>
      </c>
      <c r="C23" s="2178">
        <v>0</v>
      </c>
      <c r="D23" s="2252">
        <f>SUM(B23:C23)</f>
        <v>1</v>
      </c>
      <c r="E23" s="2301">
        <v>1</v>
      </c>
      <c r="F23" s="2311">
        <v>0</v>
      </c>
      <c r="G23" s="2252">
        <f>SUM(E23:F23)</f>
        <v>1</v>
      </c>
      <c r="H23" s="2312">
        <f t="shared" si="5"/>
        <v>2</v>
      </c>
      <c r="I23" s="2313">
        <f t="shared" si="5"/>
        <v>0</v>
      </c>
      <c r="J23" s="2314">
        <f t="shared" si="5"/>
        <v>2</v>
      </c>
      <c r="K23" s="845"/>
      <c r="L23" s="845"/>
    </row>
    <row r="24" spans="1:12" ht="24.95" customHeight="1" x14ac:dyDescent="0.35">
      <c r="A24" s="1739" t="s">
        <v>259</v>
      </c>
      <c r="B24" s="2177">
        <v>3</v>
      </c>
      <c r="C24" s="2178">
        <v>0</v>
      </c>
      <c r="D24" s="2252">
        <f>SUM(B24:C24)</f>
        <v>3</v>
      </c>
      <c r="E24" s="2301">
        <v>0</v>
      </c>
      <c r="F24" s="2311">
        <v>0</v>
      </c>
      <c r="G24" s="2252">
        <f>SUM(E24:F24)</f>
        <v>0</v>
      </c>
      <c r="H24" s="2312">
        <f t="shared" si="5"/>
        <v>3</v>
      </c>
      <c r="I24" s="2313">
        <f t="shared" si="5"/>
        <v>0</v>
      </c>
      <c r="J24" s="2314">
        <f t="shared" si="5"/>
        <v>3</v>
      </c>
      <c r="K24" s="11"/>
      <c r="L24" s="11"/>
    </row>
    <row r="25" spans="1:12" ht="32.25" customHeight="1" x14ac:dyDescent="0.35">
      <c r="A25" s="2292" t="s">
        <v>38</v>
      </c>
      <c r="B25" s="2177">
        <v>0</v>
      </c>
      <c r="C25" s="2178">
        <v>0</v>
      </c>
      <c r="D25" s="2252">
        <f>SUM(B25:C25)</f>
        <v>0</v>
      </c>
      <c r="E25" s="2301">
        <v>1</v>
      </c>
      <c r="F25" s="2311">
        <v>0</v>
      </c>
      <c r="G25" s="2252">
        <f>SUM(E25:F25)</f>
        <v>1</v>
      </c>
      <c r="H25" s="2312">
        <f t="shared" si="5"/>
        <v>1</v>
      </c>
      <c r="I25" s="2313">
        <f t="shared" si="5"/>
        <v>0</v>
      </c>
      <c r="J25" s="2314">
        <f t="shared" si="5"/>
        <v>1</v>
      </c>
      <c r="K25" s="12"/>
      <c r="L25" s="12"/>
    </row>
    <row r="26" spans="1:12" ht="29.25" customHeight="1" thickBot="1" x14ac:dyDescent="0.4">
      <c r="A26" s="2293" t="s">
        <v>260</v>
      </c>
      <c r="B26" s="2177">
        <v>2</v>
      </c>
      <c r="C26" s="2178">
        <v>0</v>
      </c>
      <c r="D26" s="2252">
        <f>SUM(B26:C26)</f>
        <v>2</v>
      </c>
      <c r="E26" s="2301">
        <v>0</v>
      </c>
      <c r="F26" s="2311">
        <v>0</v>
      </c>
      <c r="G26" s="2252">
        <f>SUM(E26:F26)</f>
        <v>0</v>
      </c>
      <c r="H26" s="2315">
        <f t="shared" si="5"/>
        <v>2</v>
      </c>
      <c r="I26" s="2316">
        <f t="shared" si="5"/>
        <v>0</v>
      </c>
      <c r="J26" s="2317">
        <f t="shared" si="5"/>
        <v>2</v>
      </c>
      <c r="K26" s="11"/>
      <c r="L26" s="11"/>
    </row>
    <row r="27" spans="1:12" ht="29.25" customHeight="1" thickBot="1" x14ac:dyDescent="0.4">
      <c r="A27" s="2146" t="s">
        <v>13</v>
      </c>
      <c r="B27" s="2190">
        <f t="shared" ref="B27:J27" si="6">SUM(B22:B26)</f>
        <v>6</v>
      </c>
      <c r="C27" s="2190">
        <f t="shared" si="6"/>
        <v>0</v>
      </c>
      <c r="D27" s="2190">
        <f t="shared" si="6"/>
        <v>6</v>
      </c>
      <c r="E27" s="2190">
        <f t="shared" si="6"/>
        <v>2</v>
      </c>
      <c r="F27" s="2190">
        <f t="shared" si="6"/>
        <v>0</v>
      </c>
      <c r="G27" s="2190">
        <f t="shared" si="6"/>
        <v>2</v>
      </c>
      <c r="H27" s="2190">
        <f t="shared" si="6"/>
        <v>8</v>
      </c>
      <c r="I27" s="2190">
        <f t="shared" si="6"/>
        <v>0</v>
      </c>
      <c r="J27" s="2192">
        <f t="shared" si="6"/>
        <v>8</v>
      </c>
      <c r="K27" s="845"/>
      <c r="L27" s="845"/>
    </row>
    <row r="28" spans="1:12" ht="30" customHeight="1" thickBot="1" x14ac:dyDescent="0.4">
      <c r="A28" s="2193" t="s">
        <v>10</v>
      </c>
      <c r="B28" s="2163">
        <f t="shared" ref="B28:J28" si="7">B20</f>
        <v>74</v>
      </c>
      <c r="C28" s="2163">
        <f t="shared" si="7"/>
        <v>0</v>
      </c>
      <c r="D28" s="2163">
        <f t="shared" si="7"/>
        <v>74</v>
      </c>
      <c r="E28" s="2163">
        <f t="shared" si="7"/>
        <v>69</v>
      </c>
      <c r="F28" s="2163">
        <f t="shared" si="7"/>
        <v>5</v>
      </c>
      <c r="G28" s="2268">
        <f t="shared" si="7"/>
        <v>74</v>
      </c>
      <c r="H28" s="2268">
        <f t="shared" si="7"/>
        <v>143</v>
      </c>
      <c r="I28" s="2268">
        <f t="shared" si="7"/>
        <v>5</v>
      </c>
      <c r="J28" s="2165">
        <f t="shared" si="7"/>
        <v>148</v>
      </c>
      <c r="K28" s="14"/>
      <c r="L28" s="14"/>
    </row>
    <row r="29" spans="1:12" ht="26.25" thickBot="1" x14ac:dyDescent="0.4">
      <c r="A29" s="2193" t="s">
        <v>14</v>
      </c>
      <c r="B29" s="2163">
        <f t="shared" ref="B29:J29" si="8">B27</f>
        <v>6</v>
      </c>
      <c r="C29" s="2163">
        <f t="shared" si="8"/>
        <v>0</v>
      </c>
      <c r="D29" s="2163">
        <f t="shared" si="8"/>
        <v>6</v>
      </c>
      <c r="E29" s="2163">
        <f t="shared" si="8"/>
        <v>2</v>
      </c>
      <c r="F29" s="2163">
        <f t="shared" si="8"/>
        <v>0</v>
      </c>
      <c r="G29" s="2268">
        <f t="shared" si="8"/>
        <v>2</v>
      </c>
      <c r="H29" s="2268">
        <f t="shared" si="8"/>
        <v>8</v>
      </c>
      <c r="I29" s="2268">
        <f t="shared" si="8"/>
        <v>0</v>
      </c>
      <c r="J29" s="2165">
        <f t="shared" si="8"/>
        <v>8</v>
      </c>
      <c r="K29" s="846"/>
      <c r="L29" s="846"/>
    </row>
    <row r="30" spans="1:12" ht="32.25" customHeight="1" thickBot="1" x14ac:dyDescent="0.4">
      <c r="A30" s="2196" t="s">
        <v>15</v>
      </c>
      <c r="B30" s="2197">
        <f t="shared" ref="B30:J30" si="9">SUM(B28:B29)</f>
        <v>80</v>
      </c>
      <c r="C30" s="2197">
        <f t="shared" si="9"/>
        <v>0</v>
      </c>
      <c r="D30" s="2197">
        <f t="shared" si="9"/>
        <v>80</v>
      </c>
      <c r="E30" s="2197">
        <f t="shared" si="9"/>
        <v>71</v>
      </c>
      <c r="F30" s="2197">
        <f t="shared" si="9"/>
        <v>5</v>
      </c>
      <c r="G30" s="2318">
        <f t="shared" si="9"/>
        <v>76</v>
      </c>
      <c r="H30" s="2318">
        <f t="shared" si="9"/>
        <v>151</v>
      </c>
      <c r="I30" s="2318">
        <f t="shared" si="9"/>
        <v>5</v>
      </c>
      <c r="J30" s="2198">
        <f t="shared" si="9"/>
        <v>156</v>
      </c>
      <c r="K30" s="846"/>
      <c r="L30" s="846"/>
    </row>
    <row r="31" spans="1:12" ht="12" customHeight="1" x14ac:dyDescent="0.35">
      <c r="A31" s="845"/>
      <c r="B31" s="156"/>
      <c r="C31" s="156"/>
      <c r="D31" s="156"/>
      <c r="E31" s="156"/>
      <c r="F31" s="156"/>
      <c r="G31" s="156"/>
      <c r="H31" s="156"/>
      <c r="I31" s="156"/>
      <c r="J31" s="156"/>
      <c r="K31" s="846"/>
      <c r="L31" s="846"/>
    </row>
    <row r="32" spans="1:12" ht="25.5" hidden="1" customHeight="1" x14ac:dyDescent="0.35">
      <c r="A32" s="845"/>
      <c r="B32" s="156"/>
      <c r="C32" s="156"/>
      <c r="D32" s="156"/>
      <c r="E32" s="156"/>
      <c r="F32" s="156"/>
      <c r="G32" s="156"/>
      <c r="H32" s="156"/>
      <c r="I32" s="156"/>
      <c r="J32" s="156"/>
      <c r="K32" s="847"/>
    </row>
    <row r="33" spans="1:16" ht="37.5" customHeight="1" x14ac:dyDescent="0.35">
      <c r="A33" s="4149"/>
      <c r="B33" s="4149"/>
      <c r="C33" s="4149"/>
      <c r="D33" s="4149"/>
      <c r="E33" s="4149"/>
      <c r="F33" s="4149"/>
      <c r="G33" s="4149"/>
      <c r="H33" s="4149"/>
      <c r="I33" s="4149"/>
      <c r="J33" s="4149"/>
      <c r="K33" s="4149"/>
      <c r="L33" s="4149"/>
      <c r="M33" s="4149"/>
      <c r="N33" s="4149"/>
      <c r="O33" s="4149"/>
      <c r="P33" s="4149"/>
    </row>
    <row r="34" spans="1:16" ht="26.25" customHeight="1" x14ac:dyDescent="0.35">
      <c r="B34" s="157"/>
      <c r="C34" s="157"/>
      <c r="D34" s="157"/>
      <c r="E34" s="157"/>
      <c r="F34" s="157"/>
      <c r="G34" s="157"/>
      <c r="H34" s="157"/>
      <c r="I34" s="157"/>
      <c r="J34" s="157"/>
      <c r="K34" s="847"/>
      <c r="L34" s="847"/>
      <c r="M34" s="847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60" zoomScaleNormal="60" workbookViewId="0">
      <selection activeCell="G12" sqref="G12"/>
    </sheetView>
  </sheetViews>
  <sheetFormatPr defaultColWidth="9.140625" defaultRowHeight="25.5" x14ac:dyDescent="0.35"/>
  <cols>
    <col min="1" max="1" width="93" style="3" customWidth="1"/>
    <col min="2" max="2" width="13.85546875" style="3" customWidth="1"/>
    <col min="3" max="3" width="12.140625" style="3" customWidth="1"/>
    <col min="4" max="4" width="11" style="3" customWidth="1"/>
    <col min="5" max="5" width="14.140625" style="3" customWidth="1"/>
    <col min="6" max="6" width="11.85546875" style="3" customWidth="1"/>
    <col min="7" max="7" width="9.42578125" style="3" customWidth="1"/>
    <col min="8" max="8" width="14.7109375" style="3" customWidth="1"/>
    <col min="9" max="10" width="9.42578125" style="3" customWidth="1"/>
    <col min="11" max="11" width="14.28515625" style="3" customWidth="1"/>
    <col min="12" max="12" width="13.140625" style="3" customWidth="1"/>
    <col min="13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42578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4294"/>
      <c r="B1" s="4294"/>
      <c r="C1" s="4294"/>
      <c r="D1" s="4294"/>
      <c r="E1" s="4294"/>
      <c r="F1" s="4294"/>
      <c r="G1" s="4294"/>
      <c r="H1" s="4294"/>
      <c r="I1" s="4294"/>
      <c r="J1" s="4294"/>
      <c r="K1" s="4294"/>
      <c r="L1" s="4294"/>
      <c r="M1" s="4294"/>
      <c r="N1" s="4294"/>
      <c r="O1" s="4294"/>
      <c r="P1" s="4294"/>
      <c r="Q1" s="4294"/>
      <c r="R1" s="4294"/>
      <c r="S1" s="4294"/>
      <c r="T1" s="4294"/>
    </row>
    <row r="2" spans="1:20" ht="20.25" customHeight="1" x14ac:dyDescent="0.35">
      <c r="A2" s="4294" t="s">
        <v>108</v>
      </c>
      <c r="B2" s="4294"/>
      <c r="C2" s="4294"/>
      <c r="D2" s="4294"/>
      <c r="E2" s="4294"/>
      <c r="F2" s="4294"/>
      <c r="G2" s="4294"/>
      <c r="H2" s="4294"/>
      <c r="I2" s="4294"/>
      <c r="J2" s="4294"/>
      <c r="K2" s="4294"/>
      <c r="L2" s="4294"/>
      <c r="M2" s="4294"/>
      <c r="N2" s="4294"/>
      <c r="O2" s="4294"/>
      <c r="P2" s="4294"/>
    </row>
    <row r="3" spans="1:20" ht="24.75" customHeight="1" x14ac:dyDescent="0.35">
      <c r="A3" s="4294" t="s">
        <v>362</v>
      </c>
      <c r="B3" s="4294"/>
      <c r="C3" s="4294"/>
      <c r="D3" s="4294"/>
      <c r="E3" s="4294"/>
      <c r="F3" s="4294"/>
      <c r="G3" s="4294"/>
      <c r="H3" s="4294"/>
      <c r="I3" s="4294"/>
      <c r="J3" s="4294"/>
      <c r="K3" s="4294"/>
      <c r="L3" s="4294"/>
      <c r="M3" s="4294"/>
      <c r="N3" s="752"/>
      <c r="O3" s="752"/>
    </row>
    <row r="4" spans="1:20" ht="16.5" customHeight="1" thickBot="1" x14ac:dyDescent="0.4">
      <c r="A4" s="4"/>
    </row>
    <row r="5" spans="1:20" ht="33" customHeight="1" thickBot="1" x14ac:dyDescent="0.4">
      <c r="A5" s="4643" t="s">
        <v>9</v>
      </c>
      <c r="B5" s="4645" t="s">
        <v>19</v>
      </c>
      <c r="C5" s="4646"/>
      <c r="D5" s="4647"/>
      <c r="E5" s="4645" t="s">
        <v>20</v>
      </c>
      <c r="F5" s="4646"/>
      <c r="G5" s="4647"/>
      <c r="H5" s="4645" t="s">
        <v>29</v>
      </c>
      <c r="I5" s="4646"/>
      <c r="J5" s="4647"/>
      <c r="K5" s="4648" t="s">
        <v>21</v>
      </c>
      <c r="L5" s="4649"/>
      <c r="M5" s="4650"/>
      <c r="N5" s="10"/>
      <c r="O5" s="10"/>
    </row>
    <row r="6" spans="1:20" ht="33" customHeight="1" thickBot="1" x14ac:dyDescent="0.4">
      <c r="A6" s="4602"/>
      <c r="B6" s="4640" t="s">
        <v>5</v>
      </c>
      <c r="C6" s="4641"/>
      <c r="D6" s="4642"/>
      <c r="E6" s="4640" t="s">
        <v>5</v>
      </c>
      <c r="F6" s="4641"/>
      <c r="G6" s="4642"/>
      <c r="H6" s="4640" t="s">
        <v>5</v>
      </c>
      <c r="I6" s="4641"/>
      <c r="J6" s="4642"/>
      <c r="K6" s="4651"/>
      <c r="L6" s="4652"/>
      <c r="M6" s="4653"/>
      <c r="N6" s="10"/>
      <c r="O6" s="10"/>
    </row>
    <row r="7" spans="1:20" ht="92.25" customHeight="1" thickBot="1" x14ac:dyDescent="0.4">
      <c r="A7" s="4644"/>
      <c r="B7" s="770" t="s">
        <v>26</v>
      </c>
      <c r="C7" s="770" t="s">
        <v>27</v>
      </c>
      <c r="D7" s="762" t="s">
        <v>4</v>
      </c>
      <c r="E7" s="770" t="s">
        <v>26</v>
      </c>
      <c r="F7" s="770" t="s">
        <v>27</v>
      </c>
      <c r="G7" s="762" t="s">
        <v>4</v>
      </c>
      <c r="H7" s="770" t="s">
        <v>26</v>
      </c>
      <c r="I7" s="770" t="s">
        <v>27</v>
      </c>
      <c r="J7" s="762" t="s">
        <v>4</v>
      </c>
      <c r="K7" s="770" t="s">
        <v>26</v>
      </c>
      <c r="L7" s="770" t="s">
        <v>27</v>
      </c>
      <c r="M7" s="762" t="s">
        <v>4</v>
      </c>
      <c r="N7" s="10"/>
      <c r="O7" s="10"/>
    </row>
    <row r="8" spans="1:20" ht="36.75" customHeight="1" thickBot="1" x14ac:dyDescent="0.4">
      <c r="A8" s="746" t="s">
        <v>22</v>
      </c>
      <c r="B8" s="778"/>
      <c r="C8" s="779"/>
      <c r="D8" s="780"/>
      <c r="E8" s="781"/>
      <c r="F8" s="782"/>
      <c r="G8" s="783"/>
      <c r="H8" s="781"/>
      <c r="I8" s="782"/>
      <c r="J8" s="783"/>
      <c r="K8" s="775"/>
      <c r="L8" s="776"/>
      <c r="M8" s="777"/>
      <c r="N8" s="10"/>
      <c r="O8" s="10"/>
    </row>
    <row r="9" spans="1:20" ht="29.25" customHeight="1" thickBot="1" x14ac:dyDescent="0.4">
      <c r="A9" s="771" t="s">
        <v>38</v>
      </c>
      <c r="B9" s="1075">
        <f t="shared" ref="B9:J9" si="0">B16+B13</f>
        <v>0</v>
      </c>
      <c r="C9" s="1076">
        <f t="shared" si="0"/>
        <v>5</v>
      </c>
      <c r="D9" s="1077">
        <f t="shared" si="0"/>
        <v>5</v>
      </c>
      <c r="E9" s="1075">
        <f t="shared" si="0"/>
        <v>0</v>
      </c>
      <c r="F9" s="1076">
        <f t="shared" si="0"/>
        <v>1</v>
      </c>
      <c r="G9" s="1078">
        <f t="shared" si="0"/>
        <v>1</v>
      </c>
      <c r="H9" s="1075">
        <f t="shared" si="0"/>
        <v>0</v>
      </c>
      <c r="I9" s="1076">
        <f t="shared" si="0"/>
        <v>2</v>
      </c>
      <c r="J9" s="1078">
        <f t="shared" si="0"/>
        <v>2</v>
      </c>
      <c r="K9" s="1079">
        <f t="shared" ref="K9:M9" si="1">B9+E9+H9</f>
        <v>0</v>
      </c>
      <c r="L9" s="1080">
        <f t="shared" si="1"/>
        <v>8</v>
      </c>
      <c r="M9" s="1081">
        <f t="shared" si="1"/>
        <v>8</v>
      </c>
      <c r="N9" s="10"/>
      <c r="O9" s="10"/>
    </row>
    <row r="10" spans="1:20" ht="36.75" customHeight="1" thickBot="1" x14ac:dyDescent="0.4">
      <c r="A10" s="764" t="s">
        <v>12</v>
      </c>
      <c r="B10" s="1082">
        <f t="shared" ref="B10:M10" si="2">SUM(B8:B9)</f>
        <v>0</v>
      </c>
      <c r="C10" s="1082">
        <f t="shared" si="2"/>
        <v>5</v>
      </c>
      <c r="D10" s="1083">
        <f t="shared" si="2"/>
        <v>5</v>
      </c>
      <c r="E10" s="1082">
        <f t="shared" si="2"/>
        <v>0</v>
      </c>
      <c r="F10" s="1082">
        <f t="shared" si="2"/>
        <v>1</v>
      </c>
      <c r="G10" s="1084">
        <f t="shared" si="2"/>
        <v>1</v>
      </c>
      <c r="H10" s="1082">
        <f t="shared" si="2"/>
        <v>0</v>
      </c>
      <c r="I10" s="1082">
        <f t="shared" si="2"/>
        <v>2</v>
      </c>
      <c r="J10" s="1084">
        <f t="shared" si="2"/>
        <v>2</v>
      </c>
      <c r="K10" s="1082">
        <f t="shared" si="2"/>
        <v>0</v>
      </c>
      <c r="L10" s="1082">
        <f t="shared" si="2"/>
        <v>8</v>
      </c>
      <c r="M10" s="1084">
        <f t="shared" si="2"/>
        <v>8</v>
      </c>
      <c r="N10" s="10"/>
      <c r="O10" s="10"/>
    </row>
    <row r="11" spans="1:20" ht="27" customHeight="1" thickBot="1" x14ac:dyDescent="0.4">
      <c r="A11" s="764" t="s">
        <v>23</v>
      </c>
      <c r="B11" s="1085"/>
      <c r="C11" s="1086"/>
      <c r="D11" s="1087"/>
      <c r="E11" s="1085"/>
      <c r="F11" s="1086"/>
      <c r="G11" s="1087"/>
      <c r="H11" s="1085"/>
      <c r="I11" s="1086"/>
      <c r="J11" s="1087"/>
      <c r="K11" s="1088"/>
      <c r="L11" s="1086"/>
      <c r="M11" s="1089"/>
      <c r="N11" s="10"/>
      <c r="O11" s="10"/>
    </row>
    <row r="12" spans="1:20" ht="31.5" customHeight="1" thickBot="1" x14ac:dyDescent="0.4">
      <c r="A12" s="766" t="s">
        <v>11</v>
      </c>
      <c r="B12" s="1085"/>
      <c r="C12" s="1090"/>
      <c r="D12" s="1091"/>
      <c r="E12" s="1085"/>
      <c r="F12" s="1090"/>
      <c r="G12" s="1091"/>
      <c r="H12" s="1085"/>
      <c r="I12" s="1090"/>
      <c r="J12" s="1091"/>
      <c r="K12" s="1088"/>
      <c r="L12" s="1092"/>
      <c r="M12" s="1093"/>
      <c r="N12" s="8"/>
      <c r="O12" s="8"/>
    </row>
    <row r="13" spans="1:20" ht="24.95" customHeight="1" thickBot="1" x14ac:dyDescent="0.4">
      <c r="A13" s="771" t="s">
        <v>38</v>
      </c>
      <c r="B13" s="1094">
        <v>0</v>
      </c>
      <c r="C13" s="1094">
        <v>5</v>
      </c>
      <c r="D13" s="1095">
        <f>SUM(B13:C13)</f>
        <v>5</v>
      </c>
      <c r="E13" s="1094">
        <v>0</v>
      </c>
      <c r="F13" s="1094">
        <v>1</v>
      </c>
      <c r="G13" s="1095">
        <f>SUM(E13:F13)</f>
        <v>1</v>
      </c>
      <c r="H13" s="1094">
        <v>0</v>
      </c>
      <c r="I13" s="1094">
        <v>2</v>
      </c>
      <c r="J13" s="1095">
        <f>SUM(H13:I13)</f>
        <v>2</v>
      </c>
      <c r="K13" s="1096">
        <f t="shared" ref="K13:M13" si="3">B13+E13+H13</f>
        <v>0</v>
      </c>
      <c r="L13" s="1097">
        <f t="shared" si="3"/>
        <v>8</v>
      </c>
      <c r="M13" s="1098">
        <f t="shared" si="3"/>
        <v>8</v>
      </c>
      <c r="N13" s="6"/>
      <c r="O13" s="6"/>
    </row>
    <row r="14" spans="1:20" ht="24.95" customHeight="1" thickBot="1" x14ac:dyDescent="0.4">
      <c r="A14" s="763" t="s">
        <v>8</v>
      </c>
      <c r="B14" s="1099">
        <f t="shared" ref="B14:M14" si="4">SUM(B13:B13)</f>
        <v>0</v>
      </c>
      <c r="C14" s="1099">
        <f t="shared" si="4"/>
        <v>5</v>
      </c>
      <c r="D14" s="1099">
        <f t="shared" si="4"/>
        <v>5</v>
      </c>
      <c r="E14" s="1099">
        <f t="shared" si="4"/>
        <v>0</v>
      </c>
      <c r="F14" s="1099">
        <f t="shared" si="4"/>
        <v>1</v>
      </c>
      <c r="G14" s="1099">
        <f t="shared" si="4"/>
        <v>1</v>
      </c>
      <c r="H14" s="1099">
        <f t="shared" si="4"/>
        <v>0</v>
      </c>
      <c r="I14" s="1099">
        <f t="shared" si="4"/>
        <v>2</v>
      </c>
      <c r="J14" s="1099">
        <f t="shared" si="4"/>
        <v>2</v>
      </c>
      <c r="K14" s="1099">
        <f t="shared" si="4"/>
        <v>0</v>
      </c>
      <c r="L14" s="1099">
        <f t="shared" si="4"/>
        <v>8</v>
      </c>
      <c r="M14" s="1100">
        <f t="shared" si="4"/>
        <v>8</v>
      </c>
      <c r="N14" s="11"/>
      <c r="O14" s="11"/>
    </row>
    <row r="15" spans="1:20" ht="24.95" customHeight="1" thickBot="1" x14ac:dyDescent="0.4">
      <c r="A15" s="769" t="s">
        <v>25</v>
      </c>
      <c r="B15" s="1101"/>
      <c r="C15" s="1102"/>
      <c r="D15" s="1103"/>
      <c r="E15" s="1101"/>
      <c r="F15" s="1102"/>
      <c r="G15" s="1103"/>
      <c r="H15" s="980"/>
      <c r="I15" s="694"/>
      <c r="J15" s="1104"/>
      <c r="K15" s="1105"/>
      <c r="L15" s="1106"/>
      <c r="M15" s="1107"/>
      <c r="N15" s="6"/>
      <c r="O15" s="6"/>
    </row>
    <row r="16" spans="1:20" ht="34.5" customHeight="1" thickBot="1" x14ac:dyDescent="0.4">
      <c r="A16" s="771" t="s">
        <v>38</v>
      </c>
      <c r="B16" s="1108">
        <v>0</v>
      </c>
      <c r="C16" s="1109">
        <v>0</v>
      </c>
      <c r="D16" s="1110">
        <f>SUM(B16:C16)</f>
        <v>0</v>
      </c>
      <c r="E16" s="1111">
        <v>0</v>
      </c>
      <c r="F16" s="1112">
        <v>0</v>
      </c>
      <c r="G16" s="1110">
        <f>SUM(E16:F16)</f>
        <v>0</v>
      </c>
      <c r="H16" s="1111">
        <v>0</v>
      </c>
      <c r="I16" s="1111">
        <v>0</v>
      </c>
      <c r="J16" s="1110">
        <f>SUM(H16:I16)</f>
        <v>0</v>
      </c>
      <c r="K16" s="1020">
        <f t="shared" ref="K16:M16" si="5">B16+E16+H16</f>
        <v>0</v>
      </c>
      <c r="L16" s="1021">
        <f t="shared" si="5"/>
        <v>0</v>
      </c>
      <c r="M16" s="982">
        <f t="shared" si="5"/>
        <v>0</v>
      </c>
      <c r="N16" s="6"/>
      <c r="O16" s="6"/>
    </row>
    <row r="17" spans="1:16" ht="36.75" customHeight="1" thickBot="1" x14ac:dyDescent="0.4">
      <c r="A17" s="763" t="s">
        <v>13</v>
      </c>
      <c r="B17" s="1113">
        <f t="shared" ref="B17:M17" si="6">SUM(B16:B16)</f>
        <v>0</v>
      </c>
      <c r="C17" s="1113">
        <f t="shared" si="6"/>
        <v>0</v>
      </c>
      <c r="D17" s="1113">
        <f t="shared" si="6"/>
        <v>0</v>
      </c>
      <c r="E17" s="1113">
        <f t="shared" si="6"/>
        <v>0</v>
      </c>
      <c r="F17" s="1113">
        <f t="shared" si="6"/>
        <v>0</v>
      </c>
      <c r="G17" s="1113">
        <f t="shared" si="6"/>
        <v>0</v>
      </c>
      <c r="H17" s="1113">
        <f t="shared" si="6"/>
        <v>0</v>
      </c>
      <c r="I17" s="1113">
        <f t="shared" si="6"/>
        <v>0</v>
      </c>
      <c r="J17" s="1113">
        <f t="shared" si="6"/>
        <v>0</v>
      </c>
      <c r="K17" s="1113">
        <f t="shared" si="6"/>
        <v>0</v>
      </c>
      <c r="L17" s="1113">
        <f t="shared" si="6"/>
        <v>0</v>
      </c>
      <c r="M17" s="1100">
        <f t="shared" si="6"/>
        <v>0</v>
      </c>
      <c r="N17" s="6"/>
      <c r="O17" s="6"/>
    </row>
    <row r="18" spans="1:16" ht="30" customHeight="1" thickBot="1" x14ac:dyDescent="0.4">
      <c r="A18" s="767" t="s">
        <v>10</v>
      </c>
      <c r="B18" s="1082">
        <f t="shared" ref="B18:M18" si="7">B14</f>
        <v>0</v>
      </c>
      <c r="C18" s="1082">
        <f t="shared" si="7"/>
        <v>5</v>
      </c>
      <c r="D18" s="1082">
        <f t="shared" si="7"/>
        <v>5</v>
      </c>
      <c r="E18" s="1082">
        <f t="shared" si="7"/>
        <v>0</v>
      </c>
      <c r="F18" s="1082">
        <f t="shared" si="7"/>
        <v>1</v>
      </c>
      <c r="G18" s="1083">
        <f t="shared" si="7"/>
        <v>1</v>
      </c>
      <c r="H18" s="1083">
        <f t="shared" si="7"/>
        <v>0</v>
      </c>
      <c r="I18" s="1083">
        <f t="shared" si="7"/>
        <v>2</v>
      </c>
      <c r="J18" s="1083">
        <f t="shared" si="7"/>
        <v>2</v>
      </c>
      <c r="K18" s="1083">
        <f t="shared" si="7"/>
        <v>0</v>
      </c>
      <c r="L18" s="1083">
        <f t="shared" si="7"/>
        <v>8</v>
      </c>
      <c r="M18" s="1084">
        <f t="shared" si="7"/>
        <v>8</v>
      </c>
      <c r="N18" s="14"/>
      <c r="O18" s="14"/>
    </row>
    <row r="19" spans="1:16" ht="26.25" thickBot="1" x14ac:dyDescent="0.4">
      <c r="A19" s="767" t="s">
        <v>14</v>
      </c>
      <c r="B19" s="1082">
        <f t="shared" ref="B19:M19" si="8">B17</f>
        <v>0</v>
      </c>
      <c r="C19" s="1082">
        <f t="shared" si="8"/>
        <v>0</v>
      </c>
      <c r="D19" s="1082">
        <f t="shared" si="8"/>
        <v>0</v>
      </c>
      <c r="E19" s="1082">
        <f t="shared" si="8"/>
        <v>0</v>
      </c>
      <c r="F19" s="1082">
        <f t="shared" si="8"/>
        <v>0</v>
      </c>
      <c r="G19" s="1083">
        <f t="shared" si="8"/>
        <v>0</v>
      </c>
      <c r="H19" s="1083">
        <f t="shared" si="8"/>
        <v>0</v>
      </c>
      <c r="I19" s="1083">
        <f t="shared" si="8"/>
        <v>0</v>
      </c>
      <c r="J19" s="1083">
        <f t="shared" si="8"/>
        <v>0</v>
      </c>
      <c r="K19" s="1083">
        <f t="shared" si="8"/>
        <v>0</v>
      </c>
      <c r="L19" s="1083">
        <f t="shared" si="8"/>
        <v>0</v>
      </c>
      <c r="M19" s="1084">
        <f t="shared" si="8"/>
        <v>0</v>
      </c>
      <c r="N19" s="7"/>
      <c r="O19" s="7"/>
    </row>
    <row r="20" spans="1:16" ht="26.25" thickBot="1" x14ac:dyDescent="0.4">
      <c r="A20" s="768" t="s">
        <v>15</v>
      </c>
      <c r="B20" s="1072">
        <f t="shared" ref="B20:M20" si="9">SUM(B18:B19)</f>
        <v>0</v>
      </c>
      <c r="C20" s="1072">
        <f t="shared" si="9"/>
        <v>5</v>
      </c>
      <c r="D20" s="1072">
        <f t="shared" si="9"/>
        <v>5</v>
      </c>
      <c r="E20" s="1072">
        <f t="shared" si="9"/>
        <v>0</v>
      </c>
      <c r="F20" s="1072">
        <f t="shared" si="9"/>
        <v>1</v>
      </c>
      <c r="G20" s="1073">
        <f t="shared" si="9"/>
        <v>1</v>
      </c>
      <c r="H20" s="1073">
        <f t="shared" si="9"/>
        <v>0</v>
      </c>
      <c r="I20" s="1073">
        <f t="shared" si="9"/>
        <v>2</v>
      </c>
      <c r="J20" s="1073">
        <f t="shared" si="9"/>
        <v>2</v>
      </c>
      <c r="K20" s="1073">
        <f t="shared" si="9"/>
        <v>0</v>
      </c>
      <c r="L20" s="1073">
        <f t="shared" si="9"/>
        <v>8</v>
      </c>
      <c r="M20" s="1074">
        <f t="shared" si="9"/>
        <v>8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thickBo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4149"/>
      <c r="B23" s="4149"/>
      <c r="C23" s="4149"/>
      <c r="D23" s="4149"/>
      <c r="E23" s="4149"/>
      <c r="F23" s="4149"/>
      <c r="G23" s="4149"/>
      <c r="H23" s="4149"/>
      <c r="I23" s="4149"/>
      <c r="J23" s="4149"/>
      <c r="K23" s="4149"/>
      <c r="L23" s="4149"/>
      <c r="M23" s="4149"/>
      <c r="N23" s="4149"/>
      <c r="O23" s="4149"/>
      <c r="P23" s="4149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zoomScale="50" zoomScaleNormal="50" workbookViewId="0">
      <selection activeCell="R10" sqref="R10"/>
    </sheetView>
  </sheetViews>
  <sheetFormatPr defaultRowHeight="25.5" x14ac:dyDescent="0.35"/>
  <cols>
    <col min="1" max="1" width="88.85546875" style="844" customWidth="1"/>
    <col min="2" max="2" width="13.85546875" style="844" customWidth="1"/>
    <col min="3" max="3" width="12.85546875" style="844" customWidth="1"/>
    <col min="4" max="4" width="12.28515625" style="844" customWidth="1"/>
    <col min="5" max="5" width="13.7109375" style="844" customWidth="1"/>
    <col min="6" max="6" width="13.28515625" style="844" customWidth="1"/>
    <col min="7" max="7" width="12.140625" style="844" customWidth="1"/>
    <col min="8" max="8" width="14.28515625" style="844" customWidth="1"/>
    <col min="9" max="9" width="12.140625" style="844" customWidth="1"/>
    <col min="10" max="10" width="12.28515625" style="844" customWidth="1"/>
    <col min="11" max="11" width="14.140625" style="844" customWidth="1"/>
    <col min="12" max="12" width="11" style="844" customWidth="1"/>
    <col min="13" max="13" width="12" style="844" customWidth="1"/>
    <col min="14" max="14" width="13.7109375" style="844" customWidth="1"/>
    <col min="15" max="15" width="12.7109375" style="844" customWidth="1"/>
    <col min="16" max="16" width="12.5703125" style="844" customWidth="1"/>
    <col min="17" max="18" width="10.7109375" style="844" customWidth="1"/>
    <col min="19" max="19" width="9.140625" style="844"/>
    <col min="20" max="20" width="12.85546875" style="844" customWidth="1"/>
    <col min="21" max="21" width="36.7109375" style="844" customWidth="1"/>
    <col min="22" max="23" width="9.140625" style="844"/>
    <col min="24" max="24" width="10.5703125" style="844" bestFit="1" customWidth="1"/>
    <col min="25" max="25" width="11.28515625" style="844" customWidth="1"/>
    <col min="26" max="256" width="9.140625" style="844"/>
    <col min="257" max="257" width="88.85546875" style="844" customWidth="1"/>
    <col min="258" max="258" width="12.7109375" style="844" customWidth="1"/>
    <col min="259" max="259" width="12.85546875" style="844" customWidth="1"/>
    <col min="260" max="260" width="12.28515625" style="844" customWidth="1"/>
    <col min="261" max="261" width="10.28515625" style="844" customWidth="1"/>
    <col min="262" max="262" width="8.7109375" style="844" customWidth="1"/>
    <col min="263" max="263" width="11" style="844" customWidth="1"/>
    <col min="264" max="264" width="9.42578125" style="844" customWidth="1"/>
    <col min="265" max="265" width="10.42578125" style="844" customWidth="1"/>
    <col min="266" max="266" width="12.28515625" style="844" customWidth="1"/>
    <col min="267" max="268" width="9.5703125" style="844" customWidth="1"/>
    <col min="269" max="269" width="12" style="844" customWidth="1"/>
    <col min="270" max="270" width="12.5703125" style="844" customWidth="1"/>
    <col min="271" max="271" width="11" style="844" customWidth="1"/>
    <col min="272" max="272" width="10.85546875" style="844" customWidth="1"/>
    <col min="273" max="274" width="10.7109375" style="844" customWidth="1"/>
    <col min="275" max="275" width="9.140625" style="844"/>
    <col min="276" max="276" width="12.85546875" style="844" customWidth="1"/>
    <col min="277" max="277" width="36.7109375" style="844" customWidth="1"/>
    <col min="278" max="279" width="9.140625" style="844"/>
    <col min="280" max="280" width="10.5703125" style="844" bestFit="1" customWidth="1"/>
    <col min="281" max="281" width="11.28515625" style="844" customWidth="1"/>
    <col min="282" max="512" width="9.140625" style="844"/>
    <col min="513" max="513" width="88.85546875" style="844" customWidth="1"/>
    <col min="514" max="514" width="12.7109375" style="844" customWidth="1"/>
    <col min="515" max="515" width="12.85546875" style="844" customWidth="1"/>
    <col min="516" max="516" width="12.28515625" style="844" customWidth="1"/>
    <col min="517" max="517" width="10.28515625" style="844" customWidth="1"/>
    <col min="518" max="518" width="8.7109375" style="844" customWidth="1"/>
    <col min="519" max="519" width="11" style="844" customWidth="1"/>
    <col min="520" max="520" width="9.42578125" style="844" customWidth="1"/>
    <col min="521" max="521" width="10.42578125" style="844" customWidth="1"/>
    <col min="522" max="522" width="12.28515625" style="844" customWidth="1"/>
    <col min="523" max="524" width="9.5703125" style="844" customWidth="1"/>
    <col min="525" max="525" width="12" style="844" customWidth="1"/>
    <col min="526" max="526" width="12.5703125" style="844" customWidth="1"/>
    <col min="527" max="527" width="11" style="844" customWidth="1"/>
    <col min="528" max="528" width="10.85546875" style="844" customWidth="1"/>
    <col min="529" max="530" width="10.7109375" style="844" customWidth="1"/>
    <col min="531" max="531" width="9.140625" style="844"/>
    <col min="532" max="532" width="12.85546875" style="844" customWidth="1"/>
    <col min="533" max="533" width="36.7109375" style="844" customWidth="1"/>
    <col min="534" max="535" width="9.140625" style="844"/>
    <col min="536" max="536" width="10.5703125" style="844" bestFit="1" customWidth="1"/>
    <col min="537" max="537" width="11.28515625" style="844" customWidth="1"/>
    <col min="538" max="768" width="9.140625" style="844"/>
    <col min="769" max="769" width="88.85546875" style="844" customWidth="1"/>
    <col min="770" max="770" width="12.7109375" style="844" customWidth="1"/>
    <col min="771" max="771" width="12.85546875" style="844" customWidth="1"/>
    <col min="772" max="772" width="12.28515625" style="844" customWidth="1"/>
    <col min="773" max="773" width="10.28515625" style="844" customWidth="1"/>
    <col min="774" max="774" width="8.7109375" style="844" customWidth="1"/>
    <col min="775" max="775" width="11" style="844" customWidth="1"/>
    <col min="776" max="776" width="9.42578125" style="844" customWidth="1"/>
    <col min="777" max="777" width="10.42578125" style="844" customWidth="1"/>
    <col min="778" max="778" width="12.28515625" style="844" customWidth="1"/>
    <col min="779" max="780" width="9.5703125" style="844" customWidth="1"/>
    <col min="781" max="781" width="12" style="844" customWidth="1"/>
    <col min="782" max="782" width="12.5703125" style="844" customWidth="1"/>
    <col min="783" max="783" width="11" style="844" customWidth="1"/>
    <col min="784" max="784" width="10.85546875" style="844" customWidth="1"/>
    <col min="785" max="786" width="10.7109375" style="844" customWidth="1"/>
    <col min="787" max="787" width="9.140625" style="844"/>
    <col min="788" max="788" width="12.85546875" style="844" customWidth="1"/>
    <col min="789" max="789" width="36.7109375" style="844" customWidth="1"/>
    <col min="790" max="791" width="9.140625" style="844"/>
    <col min="792" max="792" width="10.5703125" style="844" bestFit="1" customWidth="1"/>
    <col min="793" max="793" width="11.28515625" style="844" customWidth="1"/>
    <col min="794" max="1024" width="9.140625" style="844"/>
    <col min="1025" max="1025" width="88.85546875" style="844" customWidth="1"/>
    <col min="1026" max="1026" width="12.7109375" style="844" customWidth="1"/>
    <col min="1027" max="1027" width="12.85546875" style="844" customWidth="1"/>
    <col min="1028" max="1028" width="12.28515625" style="844" customWidth="1"/>
    <col min="1029" max="1029" width="10.28515625" style="844" customWidth="1"/>
    <col min="1030" max="1030" width="8.7109375" style="844" customWidth="1"/>
    <col min="1031" max="1031" width="11" style="844" customWidth="1"/>
    <col min="1032" max="1032" width="9.42578125" style="844" customWidth="1"/>
    <col min="1033" max="1033" width="10.42578125" style="844" customWidth="1"/>
    <col min="1034" max="1034" width="12.28515625" style="844" customWidth="1"/>
    <col min="1035" max="1036" width="9.5703125" style="844" customWidth="1"/>
    <col min="1037" max="1037" width="12" style="844" customWidth="1"/>
    <col min="1038" max="1038" width="12.5703125" style="844" customWidth="1"/>
    <col min="1039" max="1039" width="11" style="844" customWidth="1"/>
    <col min="1040" max="1040" width="10.85546875" style="844" customWidth="1"/>
    <col min="1041" max="1042" width="10.7109375" style="844" customWidth="1"/>
    <col min="1043" max="1043" width="9.140625" style="844"/>
    <col min="1044" max="1044" width="12.85546875" style="844" customWidth="1"/>
    <col min="1045" max="1045" width="36.7109375" style="844" customWidth="1"/>
    <col min="1046" max="1047" width="9.140625" style="844"/>
    <col min="1048" max="1048" width="10.5703125" style="844" bestFit="1" customWidth="1"/>
    <col min="1049" max="1049" width="11.28515625" style="844" customWidth="1"/>
    <col min="1050" max="1280" width="9.140625" style="844"/>
    <col min="1281" max="1281" width="88.85546875" style="844" customWidth="1"/>
    <col min="1282" max="1282" width="12.7109375" style="844" customWidth="1"/>
    <col min="1283" max="1283" width="12.85546875" style="844" customWidth="1"/>
    <col min="1284" max="1284" width="12.28515625" style="844" customWidth="1"/>
    <col min="1285" max="1285" width="10.28515625" style="844" customWidth="1"/>
    <col min="1286" max="1286" width="8.7109375" style="844" customWidth="1"/>
    <col min="1287" max="1287" width="11" style="844" customWidth="1"/>
    <col min="1288" max="1288" width="9.42578125" style="844" customWidth="1"/>
    <col min="1289" max="1289" width="10.42578125" style="844" customWidth="1"/>
    <col min="1290" max="1290" width="12.28515625" style="844" customWidth="1"/>
    <col min="1291" max="1292" width="9.5703125" style="844" customWidth="1"/>
    <col min="1293" max="1293" width="12" style="844" customWidth="1"/>
    <col min="1294" max="1294" width="12.5703125" style="844" customWidth="1"/>
    <col min="1295" max="1295" width="11" style="844" customWidth="1"/>
    <col min="1296" max="1296" width="10.85546875" style="844" customWidth="1"/>
    <col min="1297" max="1298" width="10.7109375" style="844" customWidth="1"/>
    <col min="1299" max="1299" width="9.140625" style="844"/>
    <col min="1300" max="1300" width="12.85546875" style="844" customWidth="1"/>
    <col min="1301" max="1301" width="36.7109375" style="844" customWidth="1"/>
    <col min="1302" max="1303" width="9.140625" style="844"/>
    <col min="1304" max="1304" width="10.5703125" style="844" bestFit="1" customWidth="1"/>
    <col min="1305" max="1305" width="11.28515625" style="844" customWidth="1"/>
    <col min="1306" max="1536" width="9.140625" style="844"/>
    <col min="1537" max="1537" width="88.85546875" style="844" customWidth="1"/>
    <col min="1538" max="1538" width="12.7109375" style="844" customWidth="1"/>
    <col min="1539" max="1539" width="12.85546875" style="844" customWidth="1"/>
    <col min="1540" max="1540" width="12.28515625" style="844" customWidth="1"/>
    <col min="1541" max="1541" width="10.28515625" style="844" customWidth="1"/>
    <col min="1542" max="1542" width="8.7109375" style="844" customWidth="1"/>
    <col min="1543" max="1543" width="11" style="844" customWidth="1"/>
    <col min="1544" max="1544" width="9.42578125" style="844" customWidth="1"/>
    <col min="1545" max="1545" width="10.42578125" style="844" customWidth="1"/>
    <col min="1546" max="1546" width="12.28515625" style="844" customWidth="1"/>
    <col min="1547" max="1548" width="9.5703125" style="844" customWidth="1"/>
    <col min="1549" max="1549" width="12" style="844" customWidth="1"/>
    <col min="1550" max="1550" width="12.5703125" style="844" customWidth="1"/>
    <col min="1551" max="1551" width="11" style="844" customWidth="1"/>
    <col min="1552" max="1552" width="10.85546875" style="844" customWidth="1"/>
    <col min="1553" max="1554" width="10.7109375" style="844" customWidth="1"/>
    <col min="1555" max="1555" width="9.140625" style="844"/>
    <col min="1556" max="1556" width="12.85546875" style="844" customWidth="1"/>
    <col min="1557" max="1557" width="36.7109375" style="844" customWidth="1"/>
    <col min="1558" max="1559" width="9.140625" style="844"/>
    <col min="1560" max="1560" width="10.5703125" style="844" bestFit="1" customWidth="1"/>
    <col min="1561" max="1561" width="11.28515625" style="844" customWidth="1"/>
    <col min="1562" max="1792" width="9.140625" style="844"/>
    <col min="1793" max="1793" width="88.85546875" style="844" customWidth="1"/>
    <col min="1794" max="1794" width="12.7109375" style="844" customWidth="1"/>
    <col min="1795" max="1795" width="12.85546875" style="844" customWidth="1"/>
    <col min="1796" max="1796" width="12.28515625" style="844" customWidth="1"/>
    <col min="1797" max="1797" width="10.28515625" style="844" customWidth="1"/>
    <col min="1798" max="1798" width="8.7109375" style="844" customWidth="1"/>
    <col min="1799" max="1799" width="11" style="844" customWidth="1"/>
    <col min="1800" max="1800" width="9.42578125" style="844" customWidth="1"/>
    <col min="1801" max="1801" width="10.42578125" style="844" customWidth="1"/>
    <col min="1802" max="1802" width="12.28515625" style="844" customWidth="1"/>
    <col min="1803" max="1804" width="9.5703125" style="844" customWidth="1"/>
    <col min="1805" max="1805" width="12" style="844" customWidth="1"/>
    <col min="1806" max="1806" width="12.5703125" style="844" customWidth="1"/>
    <col min="1807" max="1807" width="11" style="844" customWidth="1"/>
    <col min="1808" max="1808" width="10.85546875" style="844" customWidth="1"/>
    <col min="1809" max="1810" width="10.7109375" style="844" customWidth="1"/>
    <col min="1811" max="1811" width="9.140625" style="844"/>
    <col min="1812" max="1812" width="12.85546875" style="844" customWidth="1"/>
    <col min="1813" max="1813" width="36.7109375" style="844" customWidth="1"/>
    <col min="1814" max="1815" width="9.140625" style="844"/>
    <col min="1816" max="1816" width="10.5703125" style="844" bestFit="1" customWidth="1"/>
    <col min="1817" max="1817" width="11.28515625" style="844" customWidth="1"/>
    <col min="1818" max="2048" width="9.140625" style="844"/>
    <col min="2049" max="2049" width="88.85546875" style="844" customWidth="1"/>
    <col min="2050" max="2050" width="12.7109375" style="844" customWidth="1"/>
    <col min="2051" max="2051" width="12.85546875" style="844" customWidth="1"/>
    <col min="2052" max="2052" width="12.28515625" style="844" customWidth="1"/>
    <col min="2053" max="2053" width="10.28515625" style="844" customWidth="1"/>
    <col min="2054" max="2054" width="8.7109375" style="844" customWidth="1"/>
    <col min="2055" max="2055" width="11" style="844" customWidth="1"/>
    <col min="2056" max="2056" width="9.42578125" style="844" customWidth="1"/>
    <col min="2057" max="2057" width="10.42578125" style="844" customWidth="1"/>
    <col min="2058" max="2058" width="12.28515625" style="844" customWidth="1"/>
    <col min="2059" max="2060" width="9.5703125" style="844" customWidth="1"/>
    <col min="2061" max="2061" width="12" style="844" customWidth="1"/>
    <col min="2062" max="2062" width="12.5703125" style="844" customWidth="1"/>
    <col min="2063" max="2063" width="11" style="844" customWidth="1"/>
    <col min="2064" max="2064" width="10.85546875" style="844" customWidth="1"/>
    <col min="2065" max="2066" width="10.7109375" style="844" customWidth="1"/>
    <col min="2067" max="2067" width="9.140625" style="844"/>
    <col min="2068" max="2068" width="12.85546875" style="844" customWidth="1"/>
    <col min="2069" max="2069" width="36.7109375" style="844" customWidth="1"/>
    <col min="2070" max="2071" width="9.140625" style="844"/>
    <col min="2072" max="2072" width="10.5703125" style="844" bestFit="1" customWidth="1"/>
    <col min="2073" max="2073" width="11.28515625" style="844" customWidth="1"/>
    <col min="2074" max="2304" width="9.140625" style="844"/>
    <col min="2305" max="2305" width="88.85546875" style="844" customWidth="1"/>
    <col min="2306" max="2306" width="12.7109375" style="844" customWidth="1"/>
    <col min="2307" max="2307" width="12.85546875" style="844" customWidth="1"/>
    <col min="2308" max="2308" width="12.28515625" style="844" customWidth="1"/>
    <col min="2309" max="2309" width="10.28515625" style="844" customWidth="1"/>
    <col min="2310" max="2310" width="8.7109375" style="844" customWidth="1"/>
    <col min="2311" max="2311" width="11" style="844" customWidth="1"/>
    <col min="2312" max="2312" width="9.42578125" style="844" customWidth="1"/>
    <col min="2313" max="2313" width="10.42578125" style="844" customWidth="1"/>
    <col min="2314" max="2314" width="12.28515625" style="844" customWidth="1"/>
    <col min="2315" max="2316" width="9.5703125" style="844" customWidth="1"/>
    <col min="2317" max="2317" width="12" style="844" customWidth="1"/>
    <col min="2318" max="2318" width="12.5703125" style="844" customWidth="1"/>
    <col min="2319" max="2319" width="11" style="844" customWidth="1"/>
    <col min="2320" max="2320" width="10.85546875" style="844" customWidth="1"/>
    <col min="2321" max="2322" width="10.7109375" style="844" customWidth="1"/>
    <col min="2323" max="2323" width="9.140625" style="844"/>
    <col min="2324" max="2324" width="12.85546875" style="844" customWidth="1"/>
    <col min="2325" max="2325" width="36.7109375" style="844" customWidth="1"/>
    <col min="2326" max="2327" width="9.140625" style="844"/>
    <col min="2328" max="2328" width="10.5703125" style="844" bestFit="1" customWidth="1"/>
    <col min="2329" max="2329" width="11.28515625" style="844" customWidth="1"/>
    <col min="2330" max="2560" width="9.140625" style="844"/>
    <col min="2561" max="2561" width="88.85546875" style="844" customWidth="1"/>
    <col min="2562" max="2562" width="12.7109375" style="844" customWidth="1"/>
    <col min="2563" max="2563" width="12.85546875" style="844" customWidth="1"/>
    <col min="2564" max="2564" width="12.28515625" style="844" customWidth="1"/>
    <col min="2565" max="2565" width="10.28515625" style="844" customWidth="1"/>
    <col min="2566" max="2566" width="8.7109375" style="844" customWidth="1"/>
    <col min="2567" max="2567" width="11" style="844" customWidth="1"/>
    <col min="2568" max="2568" width="9.42578125" style="844" customWidth="1"/>
    <col min="2569" max="2569" width="10.42578125" style="844" customWidth="1"/>
    <col min="2570" max="2570" width="12.28515625" style="844" customWidth="1"/>
    <col min="2571" max="2572" width="9.5703125" style="844" customWidth="1"/>
    <col min="2573" max="2573" width="12" style="844" customWidth="1"/>
    <col min="2574" max="2574" width="12.5703125" style="844" customWidth="1"/>
    <col min="2575" max="2575" width="11" style="844" customWidth="1"/>
    <col min="2576" max="2576" width="10.85546875" style="844" customWidth="1"/>
    <col min="2577" max="2578" width="10.7109375" style="844" customWidth="1"/>
    <col min="2579" max="2579" width="9.140625" style="844"/>
    <col min="2580" max="2580" width="12.85546875" style="844" customWidth="1"/>
    <col min="2581" max="2581" width="36.7109375" style="844" customWidth="1"/>
    <col min="2582" max="2583" width="9.140625" style="844"/>
    <col min="2584" max="2584" width="10.5703125" style="844" bestFit="1" customWidth="1"/>
    <col min="2585" max="2585" width="11.28515625" style="844" customWidth="1"/>
    <col min="2586" max="2816" width="9.140625" style="844"/>
    <col min="2817" max="2817" width="88.85546875" style="844" customWidth="1"/>
    <col min="2818" max="2818" width="12.7109375" style="844" customWidth="1"/>
    <col min="2819" max="2819" width="12.85546875" style="844" customWidth="1"/>
    <col min="2820" max="2820" width="12.28515625" style="844" customWidth="1"/>
    <col min="2821" max="2821" width="10.28515625" style="844" customWidth="1"/>
    <col min="2822" max="2822" width="8.7109375" style="844" customWidth="1"/>
    <col min="2823" max="2823" width="11" style="844" customWidth="1"/>
    <col min="2824" max="2824" width="9.42578125" style="844" customWidth="1"/>
    <col min="2825" max="2825" width="10.42578125" style="844" customWidth="1"/>
    <col min="2826" max="2826" width="12.28515625" style="844" customWidth="1"/>
    <col min="2827" max="2828" width="9.5703125" style="844" customWidth="1"/>
    <col min="2829" max="2829" width="12" style="844" customWidth="1"/>
    <col min="2830" max="2830" width="12.5703125" style="844" customWidth="1"/>
    <col min="2831" max="2831" width="11" style="844" customWidth="1"/>
    <col min="2832" max="2832" width="10.85546875" style="844" customWidth="1"/>
    <col min="2833" max="2834" width="10.7109375" style="844" customWidth="1"/>
    <col min="2835" max="2835" width="9.140625" style="844"/>
    <col min="2836" max="2836" width="12.85546875" style="844" customWidth="1"/>
    <col min="2837" max="2837" width="36.7109375" style="844" customWidth="1"/>
    <col min="2838" max="2839" width="9.140625" style="844"/>
    <col min="2840" max="2840" width="10.5703125" style="844" bestFit="1" customWidth="1"/>
    <col min="2841" max="2841" width="11.28515625" style="844" customWidth="1"/>
    <col min="2842" max="3072" width="9.140625" style="844"/>
    <col min="3073" max="3073" width="88.85546875" style="844" customWidth="1"/>
    <col min="3074" max="3074" width="12.7109375" style="844" customWidth="1"/>
    <col min="3075" max="3075" width="12.85546875" style="844" customWidth="1"/>
    <col min="3076" max="3076" width="12.28515625" style="844" customWidth="1"/>
    <col min="3077" max="3077" width="10.28515625" style="844" customWidth="1"/>
    <col min="3078" max="3078" width="8.7109375" style="844" customWidth="1"/>
    <col min="3079" max="3079" width="11" style="844" customWidth="1"/>
    <col min="3080" max="3080" width="9.42578125" style="844" customWidth="1"/>
    <col min="3081" max="3081" width="10.42578125" style="844" customWidth="1"/>
    <col min="3082" max="3082" width="12.28515625" style="844" customWidth="1"/>
    <col min="3083" max="3084" width="9.5703125" style="844" customWidth="1"/>
    <col min="3085" max="3085" width="12" style="844" customWidth="1"/>
    <col min="3086" max="3086" width="12.5703125" style="844" customWidth="1"/>
    <col min="3087" max="3087" width="11" style="844" customWidth="1"/>
    <col min="3088" max="3088" width="10.85546875" style="844" customWidth="1"/>
    <col min="3089" max="3090" width="10.7109375" style="844" customWidth="1"/>
    <col min="3091" max="3091" width="9.140625" style="844"/>
    <col min="3092" max="3092" width="12.85546875" style="844" customWidth="1"/>
    <col min="3093" max="3093" width="36.7109375" style="844" customWidth="1"/>
    <col min="3094" max="3095" width="9.140625" style="844"/>
    <col min="3096" max="3096" width="10.5703125" style="844" bestFit="1" customWidth="1"/>
    <col min="3097" max="3097" width="11.28515625" style="844" customWidth="1"/>
    <col min="3098" max="3328" width="9.140625" style="844"/>
    <col min="3329" max="3329" width="88.85546875" style="844" customWidth="1"/>
    <col min="3330" max="3330" width="12.7109375" style="844" customWidth="1"/>
    <col min="3331" max="3331" width="12.85546875" style="844" customWidth="1"/>
    <col min="3332" max="3332" width="12.28515625" style="844" customWidth="1"/>
    <col min="3333" max="3333" width="10.28515625" style="844" customWidth="1"/>
    <col min="3334" max="3334" width="8.7109375" style="844" customWidth="1"/>
    <col min="3335" max="3335" width="11" style="844" customWidth="1"/>
    <col min="3336" max="3336" width="9.42578125" style="844" customWidth="1"/>
    <col min="3337" max="3337" width="10.42578125" style="844" customWidth="1"/>
    <col min="3338" max="3338" width="12.28515625" style="844" customWidth="1"/>
    <col min="3339" max="3340" width="9.5703125" style="844" customWidth="1"/>
    <col min="3341" max="3341" width="12" style="844" customWidth="1"/>
    <col min="3342" max="3342" width="12.5703125" style="844" customWidth="1"/>
    <col min="3343" max="3343" width="11" style="844" customWidth="1"/>
    <col min="3344" max="3344" width="10.85546875" style="844" customWidth="1"/>
    <col min="3345" max="3346" width="10.7109375" style="844" customWidth="1"/>
    <col min="3347" max="3347" width="9.140625" style="844"/>
    <col min="3348" max="3348" width="12.85546875" style="844" customWidth="1"/>
    <col min="3349" max="3349" width="36.7109375" style="844" customWidth="1"/>
    <col min="3350" max="3351" width="9.140625" style="844"/>
    <col min="3352" max="3352" width="10.5703125" style="844" bestFit="1" customWidth="1"/>
    <col min="3353" max="3353" width="11.28515625" style="844" customWidth="1"/>
    <col min="3354" max="3584" width="9.140625" style="844"/>
    <col min="3585" max="3585" width="88.85546875" style="844" customWidth="1"/>
    <col min="3586" max="3586" width="12.7109375" style="844" customWidth="1"/>
    <col min="3587" max="3587" width="12.85546875" style="844" customWidth="1"/>
    <col min="3588" max="3588" width="12.28515625" style="844" customWidth="1"/>
    <col min="3589" max="3589" width="10.28515625" style="844" customWidth="1"/>
    <col min="3590" max="3590" width="8.7109375" style="844" customWidth="1"/>
    <col min="3591" max="3591" width="11" style="844" customWidth="1"/>
    <col min="3592" max="3592" width="9.42578125" style="844" customWidth="1"/>
    <col min="3593" max="3593" width="10.42578125" style="844" customWidth="1"/>
    <col min="3594" max="3594" width="12.28515625" style="844" customWidth="1"/>
    <col min="3595" max="3596" width="9.5703125" style="844" customWidth="1"/>
    <col min="3597" max="3597" width="12" style="844" customWidth="1"/>
    <col min="3598" max="3598" width="12.5703125" style="844" customWidth="1"/>
    <col min="3599" max="3599" width="11" style="844" customWidth="1"/>
    <col min="3600" max="3600" width="10.85546875" style="844" customWidth="1"/>
    <col min="3601" max="3602" width="10.7109375" style="844" customWidth="1"/>
    <col min="3603" max="3603" width="9.140625" style="844"/>
    <col min="3604" max="3604" width="12.85546875" style="844" customWidth="1"/>
    <col min="3605" max="3605" width="36.7109375" style="844" customWidth="1"/>
    <col min="3606" max="3607" width="9.140625" style="844"/>
    <col min="3608" max="3608" width="10.5703125" style="844" bestFit="1" customWidth="1"/>
    <col min="3609" max="3609" width="11.28515625" style="844" customWidth="1"/>
    <col min="3610" max="3840" width="9.140625" style="844"/>
    <col min="3841" max="3841" width="88.85546875" style="844" customWidth="1"/>
    <col min="3842" max="3842" width="12.7109375" style="844" customWidth="1"/>
    <col min="3843" max="3843" width="12.85546875" style="844" customWidth="1"/>
    <col min="3844" max="3844" width="12.28515625" style="844" customWidth="1"/>
    <col min="3845" max="3845" width="10.28515625" style="844" customWidth="1"/>
    <col min="3846" max="3846" width="8.7109375" style="844" customWidth="1"/>
    <col min="3847" max="3847" width="11" style="844" customWidth="1"/>
    <col min="3848" max="3848" width="9.42578125" style="844" customWidth="1"/>
    <col min="3849" max="3849" width="10.42578125" style="844" customWidth="1"/>
    <col min="3850" max="3850" width="12.28515625" style="844" customWidth="1"/>
    <col min="3851" max="3852" width="9.5703125" style="844" customWidth="1"/>
    <col min="3853" max="3853" width="12" style="844" customWidth="1"/>
    <col min="3854" max="3854" width="12.5703125" style="844" customWidth="1"/>
    <col min="3855" max="3855" width="11" style="844" customWidth="1"/>
    <col min="3856" max="3856" width="10.85546875" style="844" customWidth="1"/>
    <col min="3857" max="3858" width="10.7109375" style="844" customWidth="1"/>
    <col min="3859" max="3859" width="9.140625" style="844"/>
    <col min="3860" max="3860" width="12.85546875" style="844" customWidth="1"/>
    <col min="3861" max="3861" width="36.7109375" style="844" customWidth="1"/>
    <col min="3862" max="3863" width="9.140625" style="844"/>
    <col min="3864" max="3864" width="10.5703125" style="844" bestFit="1" customWidth="1"/>
    <col min="3865" max="3865" width="11.28515625" style="844" customWidth="1"/>
    <col min="3866" max="4096" width="9.140625" style="844"/>
    <col min="4097" max="4097" width="88.85546875" style="844" customWidth="1"/>
    <col min="4098" max="4098" width="12.7109375" style="844" customWidth="1"/>
    <col min="4099" max="4099" width="12.85546875" style="844" customWidth="1"/>
    <col min="4100" max="4100" width="12.28515625" style="844" customWidth="1"/>
    <col min="4101" max="4101" width="10.28515625" style="844" customWidth="1"/>
    <col min="4102" max="4102" width="8.7109375" style="844" customWidth="1"/>
    <col min="4103" max="4103" width="11" style="844" customWidth="1"/>
    <col min="4104" max="4104" width="9.42578125" style="844" customWidth="1"/>
    <col min="4105" max="4105" width="10.42578125" style="844" customWidth="1"/>
    <col min="4106" max="4106" width="12.28515625" style="844" customWidth="1"/>
    <col min="4107" max="4108" width="9.5703125" style="844" customWidth="1"/>
    <col min="4109" max="4109" width="12" style="844" customWidth="1"/>
    <col min="4110" max="4110" width="12.5703125" style="844" customWidth="1"/>
    <col min="4111" max="4111" width="11" style="844" customWidth="1"/>
    <col min="4112" max="4112" width="10.85546875" style="844" customWidth="1"/>
    <col min="4113" max="4114" width="10.7109375" style="844" customWidth="1"/>
    <col min="4115" max="4115" width="9.140625" style="844"/>
    <col min="4116" max="4116" width="12.85546875" style="844" customWidth="1"/>
    <col min="4117" max="4117" width="36.7109375" style="844" customWidth="1"/>
    <col min="4118" max="4119" width="9.140625" style="844"/>
    <col min="4120" max="4120" width="10.5703125" style="844" bestFit="1" customWidth="1"/>
    <col min="4121" max="4121" width="11.28515625" style="844" customWidth="1"/>
    <col min="4122" max="4352" width="9.140625" style="844"/>
    <col min="4353" max="4353" width="88.85546875" style="844" customWidth="1"/>
    <col min="4354" max="4354" width="12.7109375" style="844" customWidth="1"/>
    <col min="4355" max="4355" width="12.85546875" style="844" customWidth="1"/>
    <col min="4356" max="4356" width="12.28515625" style="844" customWidth="1"/>
    <col min="4357" max="4357" width="10.28515625" style="844" customWidth="1"/>
    <col min="4358" max="4358" width="8.7109375" style="844" customWidth="1"/>
    <col min="4359" max="4359" width="11" style="844" customWidth="1"/>
    <col min="4360" max="4360" width="9.42578125" style="844" customWidth="1"/>
    <col min="4361" max="4361" width="10.42578125" style="844" customWidth="1"/>
    <col min="4362" max="4362" width="12.28515625" style="844" customWidth="1"/>
    <col min="4363" max="4364" width="9.5703125" style="844" customWidth="1"/>
    <col min="4365" max="4365" width="12" style="844" customWidth="1"/>
    <col min="4366" max="4366" width="12.5703125" style="844" customWidth="1"/>
    <col min="4367" max="4367" width="11" style="844" customWidth="1"/>
    <col min="4368" max="4368" width="10.85546875" style="844" customWidth="1"/>
    <col min="4369" max="4370" width="10.7109375" style="844" customWidth="1"/>
    <col min="4371" max="4371" width="9.140625" style="844"/>
    <col min="4372" max="4372" width="12.85546875" style="844" customWidth="1"/>
    <col min="4373" max="4373" width="36.7109375" style="844" customWidth="1"/>
    <col min="4374" max="4375" width="9.140625" style="844"/>
    <col min="4376" max="4376" width="10.5703125" style="844" bestFit="1" customWidth="1"/>
    <col min="4377" max="4377" width="11.28515625" style="844" customWidth="1"/>
    <col min="4378" max="4608" width="9.140625" style="844"/>
    <col min="4609" max="4609" width="88.85546875" style="844" customWidth="1"/>
    <col min="4610" max="4610" width="12.7109375" style="844" customWidth="1"/>
    <col min="4611" max="4611" width="12.85546875" style="844" customWidth="1"/>
    <col min="4612" max="4612" width="12.28515625" style="844" customWidth="1"/>
    <col min="4613" max="4613" width="10.28515625" style="844" customWidth="1"/>
    <col min="4614" max="4614" width="8.7109375" style="844" customWidth="1"/>
    <col min="4615" max="4615" width="11" style="844" customWidth="1"/>
    <col min="4616" max="4616" width="9.42578125" style="844" customWidth="1"/>
    <col min="4617" max="4617" width="10.42578125" style="844" customWidth="1"/>
    <col min="4618" max="4618" width="12.28515625" style="844" customWidth="1"/>
    <col min="4619" max="4620" width="9.5703125" style="844" customWidth="1"/>
    <col min="4621" max="4621" width="12" style="844" customWidth="1"/>
    <col min="4622" max="4622" width="12.5703125" style="844" customWidth="1"/>
    <col min="4623" max="4623" width="11" style="844" customWidth="1"/>
    <col min="4624" max="4624" width="10.85546875" style="844" customWidth="1"/>
    <col min="4625" max="4626" width="10.7109375" style="844" customWidth="1"/>
    <col min="4627" max="4627" width="9.140625" style="844"/>
    <col min="4628" max="4628" width="12.85546875" style="844" customWidth="1"/>
    <col min="4629" max="4629" width="36.7109375" style="844" customWidth="1"/>
    <col min="4630" max="4631" width="9.140625" style="844"/>
    <col min="4632" max="4632" width="10.5703125" style="844" bestFit="1" customWidth="1"/>
    <col min="4633" max="4633" width="11.28515625" style="844" customWidth="1"/>
    <col min="4634" max="4864" width="9.140625" style="844"/>
    <col min="4865" max="4865" width="88.85546875" style="844" customWidth="1"/>
    <col min="4866" max="4866" width="12.7109375" style="844" customWidth="1"/>
    <col min="4867" max="4867" width="12.85546875" style="844" customWidth="1"/>
    <col min="4868" max="4868" width="12.28515625" style="844" customWidth="1"/>
    <col min="4869" max="4869" width="10.28515625" style="844" customWidth="1"/>
    <col min="4870" max="4870" width="8.7109375" style="844" customWidth="1"/>
    <col min="4871" max="4871" width="11" style="844" customWidth="1"/>
    <col min="4872" max="4872" width="9.42578125" style="844" customWidth="1"/>
    <col min="4873" max="4873" width="10.42578125" style="844" customWidth="1"/>
    <col min="4874" max="4874" width="12.28515625" style="844" customWidth="1"/>
    <col min="4875" max="4876" width="9.5703125" style="844" customWidth="1"/>
    <col min="4877" max="4877" width="12" style="844" customWidth="1"/>
    <col min="4878" max="4878" width="12.5703125" style="844" customWidth="1"/>
    <col min="4879" max="4879" width="11" style="844" customWidth="1"/>
    <col min="4880" max="4880" width="10.85546875" style="844" customWidth="1"/>
    <col min="4881" max="4882" width="10.7109375" style="844" customWidth="1"/>
    <col min="4883" max="4883" width="9.140625" style="844"/>
    <col min="4884" max="4884" width="12.85546875" style="844" customWidth="1"/>
    <col min="4885" max="4885" width="36.7109375" style="844" customWidth="1"/>
    <col min="4886" max="4887" width="9.140625" style="844"/>
    <col min="4888" max="4888" width="10.5703125" style="844" bestFit="1" customWidth="1"/>
    <col min="4889" max="4889" width="11.28515625" style="844" customWidth="1"/>
    <col min="4890" max="5120" width="9.140625" style="844"/>
    <col min="5121" max="5121" width="88.85546875" style="844" customWidth="1"/>
    <col min="5122" max="5122" width="12.7109375" style="844" customWidth="1"/>
    <col min="5123" max="5123" width="12.85546875" style="844" customWidth="1"/>
    <col min="5124" max="5124" width="12.28515625" style="844" customWidth="1"/>
    <col min="5125" max="5125" width="10.28515625" style="844" customWidth="1"/>
    <col min="5126" max="5126" width="8.7109375" style="844" customWidth="1"/>
    <col min="5127" max="5127" width="11" style="844" customWidth="1"/>
    <col min="5128" max="5128" width="9.42578125" style="844" customWidth="1"/>
    <col min="5129" max="5129" width="10.42578125" style="844" customWidth="1"/>
    <col min="5130" max="5130" width="12.28515625" style="844" customWidth="1"/>
    <col min="5131" max="5132" width="9.5703125" style="844" customWidth="1"/>
    <col min="5133" max="5133" width="12" style="844" customWidth="1"/>
    <col min="5134" max="5134" width="12.5703125" style="844" customWidth="1"/>
    <col min="5135" max="5135" width="11" style="844" customWidth="1"/>
    <col min="5136" max="5136" width="10.85546875" style="844" customWidth="1"/>
    <col min="5137" max="5138" width="10.7109375" style="844" customWidth="1"/>
    <col min="5139" max="5139" width="9.140625" style="844"/>
    <col min="5140" max="5140" width="12.85546875" style="844" customWidth="1"/>
    <col min="5141" max="5141" width="36.7109375" style="844" customWidth="1"/>
    <col min="5142" max="5143" width="9.140625" style="844"/>
    <col min="5144" max="5144" width="10.5703125" style="844" bestFit="1" customWidth="1"/>
    <col min="5145" max="5145" width="11.28515625" style="844" customWidth="1"/>
    <col min="5146" max="5376" width="9.140625" style="844"/>
    <col min="5377" max="5377" width="88.85546875" style="844" customWidth="1"/>
    <col min="5378" max="5378" width="12.7109375" style="844" customWidth="1"/>
    <col min="5379" max="5379" width="12.85546875" style="844" customWidth="1"/>
    <col min="5380" max="5380" width="12.28515625" style="844" customWidth="1"/>
    <col min="5381" max="5381" width="10.28515625" style="844" customWidth="1"/>
    <col min="5382" max="5382" width="8.7109375" style="844" customWidth="1"/>
    <col min="5383" max="5383" width="11" style="844" customWidth="1"/>
    <col min="5384" max="5384" width="9.42578125" style="844" customWidth="1"/>
    <col min="5385" max="5385" width="10.42578125" style="844" customWidth="1"/>
    <col min="5386" max="5386" width="12.28515625" style="844" customWidth="1"/>
    <col min="5387" max="5388" width="9.5703125" style="844" customWidth="1"/>
    <col min="5389" max="5389" width="12" style="844" customWidth="1"/>
    <col min="5390" max="5390" width="12.5703125" style="844" customWidth="1"/>
    <col min="5391" max="5391" width="11" style="844" customWidth="1"/>
    <col min="5392" max="5392" width="10.85546875" style="844" customWidth="1"/>
    <col min="5393" max="5394" width="10.7109375" style="844" customWidth="1"/>
    <col min="5395" max="5395" width="9.140625" style="844"/>
    <col min="5396" max="5396" width="12.85546875" style="844" customWidth="1"/>
    <col min="5397" max="5397" width="36.7109375" style="844" customWidth="1"/>
    <col min="5398" max="5399" width="9.140625" style="844"/>
    <col min="5400" max="5400" width="10.5703125" style="844" bestFit="1" customWidth="1"/>
    <col min="5401" max="5401" width="11.28515625" style="844" customWidth="1"/>
    <col min="5402" max="5632" width="9.140625" style="844"/>
    <col min="5633" max="5633" width="88.85546875" style="844" customWidth="1"/>
    <col min="5634" max="5634" width="12.7109375" style="844" customWidth="1"/>
    <col min="5635" max="5635" width="12.85546875" style="844" customWidth="1"/>
    <col min="5636" max="5636" width="12.28515625" style="844" customWidth="1"/>
    <col min="5637" max="5637" width="10.28515625" style="844" customWidth="1"/>
    <col min="5638" max="5638" width="8.7109375" style="844" customWidth="1"/>
    <col min="5639" max="5639" width="11" style="844" customWidth="1"/>
    <col min="5640" max="5640" width="9.42578125" style="844" customWidth="1"/>
    <col min="5641" max="5641" width="10.42578125" style="844" customWidth="1"/>
    <col min="5642" max="5642" width="12.28515625" style="844" customWidth="1"/>
    <col min="5643" max="5644" width="9.5703125" style="844" customWidth="1"/>
    <col min="5645" max="5645" width="12" style="844" customWidth="1"/>
    <col min="5646" max="5646" width="12.5703125" style="844" customWidth="1"/>
    <col min="5647" max="5647" width="11" style="844" customWidth="1"/>
    <col min="5648" max="5648" width="10.85546875" style="844" customWidth="1"/>
    <col min="5649" max="5650" width="10.7109375" style="844" customWidth="1"/>
    <col min="5651" max="5651" width="9.140625" style="844"/>
    <col min="5652" max="5652" width="12.85546875" style="844" customWidth="1"/>
    <col min="5653" max="5653" width="36.7109375" style="844" customWidth="1"/>
    <col min="5654" max="5655" width="9.140625" style="844"/>
    <col min="5656" max="5656" width="10.5703125" style="844" bestFit="1" customWidth="1"/>
    <col min="5657" max="5657" width="11.28515625" style="844" customWidth="1"/>
    <col min="5658" max="5888" width="9.140625" style="844"/>
    <col min="5889" max="5889" width="88.85546875" style="844" customWidth="1"/>
    <col min="5890" max="5890" width="12.7109375" style="844" customWidth="1"/>
    <col min="5891" max="5891" width="12.85546875" style="844" customWidth="1"/>
    <col min="5892" max="5892" width="12.28515625" style="844" customWidth="1"/>
    <col min="5893" max="5893" width="10.28515625" style="844" customWidth="1"/>
    <col min="5894" max="5894" width="8.7109375" style="844" customWidth="1"/>
    <col min="5895" max="5895" width="11" style="844" customWidth="1"/>
    <col min="5896" max="5896" width="9.42578125" style="844" customWidth="1"/>
    <col min="5897" max="5897" width="10.42578125" style="844" customWidth="1"/>
    <col min="5898" max="5898" width="12.28515625" style="844" customWidth="1"/>
    <col min="5899" max="5900" width="9.5703125" style="844" customWidth="1"/>
    <col min="5901" max="5901" width="12" style="844" customWidth="1"/>
    <col min="5902" max="5902" width="12.5703125" style="844" customWidth="1"/>
    <col min="5903" max="5903" width="11" style="844" customWidth="1"/>
    <col min="5904" max="5904" width="10.85546875" style="844" customWidth="1"/>
    <col min="5905" max="5906" width="10.7109375" style="844" customWidth="1"/>
    <col min="5907" max="5907" width="9.140625" style="844"/>
    <col min="5908" max="5908" width="12.85546875" style="844" customWidth="1"/>
    <col min="5909" max="5909" width="36.7109375" style="844" customWidth="1"/>
    <col min="5910" max="5911" width="9.140625" style="844"/>
    <col min="5912" max="5912" width="10.5703125" style="844" bestFit="1" customWidth="1"/>
    <col min="5913" max="5913" width="11.28515625" style="844" customWidth="1"/>
    <col min="5914" max="6144" width="9.140625" style="844"/>
    <col min="6145" max="6145" width="88.85546875" style="844" customWidth="1"/>
    <col min="6146" max="6146" width="12.7109375" style="844" customWidth="1"/>
    <col min="6147" max="6147" width="12.85546875" style="844" customWidth="1"/>
    <col min="6148" max="6148" width="12.28515625" style="844" customWidth="1"/>
    <col min="6149" max="6149" width="10.28515625" style="844" customWidth="1"/>
    <col min="6150" max="6150" width="8.7109375" style="844" customWidth="1"/>
    <col min="6151" max="6151" width="11" style="844" customWidth="1"/>
    <col min="6152" max="6152" width="9.42578125" style="844" customWidth="1"/>
    <col min="6153" max="6153" width="10.42578125" style="844" customWidth="1"/>
    <col min="6154" max="6154" width="12.28515625" style="844" customWidth="1"/>
    <col min="6155" max="6156" width="9.5703125" style="844" customWidth="1"/>
    <col min="6157" max="6157" width="12" style="844" customWidth="1"/>
    <col min="6158" max="6158" width="12.5703125" style="844" customWidth="1"/>
    <col min="6159" max="6159" width="11" style="844" customWidth="1"/>
    <col min="6160" max="6160" width="10.85546875" style="844" customWidth="1"/>
    <col min="6161" max="6162" width="10.7109375" style="844" customWidth="1"/>
    <col min="6163" max="6163" width="9.140625" style="844"/>
    <col min="6164" max="6164" width="12.85546875" style="844" customWidth="1"/>
    <col min="6165" max="6165" width="36.7109375" style="844" customWidth="1"/>
    <col min="6166" max="6167" width="9.140625" style="844"/>
    <col min="6168" max="6168" width="10.5703125" style="844" bestFit="1" customWidth="1"/>
    <col min="6169" max="6169" width="11.28515625" style="844" customWidth="1"/>
    <col min="6170" max="6400" width="9.140625" style="844"/>
    <col min="6401" max="6401" width="88.85546875" style="844" customWidth="1"/>
    <col min="6402" max="6402" width="12.7109375" style="844" customWidth="1"/>
    <col min="6403" max="6403" width="12.85546875" style="844" customWidth="1"/>
    <col min="6404" max="6404" width="12.28515625" style="844" customWidth="1"/>
    <col min="6405" max="6405" width="10.28515625" style="844" customWidth="1"/>
    <col min="6406" max="6406" width="8.7109375" style="844" customWidth="1"/>
    <col min="6407" max="6407" width="11" style="844" customWidth="1"/>
    <col min="6408" max="6408" width="9.42578125" style="844" customWidth="1"/>
    <col min="6409" max="6409" width="10.42578125" style="844" customWidth="1"/>
    <col min="6410" max="6410" width="12.28515625" style="844" customWidth="1"/>
    <col min="6411" max="6412" width="9.5703125" style="844" customWidth="1"/>
    <col min="6413" max="6413" width="12" style="844" customWidth="1"/>
    <col min="6414" max="6414" width="12.5703125" style="844" customWidth="1"/>
    <col min="6415" max="6415" width="11" style="844" customWidth="1"/>
    <col min="6416" max="6416" width="10.85546875" style="844" customWidth="1"/>
    <col min="6417" max="6418" width="10.7109375" style="844" customWidth="1"/>
    <col min="6419" max="6419" width="9.140625" style="844"/>
    <col min="6420" max="6420" width="12.85546875" style="844" customWidth="1"/>
    <col min="6421" max="6421" width="36.7109375" style="844" customWidth="1"/>
    <col min="6422" max="6423" width="9.140625" style="844"/>
    <col min="6424" max="6424" width="10.5703125" style="844" bestFit="1" customWidth="1"/>
    <col min="6425" max="6425" width="11.28515625" style="844" customWidth="1"/>
    <col min="6426" max="6656" width="9.140625" style="844"/>
    <col min="6657" max="6657" width="88.85546875" style="844" customWidth="1"/>
    <col min="6658" max="6658" width="12.7109375" style="844" customWidth="1"/>
    <col min="6659" max="6659" width="12.85546875" style="844" customWidth="1"/>
    <col min="6660" max="6660" width="12.28515625" style="844" customWidth="1"/>
    <col min="6661" max="6661" width="10.28515625" style="844" customWidth="1"/>
    <col min="6662" max="6662" width="8.7109375" style="844" customWidth="1"/>
    <col min="6663" max="6663" width="11" style="844" customWidth="1"/>
    <col min="6664" max="6664" width="9.42578125" style="844" customWidth="1"/>
    <col min="6665" max="6665" width="10.42578125" style="844" customWidth="1"/>
    <col min="6666" max="6666" width="12.28515625" style="844" customWidth="1"/>
    <col min="6667" max="6668" width="9.5703125" style="844" customWidth="1"/>
    <col min="6669" max="6669" width="12" style="844" customWidth="1"/>
    <col min="6670" max="6670" width="12.5703125" style="844" customWidth="1"/>
    <col min="6671" max="6671" width="11" style="844" customWidth="1"/>
    <col min="6672" max="6672" width="10.85546875" style="844" customWidth="1"/>
    <col min="6673" max="6674" width="10.7109375" style="844" customWidth="1"/>
    <col min="6675" max="6675" width="9.140625" style="844"/>
    <col min="6676" max="6676" width="12.85546875" style="844" customWidth="1"/>
    <col min="6677" max="6677" width="36.7109375" style="844" customWidth="1"/>
    <col min="6678" max="6679" width="9.140625" style="844"/>
    <col min="6680" max="6680" width="10.5703125" style="844" bestFit="1" customWidth="1"/>
    <col min="6681" max="6681" width="11.28515625" style="844" customWidth="1"/>
    <col min="6682" max="6912" width="9.140625" style="844"/>
    <col min="6913" max="6913" width="88.85546875" style="844" customWidth="1"/>
    <col min="6914" max="6914" width="12.7109375" style="844" customWidth="1"/>
    <col min="6915" max="6915" width="12.85546875" style="844" customWidth="1"/>
    <col min="6916" max="6916" width="12.28515625" style="844" customWidth="1"/>
    <col min="6917" max="6917" width="10.28515625" style="844" customWidth="1"/>
    <col min="6918" max="6918" width="8.7109375" style="844" customWidth="1"/>
    <col min="6919" max="6919" width="11" style="844" customWidth="1"/>
    <col min="6920" max="6920" width="9.42578125" style="844" customWidth="1"/>
    <col min="6921" max="6921" width="10.42578125" style="844" customWidth="1"/>
    <col min="6922" max="6922" width="12.28515625" style="844" customWidth="1"/>
    <col min="6923" max="6924" width="9.5703125" style="844" customWidth="1"/>
    <col min="6925" max="6925" width="12" style="844" customWidth="1"/>
    <col min="6926" max="6926" width="12.5703125" style="844" customWidth="1"/>
    <col min="6927" max="6927" width="11" style="844" customWidth="1"/>
    <col min="6928" max="6928" width="10.85546875" style="844" customWidth="1"/>
    <col min="6929" max="6930" width="10.7109375" style="844" customWidth="1"/>
    <col min="6931" max="6931" width="9.140625" style="844"/>
    <col min="6932" max="6932" width="12.85546875" style="844" customWidth="1"/>
    <col min="6933" max="6933" width="36.7109375" style="844" customWidth="1"/>
    <col min="6934" max="6935" width="9.140625" style="844"/>
    <col min="6936" max="6936" width="10.5703125" style="844" bestFit="1" customWidth="1"/>
    <col min="6937" max="6937" width="11.28515625" style="844" customWidth="1"/>
    <col min="6938" max="7168" width="9.140625" style="844"/>
    <col min="7169" max="7169" width="88.85546875" style="844" customWidth="1"/>
    <col min="7170" max="7170" width="12.7109375" style="844" customWidth="1"/>
    <col min="7171" max="7171" width="12.85546875" style="844" customWidth="1"/>
    <col min="7172" max="7172" width="12.28515625" style="844" customWidth="1"/>
    <col min="7173" max="7173" width="10.28515625" style="844" customWidth="1"/>
    <col min="7174" max="7174" width="8.7109375" style="844" customWidth="1"/>
    <col min="7175" max="7175" width="11" style="844" customWidth="1"/>
    <col min="7176" max="7176" width="9.42578125" style="844" customWidth="1"/>
    <col min="7177" max="7177" width="10.42578125" style="844" customWidth="1"/>
    <col min="7178" max="7178" width="12.28515625" style="844" customWidth="1"/>
    <col min="7179" max="7180" width="9.5703125" style="844" customWidth="1"/>
    <col min="7181" max="7181" width="12" style="844" customWidth="1"/>
    <col min="7182" max="7182" width="12.5703125" style="844" customWidth="1"/>
    <col min="7183" max="7183" width="11" style="844" customWidth="1"/>
    <col min="7184" max="7184" width="10.85546875" style="844" customWidth="1"/>
    <col min="7185" max="7186" width="10.7109375" style="844" customWidth="1"/>
    <col min="7187" max="7187" width="9.140625" style="844"/>
    <col min="7188" max="7188" width="12.85546875" style="844" customWidth="1"/>
    <col min="7189" max="7189" width="36.7109375" style="844" customWidth="1"/>
    <col min="7190" max="7191" width="9.140625" style="844"/>
    <col min="7192" max="7192" width="10.5703125" style="844" bestFit="1" customWidth="1"/>
    <col min="7193" max="7193" width="11.28515625" style="844" customWidth="1"/>
    <col min="7194" max="7424" width="9.140625" style="844"/>
    <col min="7425" max="7425" width="88.85546875" style="844" customWidth="1"/>
    <col min="7426" max="7426" width="12.7109375" style="844" customWidth="1"/>
    <col min="7427" max="7427" width="12.85546875" style="844" customWidth="1"/>
    <col min="7428" max="7428" width="12.28515625" style="844" customWidth="1"/>
    <col min="7429" max="7429" width="10.28515625" style="844" customWidth="1"/>
    <col min="7430" max="7430" width="8.7109375" style="844" customWidth="1"/>
    <col min="7431" max="7431" width="11" style="844" customWidth="1"/>
    <col min="7432" max="7432" width="9.42578125" style="844" customWidth="1"/>
    <col min="7433" max="7433" width="10.42578125" style="844" customWidth="1"/>
    <col min="7434" max="7434" width="12.28515625" style="844" customWidth="1"/>
    <col min="7435" max="7436" width="9.5703125" style="844" customWidth="1"/>
    <col min="7437" max="7437" width="12" style="844" customWidth="1"/>
    <col min="7438" max="7438" width="12.5703125" style="844" customWidth="1"/>
    <col min="7439" max="7439" width="11" style="844" customWidth="1"/>
    <col min="7440" max="7440" width="10.85546875" style="844" customWidth="1"/>
    <col min="7441" max="7442" width="10.7109375" style="844" customWidth="1"/>
    <col min="7443" max="7443" width="9.140625" style="844"/>
    <col min="7444" max="7444" width="12.85546875" style="844" customWidth="1"/>
    <col min="7445" max="7445" width="36.7109375" style="844" customWidth="1"/>
    <col min="7446" max="7447" width="9.140625" style="844"/>
    <col min="7448" max="7448" width="10.5703125" style="844" bestFit="1" customWidth="1"/>
    <col min="7449" max="7449" width="11.28515625" style="844" customWidth="1"/>
    <col min="7450" max="7680" width="9.140625" style="844"/>
    <col min="7681" max="7681" width="88.85546875" style="844" customWidth="1"/>
    <col min="7682" max="7682" width="12.7109375" style="844" customWidth="1"/>
    <col min="7683" max="7683" width="12.85546875" style="844" customWidth="1"/>
    <col min="7684" max="7684" width="12.28515625" style="844" customWidth="1"/>
    <col min="7685" max="7685" width="10.28515625" style="844" customWidth="1"/>
    <col min="7686" max="7686" width="8.7109375" style="844" customWidth="1"/>
    <col min="7687" max="7687" width="11" style="844" customWidth="1"/>
    <col min="7688" max="7688" width="9.42578125" style="844" customWidth="1"/>
    <col min="7689" max="7689" width="10.42578125" style="844" customWidth="1"/>
    <col min="7690" max="7690" width="12.28515625" style="844" customWidth="1"/>
    <col min="7691" max="7692" width="9.5703125" style="844" customWidth="1"/>
    <col min="7693" max="7693" width="12" style="844" customWidth="1"/>
    <col min="7694" max="7694" width="12.5703125" style="844" customWidth="1"/>
    <col min="7695" max="7695" width="11" style="844" customWidth="1"/>
    <col min="7696" max="7696" width="10.85546875" style="844" customWidth="1"/>
    <col min="7697" max="7698" width="10.7109375" style="844" customWidth="1"/>
    <col min="7699" max="7699" width="9.140625" style="844"/>
    <col min="7700" max="7700" width="12.85546875" style="844" customWidth="1"/>
    <col min="7701" max="7701" width="36.7109375" style="844" customWidth="1"/>
    <col min="7702" max="7703" width="9.140625" style="844"/>
    <col min="7704" max="7704" width="10.5703125" style="844" bestFit="1" customWidth="1"/>
    <col min="7705" max="7705" width="11.28515625" style="844" customWidth="1"/>
    <col min="7706" max="7936" width="9.140625" style="844"/>
    <col min="7937" max="7937" width="88.85546875" style="844" customWidth="1"/>
    <col min="7938" max="7938" width="12.7109375" style="844" customWidth="1"/>
    <col min="7939" max="7939" width="12.85546875" style="844" customWidth="1"/>
    <col min="7940" max="7940" width="12.28515625" style="844" customWidth="1"/>
    <col min="7941" max="7941" width="10.28515625" style="844" customWidth="1"/>
    <col min="7942" max="7942" width="8.7109375" style="844" customWidth="1"/>
    <col min="7943" max="7943" width="11" style="844" customWidth="1"/>
    <col min="7944" max="7944" width="9.42578125" style="844" customWidth="1"/>
    <col min="7945" max="7945" width="10.42578125" style="844" customWidth="1"/>
    <col min="7946" max="7946" width="12.28515625" style="844" customWidth="1"/>
    <col min="7947" max="7948" width="9.5703125" style="844" customWidth="1"/>
    <col min="7949" max="7949" width="12" style="844" customWidth="1"/>
    <col min="7950" max="7950" width="12.5703125" style="844" customWidth="1"/>
    <col min="7951" max="7951" width="11" style="844" customWidth="1"/>
    <col min="7952" max="7952" width="10.85546875" style="844" customWidth="1"/>
    <col min="7953" max="7954" width="10.7109375" style="844" customWidth="1"/>
    <col min="7955" max="7955" width="9.140625" style="844"/>
    <col min="7956" max="7956" width="12.85546875" style="844" customWidth="1"/>
    <col min="7957" max="7957" width="36.7109375" style="844" customWidth="1"/>
    <col min="7958" max="7959" width="9.140625" style="844"/>
    <col min="7960" max="7960" width="10.5703125" style="844" bestFit="1" customWidth="1"/>
    <col min="7961" max="7961" width="11.28515625" style="844" customWidth="1"/>
    <col min="7962" max="8192" width="9.140625" style="844"/>
    <col min="8193" max="8193" width="88.85546875" style="844" customWidth="1"/>
    <col min="8194" max="8194" width="12.7109375" style="844" customWidth="1"/>
    <col min="8195" max="8195" width="12.85546875" style="844" customWidth="1"/>
    <col min="8196" max="8196" width="12.28515625" style="844" customWidth="1"/>
    <col min="8197" max="8197" width="10.28515625" style="844" customWidth="1"/>
    <col min="8198" max="8198" width="8.7109375" style="844" customWidth="1"/>
    <col min="8199" max="8199" width="11" style="844" customWidth="1"/>
    <col min="8200" max="8200" width="9.42578125" style="844" customWidth="1"/>
    <col min="8201" max="8201" width="10.42578125" style="844" customWidth="1"/>
    <col min="8202" max="8202" width="12.28515625" style="844" customWidth="1"/>
    <col min="8203" max="8204" width="9.5703125" style="844" customWidth="1"/>
    <col min="8205" max="8205" width="12" style="844" customWidth="1"/>
    <col min="8206" max="8206" width="12.5703125" style="844" customWidth="1"/>
    <col min="8207" max="8207" width="11" style="844" customWidth="1"/>
    <col min="8208" max="8208" width="10.85546875" style="844" customWidth="1"/>
    <col min="8209" max="8210" width="10.7109375" style="844" customWidth="1"/>
    <col min="8211" max="8211" width="9.140625" style="844"/>
    <col min="8212" max="8212" width="12.85546875" style="844" customWidth="1"/>
    <col min="8213" max="8213" width="36.7109375" style="844" customWidth="1"/>
    <col min="8214" max="8215" width="9.140625" style="844"/>
    <col min="8216" max="8216" width="10.5703125" style="844" bestFit="1" customWidth="1"/>
    <col min="8217" max="8217" width="11.28515625" style="844" customWidth="1"/>
    <col min="8218" max="8448" width="9.140625" style="844"/>
    <col min="8449" max="8449" width="88.85546875" style="844" customWidth="1"/>
    <col min="8450" max="8450" width="12.7109375" style="844" customWidth="1"/>
    <col min="8451" max="8451" width="12.85546875" style="844" customWidth="1"/>
    <col min="8452" max="8452" width="12.28515625" style="844" customWidth="1"/>
    <col min="8453" max="8453" width="10.28515625" style="844" customWidth="1"/>
    <col min="8454" max="8454" width="8.7109375" style="844" customWidth="1"/>
    <col min="8455" max="8455" width="11" style="844" customWidth="1"/>
    <col min="8456" max="8456" width="9.42578125" style="844" customWidth="1"/>
    <col min="8457" max="8457" width="10.42578125" style="844" customWidth="1"/>
    <col min="8458" max="8458" width="12.28515625" style="844" customWidth="1"/>
    <col min="8459" max="8460" width="9.5703125" style="844" customWidth="1"/>
    <col min="8461" max="8461" width="12" style="844" customWidth="1"/>
    <col min="8462" max="8462" width="12.5703125" style="844" customWidth="1"/>
    <col min="8463" max="8463" width="11" style="844" customWidth="1"/>
    <col min="8464" max="8464" width="10.85546875" style="844" customWidth="1"/>
    <col min="8465" max="8466" width="10.7109375" style="844" customWidth="1"/>
    <col min="8467" max="8467" width="9.140625" style="844"/>
    <col min="8468" max="8468" width="12.85546875" style="844" customWidth="1"/>
    <col min="8469" max="8469" width="36.7109375" style="844" customWidth="1"/>
    <col min="8470" max="8471" width="9.140625" style="844"/>
    <col min="8472" max="8472" width="10.5703125" style="844" bestFit="1" customWidth="1"/>
    <col min="8473" max="8473" width="11.28515625" style="844" customWidth="1"/>
    <col min="8474" max="8704" width="9.140625" style="844"/>
    <col min="8705" max="8705" width="88.85546875" style="844" customWidth="1"/>
    <col min="8706" max="8706" width="12.7109375" style="844" customWidth="1"/>
    <col min="8707" max="8707" width="12.85546875" style="844" customWidth="1"/>
    <col min="8708" max="8708" width="12.28515625" style="844" customWidth="1"/>
    <col min="8709" max="8709" width="10.28515625" style="844" customWidth="1"/>
    <col min="8710" max="8710" width="8.7109375" style="844" customWidth="1"/>
    <col min="8711" max="8711" width="11" style="844" customWidth="1"/>
    <col min="8712" max="8712" width="9.42578125" style="844" customWidth="1"/>
    <col min="8713" max="8713" width="10.42578125" style="844" customWidth="1"/>
    <col min="8714" max="8714" width="12.28515625" style="844" customWidth="1"/>
    <col min="8715" max="8716" width="9.5703125" style="844" customWidth="1"/>
    <col min="8717" max="8717" width="12" style="844" customWidth="1"/>
    <col min="8718" max="8718" width="12.5703125" style="844" customWidth="1"/>
    <col min="8719" max="8719" width="11" style="844" customWidth="1"/>
    <col min="8720" max="8720" width="10.85546875" style="844" customWidth="1"/>
    <col min="8721" max="8722" width="10.7109375" style="844" customWidth="1"/>
    <col min="8723" max="8723" width="9.140625" style="844"/>
    <col min="8724" max="8724" width="12.85546875" style="844" customWidth="1"/>
    <col min="8725" max="8725" width="36.7109375" style="844" customWidth="1"/>
    <col min="8726" max="8727" width="9.140625" style="844"/>
    <col min="8728" max="8728" width="10.5703125" style="844" bestFit="1" customWidth="1"/>
    <col min="8729" max="8729" width="11.28515625" style="844" customWidth="1"/>
    <col min="8730" max="8960" width="9.140625" style="844"/>
    <col min="8961" max="8961" width="88.85546875" style="844" customWidth="1"/>
    <col min="8962" max="8962" width="12.7109375" style="844" customWidth="1"/>
    <col min="8963" max="8963" width="12.85546875" style="844" customWidth="1"/>
    <col min="8964" max="8964" width="12.28515625" style="844" customWidth="1"/>
    <col min="8965" max="8965" width="10.28515625" style="844" customWidth="1"/>
    <col min="8966" max="8966" width="8.7109375" style="844" customWidth="1"/>
    <col min="8967" max="8967" width="11" style="844" customWidth="1"/>
    <col min="8968" max="8968" width="9.42578125" style="844" customWidth="1"/>
    <col min="8969" max="8969" width="10.42578125" style="844" customWidth="1"/>
    <col min="8970" max="8970" width="12.28515625" style="844" customWidth="1"/>
    <col min="8971" max="8972" width="9.5703125" style="844" customWidth="1"/>
    <col min="8973" max="8973" width="12" style="844" customWidth="1"/>
    <col min="8974" max="8974" width="12.5703125" style="844" customWidth="1"/>
    <col min="8975" max="8975" width="11" style="844" customWidth="1"/>
    <col min="8976" max="8976" width="10.85546875" style="844" customWidth="1"/>
    <col min="8977" max="8978" width="10.7109375" style="844" customWidth="1"/>
    <col min="8979" max="8979" width="9.140625" style="844"/>
    <col min="8980" max="8980" width="12.85546875" style="844" customWidth="1"/>
    <col min="8981" max="8981" width="36.7109375" style="844" customWidth="1"/>
    <col min="8982" max="8983" width="9.140625" style="844"/>
    <col min="8984" max="8984" width="10.5703125" style="844" bestFit="1" customWidth="1"/>
    <col min="8985" max="8985" width="11.28515625" style="844" customWidth="1"/>
    <col min="8986" max="9216" width="9.140625" style="844"/>
    <col min="9217" max="9217" width="88.85546875" style="844" customWidth="1"/>
    <col min="9218" max="9218" width="12.7109375" style="844" customWidth="1"/>
    <col min="9219" max="9219" width="12.85546875" style="844" customWidth="1"/>
    <col min="9220" max="9220" width="12.28515625" style="844" customWidth="1"/>
    <col min="9221" max="9221" width="10.28515625" style="844" customWidth="1"/>
    <col min="9222" max="9222" width="8.7109375" style="844" customWidth="1"/>
    <col min="9223" max="9223" width="11" style="844" customWidth="1"/>
    <col min="9224" max="9224" width="9.42578125" style="844" customWidth="1"/>
    <col min="9225" max="9225" width="10.42578125" style="844" customWidth="1"/>
    <col min="9226" max="9226" width="12.28515625" style="844" customWidth="1"/>
    <col min="9227" max="9228" width="9.5703125" style="844" customWidth="1"/>
    <col min="9229" max="9229" width="12" style="844" customWidth="1"/>
    <col min="9230" max="9230" width="12.5703125" style="844" customWidth="1"/>
    <col min="9231" max="9231" width="11" style="844" customWidth="1"/>
    <col min="9232" max="9232" width="10.85546875" style="844" customWidth="1"/>
    <col min="9233" max="9234" width="10.7109375" style="844" customWidth="1"/>
    <col min="9235" max="9235" width="9.140625" style="844"/>
    <col min="9236" max="9236" width="12.85546875" style="844" customWidth="1"/>
    <col min="9237" max="9237" width="36.7109375" style="844" customWidth="1"/>
    <col min="9238" max="9239" width="9.140625" style="844"/>
    <col min="9240" max="9240" width="10.5703125" style="844" bestFit="1" customWidth="1"/>
    <col min="9241" max="9241" width="11.28515625" style="844" customWidth="1"/>
    <col min="9242" max="9472" width="9.140625" style="844"/>
    <col min="9473" max="9473" width="88.85546875" style="844" customWidth="1"/>
    <col min="9474" max="9474" width="12.7109375" style="844" customWidth="1"/>
    <col min="9475" max="9475" width="12.85546875" style="844" customWidth="1"/>
    <col min="9476" max="9476" width="12.28515625" style="844" customWidth="1"/>
    <col min="9477" max="9477" width="10.28515625" style="844" customWidth="1"/>
    <col min="9478" max="9478" width="8.7109375" style="844" customWidth="1"/>
    <col min="9479" max="9479" width="11" style="844" customWidth="1"/>
    <col min="9480" max="9480" width="9.42578125" style="844" customWidth="1"/>
    <col min="9481" max="9481" width="10.42578125" style="844" customWidth="1"/>
    <col min="9482" max="9482" width="12.28515625" style="844" customWidth="1"/>
    <col min="9483" max="9484" width="9.5703125" style="844" customWidth="1"/>
    <col min="9485" max="9485" width="12" style="844" customWidth="1"/>
    <col min="9486" max="9486" width="12.5703125" style="844" customWidth="1"/>
    <col min="9487" max="9487" width="11" style="844" customWidth="1"/>
    <col min="9488" max="9488" width="10.85546875" style="844" customWidth="1"/>
    <col min="9489" max="9490" width="10.7109375" style="844" customWidth="1"/>
    <col min="9491" max="9491" width="9.140625" style="844"/>
    <col min="9492" max="9492" width="12.85546875" style="844" customWidth="1"/>
    <col min="9493" max="9493" width="36.7109375" style="844" customWidth="1"/>
    <col min="9494" max="9495" width="9.140625" style="844"/>
    <col min="9496" max="9496" width="10.5703125" style="844" bestFit="1" customWidth="1"/>
    <col min="9497" max="9497" width="11.28515625" style="844" customWidth="1"/>
    <col min="9498" max="9728" width="9.140625" style="844"/>
    <col min="9729" max="9729" width="88.85546875" style="844" customWidth="1"/>
    <col min="9730" max="9730" width="12.7109375" style="844" customWidth="1"/>
    <col min="9731" max="9731" width="12.85546875" style="844" customWidth="1"/>
    <col min="9732" max="9732" width="12.28515625" style="844" customWidth="1"/>
    <col min="9733" max="9733" width="10.28515625" style="844" customWidth="1"/>
    <col min="9734" max="9734" width="8.7109375" style="844" customWidth="1"/>
    <col min="9735" max="9735" width="11" style="844" customWidth="1"/>
    <col min="9736" max="9736" width="9.42578125" style="844" customWidth="1"/>
    <col min="9737" max="9737" width="10.42578125" style="844" customWidth="1"/>
    <col min="9738" max="9738" width="12.28515625" style="844" customWidth="1"/>
    <col min="9739" max="9740" width="9.5703125" style="844" customWidth="1"/>
    <col min="9741" max="9741" width="12" style="844" customWidth="1"/>
    <col min="9742" max="9742" width="12.5703125" style="844" customWidth="1"/>
    <col min="9743" max="9743" width="11" style="844" customWidth="1"/>
    <col min="9744" max="9744" width="10.85546875" style="844" customWidth="1"/>
    <col min="9745" max="9746" width="10.7109375" style="844" customWidth="1"/>
    <col min="9747" max="9747" width="9.140625" style="844"/>
    <col min="9748" max="9748" width="12.85546875" style="844" customWidth="1"/>
    <col min="9749" max="9749" width="36.7109375" style="844" customWidth="1"/>
    <col min="9750" max="9751" width="9.140625" style="844"/>
    <col min="9752" max="9752" width="10.5703125" style="844" bestFit="1" customWidth="1"/>
    <col min="9753" max="9753" width="11.28515625" style="844" customWidth="1"/>
    <col min="9754" max="9984" width="9.140625" style="844"/>
    <col min="9985" max="9985" width="88.85546875" style="844" customWidth="1"/>
    <col min="9986" max="9986" width="12.7109375" style="844" customWidth="1"/>
    <col min="9987" max="9987" width="12.85546875" style="844" customWidth="1"/>
    <col min="9988" max="9988" width="12.28515625" style="844" customWidth="1"/>
    <col min="9989" max="9989" width="10.28515625" style="844" customWidth="1"/>
    <col min="9990" max="9990" width="8.7109375" style="844" customWidth="1"/>
    <col min="9991" max="9991" width="11" style="844" customWidth="1"/>
    <col min="9992" max="9992" width="9.42578125" style="844" customWidth="1"/>
    <col min="9993" max="9993" width="10.42578125" style="844" customWidth="1"/>
    <col min="9994" max="9994" width="12.28515625" style="844" customWidth="1"/>
    <col min="9995" max="9996" width="9.5703125" style="844" customWidth="1"/>
    <col min="9997" max="9997" width="12" style="844" customWidth="1"/>
    <col min="9998" max="9998" width="12.5703125" style="844" customWidth="1"/>
    <col min="9999" max="9999" width="11" style="844" customWidth="1"/>
    <col min="10000" max="10000" width="10.85546875" style="844" customWidth="1"/>
    <col min="10001" max="10002" width="10.7109375" style="844" customWidth="1"/>
    <col min="10003" max="10003" width="9.140625" style="844"/>
    <col min="10004" max="10004" width="12.85546875" style="844" customWidth="1"/>
    <col min="10005" max="10005" width="36.7109375" style="844" customWidth="1"/>
    <col min="10006" max="10007" width="9.140625" style="844"/>
    <col min="10008" max="10008" width="10.5703125" style="844" bestFit="1" customWidth="1"/>
    <col min="10009" max="10009" width="11.28515625" style="844" customWidth="1"/>
    <col min="10010" max="10240" width="9.140625" style="844"/>
    <col min="10241" max="10241" width="88.85546875" style="844" customWidth="1"/>
    <col min="10242" max="10242" width="12.7109375" style="844" customWidth="1"/>
    <col min="10243" max="10243" width="12.85546875" style="844" customWidth="1"/>
    <col min="10244" max="10244" width="12.28515625" style="844" customWidth="1"/>
    <col min="10245" max="10245" width="10.28515625" style="844" customWidth="1"/>
    <col min="10246" max="10246" width="8.7109375" style="844" customWidth="1"/>
    <col min="10247" max="10247" width="11" style="844" customWidth="1"/>
    <col min="10248" max="10248" width="9.42578125" style="844" customWidth="1"/>
    <col min="10249" max="10249" width="10.42578125" style="844" customWidth="1"/>
    <col min="10250" max="10250" width="12.28515625" style="844" customWidth="1"/>
    <col min="10251" max="10252" width="9.5703125" style="844" customWidth="1"/>
    <col min="10253" max="10253" width="12" style="844" customWidth="1"/>
    <col min="10254" max="10254" width="12.5703125" style="844" customWidth="1"/>
    <col min="10255" max="10255" width="11" style="844" customWidth="1"/>
    <col min="10256" max="10256" width="10.85546875" style="844" customWidth="1"/>
    <col min="10257" max="10258" width="10.7109375" style="844" customWidth="1"/>
    <col min="10259" max="10259" width="9.140625" style="844"/>
    <col min="10260" max="10260" width="12.85546875" style="844" customWidth="1"/>
    <col min="10261" max="10261" width="36.7109375" style="844" customWidth="1"/>
    <col min="10262" max="10263" width="9.140625" style="844"/>
    <col min="10264" max="10264" width="10.5703125" style="844" bestFit="1" customWidth="1"/>
    <col min="10265" max="10265" width="11.28515625" style="844" customWidth="1"/>
    <col min="10266" max="10496" width="9.140625" style="844"/>
    <col min="10497" max="10497" width="88.85546875" style="844" customWidth="1"/>
    <col min="10498" max="10498" width="12.7109375" style="844" customWidth="1"/>
    <col min="10499" max="10499" width="12.85546875" style="844" customWidth="1"/>
    <col min="10500" max="10500" width="12.28515625" style="844" customWidth="1"/>
    <col min="10501" max="10501" width="10.28515625" style="844" customWidth="1"/>
    <col min="10502" max="10502" width="8.7109375" style="844" customWidth="1"/>
    <col min="10503" max="10503" width="11" style="844" customWidth="1"/>
    <col min="10504" max="10504" width="9.42578125" style="844" customWidth="1"/>
    <col min="10505" max="10505" width="10.42578125" style="844" customWidth="1"/>
    <col min="10506" max="10506" width="12.28515625" style="844" customWidth="1"/>
    <col min="10507" max="10508" width="9.5703125" style="844" customWidth="1"/>
    <col min="10509" max="10509" width="12" style="844" customWidth="1"/>
    <col min="10510" max="10510" width="12.5703125" style="844" customWidth="1"/>
    <col min="10511" max="10511" width="11" style="844" customWidth="1"/>
    <col min="10512" max="10512" width="10.85546875" style="844" customWidth="1"/>
    <col min="10513" max="10514" width="10.7109375" style="844" customWidth="1"/>
    <col min="10515" max="10515" width="9.140625" style="844"/>
    <col min="10516" max="10516" width="12.85546875" style="844" customWidth="1"/>
    <col min="10517" max="10517" width="36.7109375" style="844" customWidth="1"/>
    <col min="10518" max="10519" width="9.140625" style="844"/>
    <col min="10520" max="10520" width="10.5703125" style="844" bestFit="1" customWidth="1"/>
    <col min="10521" max="10521" width="11.28515625" style="844" customWidth="1"/>
    <col min="10522" max="10752" width="9.140625" style="844"/>
    <col min="10753" max="10753" width="88.85546875" style="844" customWidth="1"/>
    <col min="10754" max="10754" width="12.7109375" style="844" customWidth="1"/>
    <col min="10755" max="10755" width="12.85546875" style="844" customWidth="1"/>
    <col min="10756" max="10756" width="12.28515625" style="844" customWidth="1"/>
    <col min="10757" max="10757" width="10.28515625" style="844" customWidth="1"/>
    <col min="10758" max="10758" width="8.7109375" style="844" customWidth="1"/>
    <col min="10759" max="10759" width="11" style="844" customWidth="1"/>
    <col min="10760" max="10760" width="9.42578125" style="844" customWidth="1"/>
    <col min="10761" max="10761" width="10.42578125" style="844" customWidth="1"/>
    <col min="10762" max="10762" width="12.28515625" style="844" customWidth="1"/>
    <col min="10763" max="10764" width="9.5703125" style="844" customWidth="1"/>
    <col min="10765" max="10765" width="12" style="844" customWidth="1"/>
    <col min="10766" max="10766" width="12.5703125" style="844" customWidth="1"/>
    <col min="10767" max="10767" width="11" style="844" customWidth="1"/>
    <col min="10768" max="10768" width="10.85546875" style="844" customWidth="1"/>
    <col min="10769" max="10770" width="10.7109375" style="844" customWidth="1"/>
    <col min="10771" max="10771" width="9.140625" style="844"/>
    <col min="10772" max="10772" width="12.85546875" style="844" customWidth="1"/>
    <col min="10773" max="10773" width="36.7109375" style="844" customWidth="1"/>
    <col min="10774" max="10775" width="9.140625" style="844"/>
    <col min="10776" max="10776" width="10.5703125" style="844" bestFit="1" customWidth="1"/>
    <col min="10777" max="10777" width="11.28515625" style="844" customWidth="1"/>
    <col min="10778" max="11008" width="9.140625" style="844"/>
    <col min="11009" max="11009" width="88.85546875" style="844" customWidth="1"/>
    <col min="11010" max="11010" width="12.7109375" style="844" customWidth="1"/>
    <col min="11011" max="11011" width="12.85546875" style="844" customWidth="1"/>
    <col min="11012" max="11012" width="12.28515625" style="844" customWidth="1"/>
    <col min="11013" max="11013" width="10.28515625" style="844" customWidth="1"/>
    <col min="11014" max="11014" width="8.7109375" style="844" customWidth="1"/>
    <col min="11015" max="11015" width="11" style="844" customWidth="1"/>
    <col min="11016" max="11016" width="9.42578125" style="844" customWidth="1"/>
    <col min="11017" max="11017" width="10.42578125" style="844" customWidth="1"/>
    <col min="11018" max="11018" width="12.28515625" style="844" customWidth="1"/>
    <col min="11019" max="11020" width="9.5703125" style="844" customWidth="1"/>
    <col min="11021" max="11021" width="12" style="844" customWidth="1"/>
    <col min="11022" max="11022" width="12.5703125" style="844" customWidth="1"/>
    <col min="11023" max="11023" width="11" style="844" customWidth="1"/>
    <col min="11024" max="11024" width="10.85546875" style="844" customWidth="1"/>
    <col min="11025" max="11026" width="10.7109375" style="844" customWidth="1"/>
    <col min="11027" max="11027" width="9.140625" style="844"/>
    <col min="11028" max="11028" width="12.85546875" style="844" customWidth="1"/>
    <col min="11029" max="11029" width="36.7109375" style="844" customWidth="1"/>
    <col min="11030" max="11031" width="9.140625" style="844"/>
    <col min="11032" max="11032" width="10.5703125" style="844" bestFit="1" customWidth="1"/>
    <col min="11033" max="11033" width="11.28515625" style="844" customWidth="1"/>
    <col min="11034" max="11264" width="9.140625" style="844"/>
    <col min="11265" max="11265" width="88.85546875" style="844" customWidth="1"/>
    <col min="11266" max="11266" width="12.7109375" style="844" customWidth="1"/>
    <col min="11267" max="11267" width="12.85546875" style="844" customWidth="1"/>
    <col min="11268" max="11268" width="12.28515625" style="844" customWidth="1"/>
    <col min="11269" max="11269" width="10.28515625" style="844" customWidth="1"/>
    <col min="11270" max="11270" width="8.7109375" style="844" customWidth="1"/>
    <col min="11271" max="11271" width="11" style="844" customWidth="1"/>
    <col min="11272" max="11272" width="9.42578125" style="844" customWidth="1"/>
    <col min="11273" max="11273" width="10.42578125" style="844" customWidth="1"/>
    <col min="11274" max="11274" width="12.28515625" style="844" customWidth="1"/>
    <col min="11275" max="11276" width="9.5703125" style="844" customWidth="1"/>
    <col min="11277" max="11277" width="12" style="844" customWidth="1"/>
    <col min="11278" max="11278" width="12.5703125" style="844" customWidth="1"/>
    <col min="11279" max="11279" width="11" style="844" customWidth="1"/>
    <col min="11280" max="11280" width="10.85546875" style="844" customWidth="1"/>
    <col min="11281" max="11282" width="10.7109375" style="844" customWidth="1"/>
    <col min="11283" max="11283" width="9.140625" style="844"/>
    <col min="11284" max="11284" width="12.85546875" style="844" customWidth="1"/>
    <col min="11285" max="11285" width="36.7109375" style="844" customWidth="1"/>
    <col min="11286" max="11287" width="9.140625" style="844"/>
    <col min="11288" max="11288" width="10.5703125" style="844" bestFit="1" customWidth="1"/>
    <col min="11289" max="11289" width="11.28515625" style="844" customWidth="1"/>
    <col min="11290" max="11520" width="9.140625" style="844"/>
    <col min="11521" max="11521" width="88.85546875" style="844" customWidth="1"/>
    <col min="11522" max="11522" width="12.7109375" style="844" customWidth="1"/>
    <col min="11523" max="11523" width="12.85546875" style="844" customWidth="1"/>
    <col min="11524" max="11524" width="12.28515625" style="844" customWidth="1"/>
    <col min="11525" max="11525" width="10.28515625" style="844" customWidth="1"/>
    <col min="11526" max="11526" width="8.7109375" style="844" customWidth="1"/>
    <col min="11527" max="11527" width="11" style="844" customWidth="1"/>
    <col min="11528" max="11528" width="9.42578125" style="844" customWidth="1"/>
    <col min="11529" max="11529" width="10.42578125" style="844" customWidth="1"/>
    <col min="11530" max="11530" width="12.28515625" style="844" customWidth="1"/>
    <col min="11531" max="11532" width="9.5703125" style="844" customWidth="1"/>
    <col min="11533" max="11533" width="12" style="844" customWidth="1"/>
    <col min="11534" max="11534" width="12.5703125" style="844" customWidth="1"/>
    <col min="11535" max="11535" width="11" style="844" customWidth="1"/>
    <col min="11536" max="11536" width="10.85546875" style="844" customWidth="1"/>
    <col min="11537" max="11538" width="10.7109375" style="844" customWidth="1"/>
    <col min="11539" max="11539" width="9.140625" style="844"/>
    <col min="11540" max="11540" width="12.85546875" style="844" customWidth="1"/>
    <col min="11541" max="11541" width="36.7109375" style="844" customWidth="1"/>
    <col min="11542" max="11543" width="9.140625" style="844"/>
    <col min="11544" max="11544" width="10.5703125" style="844" bestFit="1" customWidth="1"/>
    <col min="11545" max="11545" width="11.28515625" style="844" customWidth="1"/>
    <col min="11546" max="11776" width="9.140625" style="844"/>
    <col min="11777" max="11777" width="88.85546875" style="844" customWidth="1"/>
    <col min="11778" max="11778" width="12.7109375" style="844" customWidth="1"/>
    <col min="11779" max="11779" width="12.85546875" style="844" customWidth="1"/>
    <col min="11780" max="11780" width="12.28515625" style="844" customWidth="1"/>
    <col min="11781" max="11781" width="10.28515625" style="844" customWidth="1"/>
    <col min="11782" max="11782" width="8.7109375" style="844" customWidth="1"/>
    <col min="11783" max="11783" width="11" style="844" customWidth="1"/>
    <col min="11784" max="11784" width="9.42578125" style="844" customWidth="1"/>
    <col min="11785" max="11785" width="10.42578125" style="844" customWidth="1"/>
    <col min="11786" max="11786" width="12.28515625" style="844" customWidth="1"/>
    <col min="11787" max="11788" width="9.5703125" style="844" customWidth="1"/>
    <col min="11789" max="11789" width="12" style="844" customWidth="1"/>
    <col min="11790" max="11790" width="12.5703125" style="844" customWidth="1"/>
    <col min="11791" max="11791" width="11" style="844" customWidth="1"/>
    <col min="11792" max="11792" width="10.85546875" style="844" customWidth="1"/>
    <col min="11793" max="11794" width="10.7109375" style="844" customWidth="1"/>
    <col min="11795" max="11795" width="9.140625" style="844"/>
    <col min="11796" max="11796" width="12.85546875" style="844" customWidth="1"/>
    <col min="11797" max="11797" width="36.7109375" style="844" customWidth="1"/>
    <col min="11798" max="11799" width="9.140625" style="844"/>
    <col min="11800" max="11800" width="10.5703125" style="844" bestFit="1" customWidth="1"/>
    <col min="11801" max="11801" width="11.28515625" style="844" customWidth="1"/>
    <col min="11802" max="12032" width="9.140625" style="844"/>
    <col min="12033" max="12033" width="88.85546875" style="844" customWidth="1"/>
    <col min="12034" max="12034" width="12.7109375" style="844" customWidth="1"/>
    <col min="12035" max="12035" width="12.85546875" style="844" customWidth="1"/>
    <col min="12036" max="12036" width="12.28515625" style="844" customWidth="1"/>
    <col min="12037" max="12037" width="10.28515625" style="844" customWidth="1"/>
    <col min="12038" max="12038" width="8.7109375" style="844" customWidth="1"/>
    <col min="12039" max="12039" width="11" style="844" customWidth="1"/>
    <col min="12040" max="12040" width="9.42578125" style="844" customWidth="1"/>
    <col min="12041" max="12041" width="10.42578125" style="844" customWidth="1"/>
    <col min="12042" max="12042" width="12.28515625" style="844" customWidth="1"/>
    <col min="12043" max="12044" width="9.5703125" style="844" customWidth="1"/>
    <col min="12045" max="12045" width="12" style="844" customWidth="1"/>
    <col min="12046" max="12046" width="12.5703125" style="844" customWidth="1"/>
    <col min="12047" max="12047" width="11" style="844" customWidth="1"/>
    <col min="12048" max="12048" width="10.85546875" style="844" customWidth="1"/>
    <col min="12049" max="12050" width="10.7109375" style="844" customWidth="1"/>
    <col min="12051" max="12051" width="9.140625" style="844"/>
    <col min="12052" max="12052" width="12.85546875" style="844" customWidth="1"/>
    <col min="12053" max="12053" width="36.7109375" style="844" customWidth="1"/>
    <col min="12054" max="12055" width="9.140625" style="844"/>
    <col min="12056" max="12056" width="10.5703125" style="844" bestFit="1" customWidth="1"/>
    <col min="12057" max="12057" width="11.28515625" style="844" customWidth="1"/>
    <col min="12058" max="12288" width="9.140625" style="844"/>
    <col min="12289" max="12289" width="88.85546875" style="844" customWidth="1"/>
    <col min="12290" max="12290" width="12.7109375" style="844" customWidth="1"/>
    <col min="12291" max="12291" width="12.85546875" style="844" customWidth="1"/>
    <col min="12292" max="12292" width="12.28515625" style="844" customWidth="1"/>
    <col min="12293" max="12293" width="10.28515625" style="844" customWidth="1"/>
    <col min="12294" max="12294" width="8.7109375" style="844" customWidth="1"/>
    <col min="12295" max="12295" width="11" style="844" customWidth="1"/>
    <col min="12296" max="12296" width="9.42578125" style="844" customWidth="1"/>
    <col min="12297" max="12297" width="10.42578125" style="844" customWidth="1"/>
    <col min="12298" max="12298" width="12.28515625" style="844" customWidth="1"/>
    <col min="12299" max="12300" width="9.5703125" style="844" customWidth="1"/>
    <col min="12301" max="12301" width="12" style="844" customWidth="1"/>
    <col min="12302" max="12302" width="12.5703125" style="844" customWidth="1"/>
    <col min="12303" max="12303" width="11" style="844" customWidth="1"/>
    <col min="12304" max="12304" width="10.85546875" style="844" customWidth="1"/>
    <col min="12305" max="12306" width="10.7109375" style="844" customWidth="1"/>
    <col min="12307" max="12307" width="9.140625" style="844"/>
    <col min="12308" max="12308" width="12.85546875" style="844" customWidth="1"/>
    <col min="12309" max="12309" width="36.7109375" style="844" customWidth="1"/>
    <col min="12310" max="12311" width="9.140625" style="844"/>
    <col min="12312" max="12312" width="10.5703125" style="844" bestFit="1" customWidth="1"/>
    <col min="12313" max="12313" width="11.28515625" style="844" customWidth="1"/>
    <col min="12314" max="12544" width="9.140625" style="844"/>
    <col min="12545" max="12545" width="88.85546875" style="844" customWidth="1"/>
    <col min="12546" max="12546" width="12.7109375" style="844" customWidth="1"/>
    <col min="12547" max="12547" width="12.85546875" style="844" customWidth="1"/>
    <col min="12548" max="12548" width="12.28515625" style="844" customWidth="1"/>
    <col min="12549" max="12549" width="10.28515625" style="844" customWidth="1"/>
    <col min="12550" max="12550" width="8.7109375" style="844" customWidth="1"/>
    <col min="12551" max="12551" width="11" style="844" customWidth="1"/>
    <col min="12552" max="12552" width="9.42578125" style="844" customWidth="1"/>
    <col min="12553" max="12553" width="10.42578125" style="844" customWidth="1"/>
    <col min="12554" max="12554" width="12.28515625" style="844" customWidth="1"/>
    <col min="12555" max="12556" width="9.5703125" style="844" customWidth="1"/>
    <col min="12557" max="12557" width="12" style="844" customWidth="1"/>
    <col min="12558" max="12558" width="12.5703125" style="844" customWidth="1"/>
    <col min="12559" max="12559" width="11" style="844" customWidth="1"/>
    <col min="12560" max="12560" width="10.85546875" style="844" customWidth="1"/>
    <col min="12561" max="12562" width="10.7109375" style="844" customWidth="1"/>
    <col min="12563" max="12563" width="9.140625" style="844"/>
    <col min="12564" max="12564" width="12.85546875" style="844" customWidth="1"/>
    <col min="12565" max="12565" width="36.7109375" style="844" customWidth="1"/>
    <col min="12566" max="12567" width="9.140625" style="844"/>
    <col min="12568" max="12568" width="10.5703125" style="844" bestFit="1" customWidth="1"/>
    <col min="12569" max="12569" width="11.28515625" style="844" customWidth="1"/>
    <col min="12570" max="12800" width="9.140625" style="844"/>
    <col min="12801" max="12801" width="88.85546875" style="844" customWidth="1"/>
    <col min="12802" max="12802" width="12.7109375" style="844" customWidth="1"/>
    <col min="12803" max="12803" width="12.85546875" style="844" customWidth="1"/>
    <col min="12804" max="12804" width="12.28515625" style="844" customWidth="1"/>
    <col min="12805" max="12805" width="10.28515625" style="844" customWidth="1"/>
    <col min="12806" max="12806" width="8.7109375" style="844" customWidth="1"/>
    <col min="12807" max="12807" width="11" style="844" customWidth="1"/>
    <col min="12808" max="12808" width="9.42578125" style="844" customWidth="1"/>
    <col min="12809" max="12809" width="10.42578125" style="844" customWidth="1"/>
    <col min="12810" max="12810" width="12.28515625" style="844" customWidth="1"/>
    <col min="12811" max="12812" width="9.5703125" style="844" customWidth="1"/>
    <col min="12813" max="12813" width="12" style="844" customWidth="1"/>
    <col min="12814" max="12814" width="12.5703125" style="844" customWidth="1"/>
    <col min="12815" max="12815" width="11" style="844" customWidth="1"/>
    <col min="12816" max="12816" width="10.85546875" style="844" customWidth="1"/>
    <col min="12817" max="12818" width="10.7109375" style="844" customWidth="1"/>
    <col min="12819" max="12819" width="9.140625" style="844"/>
    <col min="12820" max="12820" width="12.85546875" style="844" customWidth="1"/>
    <col min="12821" max="12821" width="36.7109375" style="844" customWidth="1"/>
    <col min="12822" max="12823" width="9.140625" style="844"/>
    <col min="12824" max="12824" width="10.5703125" style="844" bestFit="1" customWidth="1"/>
    <col min="12825" max="12825" width="11.28515625" style="844" customWidth="1"/>
    <col min="12826" max="13056" width="9.140625" style="844"/>
    <col min="13057" max="13057" width="88.85546875" style="844" customWidth="1"/>
    <col min="13058" max="13058" width="12.7109375" style="844" customWidth="1"/>
    <col min="13059" max="13059" width="12.85546875" style="844" customWidth="1"/>
    <col min="13060" max="13060" width="12.28515625" style="844" customWidth="1"/>
    <col min="13061" max="13061" width="10.28515625" style="844" customWidth="1"/>
    <col min="13062" max="13062" width="8.7109375" style="844" customWidth="1"/>
    <col min="13063" max="13063" width="11" style="844" customWidth="1"/>
    <col min="13064" max="13064" width="9.42578125" style="844" customWidth="1"/>
    <col min="13065" max="13065" width="10.42578125" style="844" customWidth="1"/>
    <col min="13066" max="13066" width="12.28515625" style="844" customWidth="1"/>
    <col min="13067" max="13068" width="9.5703125" style="844" customWidth="1"/>
    <col min="13069" max="13069" width="12" style="844" customWidth="1"/>
    <col min="13070" max="13070" width="12.5703125" style="844" customWidth="1"/>
    <col min="13071" max="13071" width="11" style="844" customWidth="1"/>
    <col min="13072" max="13072" width="10.85546875" style="844" customWidth="1"/>
    <col min="13073" max="13074" width="10.7109375" style="844" customWidth="1"/>
    <col min="13075" max="13075" width="9.140625" style="844"/>
    <col min="13076" max="13076" width="12.85546875" style="844" customWidth="1"/>
    <col min="13077" max="13077" width="36.7109375" style="844" customWidth="1"/>
    <col min="13078" max="13079" width="9.140625" style="844"/>
    <col min="13080" max="13080" width="10.5703125" style="844" bestFit="1" customWidth="1"/>
    <col min="13081" max="13081" width="11.28515625" style="844" customWidth="1"/>
    <col min="13082" max="13312" width="9.140625" style="844"/>
    <col min="13313" max="13313" width="88.85546875" style="844" customWidth="1"/>
    <col min="13314" max="13314" width="12.7109375" style="844" customWidth="1"/>
    <col min="13315" max="13315" width="12.85546875" style="844" customWidth="1"/>
    <col min="13316" max="13316" width="12.28515625" style="844" customWidth="1"/>
    <col min="13317" max="13317" width="10.28515625" style="844" customWidth="1"/>
    <col min="13318" max="13318" width="8.7109375" style="844" customWidth="1"/>
    <col min="13319" max="13319" width="11" style="844" customWidth="1"/>
    <col min="13320" max="13320" width="9.42578125" style="844" customWidth="1"/>
    <col min="13321" max="13321" width="10.42578125" style="844" customWidth="1"/>
    <col min="13322" max="13322" width="12.28515625" style="844" customWidth="1"/>
    <col min="13323" max="13324" width="9.5703125" style="844" customWidth="1"/>
    <col min="13325" max="13325" width="12" style="844" customWidth="1"/>
    <col min="13326" max="13326" width="12.5703125" style="844" customWidth="1"/>
    <col min="13327" max="13327" width="11" style="844" customWidth="1"/>
    <col min="13328" max="13328" width="10.85546875" style="844" customWidth="1"/>
    <col min="13329" max="13330" width="10.7109375" style="844" customWidth="1"/>
    <col min="13331" max="13331" width="9.140625" style="844"/>
    <col min="13332" max="13332" width="12.85546875" style="844" customWidth="1"/>
    <col min="13333" max="13333" width="36.7109375" style="844" customWidth="1"/>
    <col min="13334" max="13335" width="9.140625" style="844"/>
    <col min="13336" max="13336" width="10.5703125" style="844" bestFit="1" customWidth="1"/>
    <col min="13337" max="13337" width="11.28515625" style="844" customWidth="1"/>
    <col min="13338" max="13568" width="9.140625" style="844"/>
    <col min="13569" max="13569" width="88.85546875" style="844" customWidth="1"/>
    <col min="13570" max="13570" width="12.7109375" style="844" customWidth="1"/>
    <col min="13571" max="13571" width="12.85546875" style="844" customWidth="1"/>
    <col min="13572" max="13572" width="12.28515625" style="844" customWidth="1"/>
    <col min="13573" max="13573" width="10.28515625" style="844" customWidth="1"/>
    <col min="13574" max="13574" width="8.7109375" style="844" customWidth="1"/>
    <col min="13575" max="13575" width="11" style="844" customWidth="1"/>
    <col min="13576" max="13576" width="9.42578125" style="844" customWidth="1"/>
    <col min="13577" max="13577" width="10.42578125" style="844" customWidth="1"/>
    <col min="13578" max="13578" width="12.28515625" style="844" customWidth="1"/>
    <col min="13579" max="13580" width="9.5703125" style="844" customWidth="1"/>
    <col min="13581" max="13581" width="12" style="844" customWidth="1"/>
    <col min="13582" max="13582" width="12.5703125" style="844" customWidth="1"/>
    <col min="13583" max="13583" width="11" style="844" customWidth="1"/>
    <col min="13584" max="13584" width="10.85546875" style="844" customWidth="1"/>
    <col min="13585" max="13586" width="10.7109375" style="844" customWidth="1"/>
    <col min="13587" max="13587" width="9.140625" style="844"/>
    <col min="13588" max="13588" width="12.85546875" style="844" customWidth="1"/>
    <col min="13589" max="13589" width="36.7109375" style="844" customWidth="1"/>
    <col min="13590" max="13591" width="9.140625" style="844"/>
    <col min="13592" max="13592" width="10.5703125" style="844" bestFit="1" customWidth="1"/>
    <col min="13593" max="13593" width="11.28515625" style="844" customWidth="1"/>
    <col min="13594" max="13824" width="9.140625" style="844"/>
    <col min="13825" max="13825" width="88.85546875" style="844" customWidth="1"/>
    <col min="13826" max="13826" width="12.7109375" style="844" customWidth="1"/>
    <col min="13827" max="13827" width="12.85546875" style="844" customWidth="1"/>
    <col min="13828" max="13828" width="12.28515625" style="844" customWidth="1"/>
    <col min="13829" max="13829" width="10.28515625" style="844" customWidth="1"/>
    <col min="13830" max="13830" width="8.7109375" style="844" customWidth="1"/>
    <col min="13831" max="13831" width="11" style="844" customWidth="1"/>
    <col min="13832" max="13832" width="9.42578125" style="844" customWidth="1"/>
    <col min="13833" max="13833" width="10.42578125" style="844" customWidth="1"/>
    <col min="13834" max="13834" width="12.28515625" style="844" customWidth="1"/>
    <col min="13835" max="13836" width="9.5703125" style="844" customWidth="1"/>
    <col min="13837" max="13837" width="12" style="844" customWidth="1"/>
    <col min="13838" max="13838" width="12.5703125" style="844" customWidth="1"/>
    <col min="13839" max="13839" width="11" style="844" customWidth="1"/>
    <col min="13840" max="13840" width="10.85546875" style="844" customWidth="1"/>
    <col min="13841" max="13842" width="10.7109375" style="844" customWidth="1"/>
    <col min="13843" max="13843" width="9.140625" style="844"/>
    <col min="13844" max="13844" width="12.85546875" style="844" customWidth="1"/>
    <col min="13845" max="13845" width="36.7109375" style="844" customWidth="1"/>
    <col min="13846" max="13847" width="9.140625" style="844"/>
    <col min="13848" max="13848" width="10.5703125" style="844" bestFit="1" customWidth="1"/>
    <col min="13849" max="13849" width="11.28515625" style="844" customWidth="1"/>
    <col min="13850" max="14080" width="9.140625" style="844"/>
    <col min="14081" max="14081" width="88.85546875" style="844" customWidth="1"/>
    <col min="14082" max="14082" width="12.7109375" style="844" customWidth="1"/>
    <col min="14083" max="14083" width="12.85546875" style="844" customWidth="1"/>
    <col min="14084" max="14084" width="12.28515625" style="844" customWidth="1"/>
    <col min="14085" max="14085" width="10.28515625" style="844" customWidth="1"/>
    <col min="14086" max="14086" width="8.7109375" style="844" customWidth="1"/>
    <col min="14087" max="14087" width="11" style="844" customWidth="1"/>
    <col min="14088" max="14088" width="9.42578125" style="844" customWidth="1"/>
    <col min="14089" max="14089" width="10.42578125" style="844" customWidth="1"/>
    <col min="14090" max="14090" width="12.28515625" style="844" customWidth="1"/>
    <col min="14091" max="14092" width="9.5703125" style="844" customWidth="1"/>
    <col min="14093" max="14093" width="12" style="844" customWidth="1"/>
    <col min="14094" max="14094" width="12.5703125" style="844" customWidth="1"/>
    <col min="14095" max="14095" width="11" style="844" customWidth="1"/>
    <col min="14096" max="14096" width="10.85546875" style="844" customWidth="1"/>
    <col min="14097" max="14098" width="10.7109375" style="844" customWidth="1"/>
    <col min="14099" max="14099" width="9.140625" style="844"/>
    <col min="14100" max="14100" width="12.85546875" style="844" customWidth="1"/>
    <col min="14101" max="14101" width="36.7109375" style="844" customWidth="1"/>
    <col min="14102" max="14103" width="9.140625" style="844"/>
    <col min="14104" max="14104" width="10.5703125" style="844" bestFit="1" customWidth="1"/>
    <col min="14105" max="14105" width="11.28515625" style="844" customWidth="1"/>
    <col min="14106" max="14336" width="9.140625" style="844"/>
    <col min="14337" max="14337" width="88.85546875" style="844" customWidth="1"/>
    <col min="14338" max="14338" width="12.7109375" style="844" customWidth="1"/>
    <col min="14339" max="14339" width="12.85546875" style="844" customWidth="1"/>
    <col min="14340" max="14340" width="12.28515625" style="844" customWidth="1"/>
    <col min="14341" max="14341" width="10.28515625" style="844" customWidth="1"/>
    <col min="14342" max="14342" width="8.7109375" style="844" customWidth="1"/>
    <col min="14343" max="14343" width="11" style="844" customWidth="1"/>
    <col min="14344" max="14344" width="9.42578125" style="844" customWidth="1"/>
    <col min="14345" max="14345" width="10.42578125" style="844" customWidth="1"/>
    <col min="14346" max="14346" width="12.28515625" style="844" customWidth="1"/>
    <col min="14347" max="14348" width="9.5703125" style="844" customWidth="1"/>
    <col min="14349" max="14349" width="12" style="844" customWidth="1"/>
    <col min="14350" max="14350" width="12.5703125" style="844" customWidth="1"/>
    <col min="14351" max="14351" width="11" style="844" customWidth="1"/>
    <col min="14352" max="14352" width="10.85546875" style="844" customWidth="1"/>
    <col min="14353" max="14354" width="10.7109375" style="844" customWidth="1"/>
    <col min="14355" max="14355" width="9.140625" style="844"/>
    <col min="14356" max="14356" width="12.85546875" style="844" customWidth="1"/>
    <col min="14357" max="14357" width="36.7109375" style="844" customWidth="1"/>
    <col min="14358" max="14359" width="9.140625" style="844"/>
    <col min="14360" max="14360" width="10.5703125" style="844" bestFit="1" customWidth="1"/>
    <col min="14361" max="14361" width="11.28515625" style="844" customWidth="1"/>
    <col min="14362" max="14592" width="9.140625" style="844"/>
    <col min="14593" max="14593" width="88.85546875" style="844" customWidth="1"/>
    <col min="14594" max="14594" width="12.7109375" style="844" customWidth="1"/>
    <col min="14595" max="14595" width="12.85546875" style="844" customWidth="1"/>
    <col min="14596" max="14596" width="12.28515625" style="844" customWidth="1"/>
    <col min="14597" max="14597" width="10.28515625" style="844" customWidth="1"/>
    <col min="14598" max="14598" width="8.7109375" style="844" customWidth="1"/>
    <col min="14599" max="14599" width="11" style="844" customWidth="1"/>
    <col min="14600" max="14600" width="9.42578125" style="844" customWidth="1"/>
    <col min="14601" max="14601" width="10.42578125" style="844" customWidth="1"/>
    <col min="14602" max="14602" width="12.28515625" style="844" customWidth="1"/>
    <col min="14603" max="14604" width="9.5703125" style="844" customWidth="1"/>
    <col min="14605" max="14605" width="12" style="844" customWidth="1"/>
    <col min="14606" max="14606" width="12.5703125" style="844" customWidth="1"/>
    <col min="14607" max="14607" width="11" style="844" customWidth="1"/>
    <col min="14608" max="14608" width="10.85546875" style="844" customWidth="1"/>
    <col min="14609" max="14610" width="10.7109375" style="844" customWidth="1"/>
    <col min="14611" max="14611" width="9.140625" style="844"/>
    <col min="14612" max="14612" width="12.85546875" style="844" customWidth="1"/>
    <col min="14613" max="14613" width="36.7109375" style="844" customWidth="1"/>
    <col min="14614" max="14615" width="9.140625" style="844"/>
    <col min="14616" max="14616" width="10.5703125" style="844" bestFit="1" customWidth="1"/>
    <col min="14617" max="14617" width="11.28515625" style="844" customWidth="1"/>
    <col min="14618" max="14848" width="9.140625" style="844"/>
    <col min="14849" max="14849" width="88.85546875" style="844" customWidth="1"/>
    <col min="14850" max="14850" width="12.7109375" style="844" customWidth="1"/>
    <col min="14851" max="14851" width="12.85546875" style="844" customWidth="1"/>
    <col min="14852" max="14852" width="12.28515625" style="844" customWidth="1"/>
    <col min="14853" max="14853" width="10.28515625" style="844" customWidth="1"/>
    <col min="14854" max="14854" width="8.7109375" style="844" customWidth="1"/>
    <col min="14855" max="14855" width="11" style="844" customWidth="1"/>
    <col min="14856" max="14856" width="9.42578125" style="844" customWidth="1"/>
    <col min="14857" max="14857" width="10.42578125" style="844" customWidth="1"/>
    <col min="14858" max="14858" width="12.28515625" style="844" customWidth="1"/>
    <col min="14859" max="14860" width="9.5703125" style="844" customWidth="1"/>
    <col min="14861" max="14861" width="12" style="844" customWidth="1"/>
    <col min="14862" max="14862" width="12.5703125" style="844" customWidth="1"/>
    <col min="14863" max="14863" width="11" style="844" customWidth="1"/>
    <col min="14864" max="14864" width="10.85546875" style="844" customWidth="1"/>
    <col min="14865" max="14866" width="10.7109375" style="844" customWidth="1"/>
    <col min="14867" max="14867" width="9.140625" style="844"/>
    <col min="14868" max="14868" width="12.85546875" style="844" customWidth="1"/>
    <col min="14869" max="14869" width="36.7109375" style="844" customWidth="1"/>
    <col min="14870" max="14871" width="9.140625" style="844"/>
    <col min="14872" max="14872" width="10.5703125" style="844" bestFit="1" customWidth="1"/>
    <col min="14873" max="14873" width="11.28515625" style="844" customWidth="1"/>
    <col min="14874" max="15104" width="9.140625" style="844"/>
    <col min="15105" max="15105" width="88.85546875" style="844" customWidth="1"/>
    <col min="15106" max="15106" width="12.7109375" style="844" customWidth="1"/>
    <col min="15107" max="15107" width="12.85546875" style="844" customWidth="1"/>
    <col min="15108" max="15108" width="12.28515625" style="844" customWidth="1"/>
    <col min="15109" max="15109" width="10.28515625" style="844" customWidth="1"/>
    <col min="15110" max="15110" width="8.7109375" style="844" customWidth="1"/>
    <col min="15111" max="15111" width="11" style="844" customWidth="1"/>
    <col min="15112" max="15112" width="9.42578125" style="844" customWidth="1"/>
    <col min="15113" max="15113" width="10.42578125" style="844" customWidth="1"/>
    <col min="15114" max="15114" width="12.28515625" style="844" customWidth="1"/>
    <col min="15115" max="15116" width="9.5703125" style="844" customWidth="1"/>
    <col min="15117" max="15117" width="12" style="844" customWidth="1"/>
    <col min="15118" max="15118" width="12.5703125" style="844" customWidth="1"/>
    <col min="15119" max="15119" width="11" style="844" customWidth="1"/>
    <col min="15120" max="15120" width="10.85546875" style="844" customWidth="1"/>
    <col min="15121" max="15122" width="10.7109375" style="844" customWidth="1"/>
    <col min="15123" max="15123" width="9.140625" style="844"/>
    <col min="15124" max="15124" width="12.85546875" style="844" customWidth="1"/>
    <col min="15125" max="15125" width="36.7109375" style="844" customWidth="1"/>
    <col min="15126" max="15127" width="9.140625" style="844"/>
    <col min="15128" max="15128" width="10.5703125" style="844" bestFit="1" customWidth="1"/>
    <col min="15129" max="15129" width="11.28515625" style="844" customWidth="1"/>
    <col min="15130" max="15360" width="9.140625" style="844"/>
    <col min="15361" max="15361" width="88.85546875" style="844" customWidth="1"/>
    <col min="15362" max="15362" width="12.7109375" style="844" customWidth="1"/>
    <col min="15363" max="15363" width="12.85546875" style="844" customWidth="1"/>
    <col min="15364" max="15364" width="12.28515625" style="844" customWidth="1"/>
    <col min="15365" max="15365" width="10.28515625" style="844" customWidth="1"/>
    <col min="15366" max="15366" width="8.7109375" style="844" customWidth="1"/>
    <col min="15367" max="15367" width="11" style="844" customWidth="1"/>
    <col min="15368" max="15368" width="9.42578125" style="844" customWidth="1"/>
    <col min="15369" max="15369" width="10.42578125" style="844" customWidth="1"/>
    <col min="15370" max="15370" width="12.28515625" style="844" customWidth="1"/>
    <col min="15371" max="15372" width="9.5703125" style="844" customWidth="1"/>
    <col min="15373" max="15373" width="12" style="844" customWidth="1"/>
    <col min="15374" max="15374" width="12.5703125" style="844" customWidth="1"/>
    <col min="15375" max="15375" width="11" style="844" customWidth="1"/>
    <col min="15376" max="15376" width="10.85546875" style="844" customWidth="1"/>
    <col min="15377" max="15378" width="10.7109375" style="844" customWidth="1"/>
    <col min="15379" max="15379" width="9.140625" style="844"/>
    <col min="15380" max="15380" width="12.85546875" style="844" customWidth="1"/>
    <col min="15381" max="15381" width="36.7109375" style="844" customWidth="1"/>
    <col min="15382" max="15383" width="9.140625" style="844"/>
    <col min="15384" max="15384" width="10.5703125" style="844" bestFit="1" customWidth="1"/>
    <col min="15385" max="15385" width="11.28515625" style="844" customWidth="1"/>
    <col min="15386" max="15616" width="9.140625" style="844"/>
    <col min="15617" max="15617" width="88.85546875" style="844" customWidth="1"/>
    <col min="15618" max="15618" width="12.7109375" style="844" customWidth="1"/>
    <col min="15619" max="15619" width="12.85546875" style="844" customWidth="1"/>
    <col min="15620" max="15620" width="12.28515625" style="844" customWidth="1"/>
    <col min="15621" max="15621" width="10.28515625" style="844" customWidth="1"/>
    <col min="15622" max="15622" width="8.7109375" style="844" customWidth="1"/>
    <col min="15623" max="15623" width="11" style="844" customWidth="1"/>
    <col min="15624" max="15624" width="9.42578125" style="844" customWidth="1"/>
    <col min="15625" max="15625" width="10.42578125" style="844" customWidth="1"/>
    <col min="15626" max="15626" width="12.28515625" style="844" customWidth="1"/>
    <col min="15627" max="15628" width="9.5703125" style="844" customWidth="1"/>
    <col min="15629" max="15629" width="12" style="844" customWidth="1"/>
    <col min="15630" max="15630" width="12.5703125" style="844" customWidth="1"/>
    <col min="15631" max="15631" width="11" style="844" customWidth="1"/>
    <col min="15632" max="15632" width="10.85546875" style="844" customWidth="1"/>
    <col min="15633" max="15634" width="10.7109375" style="844" customWidth="1"/>
    <col min="15635" max="15635" width="9.140625" style="844"/>
    <col min="15636" max="15636" width="12.85546875" style="844" customWidth="1"/>
    <col min="15637" max="15637" width="36.7109375" style="844" customWidth="1"/>
    <col min="15638" max="15639" width="9.140625" style="844"/>
    <col min="15640" max="15640" width="10.5703125" style="844" bestFit="1" customWidth="1"/>
    <col min="15641" max="15641" width="11.28515625" style="844" customWidth="1"/>
    <col min="15642" max="15872" width="9.140625" style="844"/>
    <col min="15873" max="15873" width="88.85546875" style="844" customWidth="1"/>
    <col min="15874" max="15874" width="12.7109375" style="844" customWidth="1"/>
    <col min="15875" max="15875" width="12.85546875" style="844" customWidth="1"/>
    <col min="15876" max="15876" width="12.28515625" style="844" customWidth="1"/>
    <col min="15877" max="15877" width="10.28515625" style="844" customWidth="1"/>
    <col min="15878" max="15878" width="8.7109375" style="844" customWidth="1"/>
    <col min="15879" max="15879" width="11" style="844" customWidth="1"/>
    <col min="15880" max="15880" width="9.42578125" style="844" customWidth="1"/>
    <col min="15881" max="15881" width="10.42578125" style="844" customWidth="1"/>
    <col min="15882" max="15882" width="12.28515625" style="844" customWidth="1"/>
    <col min="15883" max="15884" width="9.5703125" style="844" customWidth="1"/>
    <col min="15885" max="15885" width="12" style="844" customWidth="1"/>
    <col min="15886" max="15886" width="12.5703125" style="844" customWidth="1"/>
    <col min="15887" max="15887" width="11" style="844" customWidth="1"/>
    <col min="15888" max="15888" width="10.85546875" style="844" customWidth="1"/>
    <col min="15889" max="15890" width="10.7109375" style="844" customWidth="1"/>
    <col min="15891" max="15891" width="9.140625" style="844"/>
    <col min="15892" max="15892" width="12.85546875" style="844" customWidth="1"/>
    <col min="15893" max="15893" width="36.7109375" style="844" customWidth="1"/>
    <col min="15894" max="15895" width="9.140625" style="844"/>
    <col min="15896" max="15896" width="10.5703125" style="844" bestFit="1" customWidth="1"/>
    <col min="15897" max="15897" width="11.28515625" style="844" customWidth="1"/>
    <col min="15898" max="16128" width="9.140625" style="844"/>
    <col min="16129" max="16129" width="88.85546875" style="844" customWidth="1"/>
    <col min="16130" max="16130" width="12.7109375" style="844" customWidth="1"/>
    <col min="16131" max="16131" width="12.85546875" style="844" customWidth="1"/>
    <col min="16132" max="16132" width="12.28515625" style="844" customWidth="1"/>
    <col min="16133" max="16133" width="10.28515625" style="844" customWidth="1"/>
    <col min="16134" max="16134" width="8.7109375" style="844" customWidth="1"/>
    <col min="16135" max="16135" width="11" style="844" customWidth="1"/>
    <col min="16136" max="16136" width="9.42578125" style="844" customWidth="1"/>
    <col min="16137" max="16137" width="10.42578125" style="844" customWidth="1"/>
    <col min="16138" max="16138" width="12.28515625" style="844" customWidth="1"/>
    <col min="16139" max="16140" width="9.5703125" style="844" customWidth="1"/>
    <col min="16141" max="16141" width="12" style="844" customWidth="1"/>
    <col min="16142" max="16142" width="12.5703125" style="844" customWidth="1"/>
    <col min="16143" max="16143" width="11" style="844" customWidth="1"/>
    <col min="16144" max="16144" width="10.85546875" style="844" customWidth="1"/>
    <col min="16145" max="16146" width="10.7109375" style="844" customWidth="1"/>
    <col min="16147" max="16147" width="9.140625" style="844"/>
    <col min="16148" max="16148" width="12.85546875" style="844" customWidth="1"/>
    <col min="16149" max="16149" width="36.7109375" style="844" customWidth="1"/>
    <col min="16150" max="16151" width="9.140625" style="844"/>
    <col min="16152" max="16152" width="10.5703125" style="844" bestFit="1" customWidth="1"/>
    <col min="16153" max="16153" width="11.28515625" style="844" customWidth="1"/>
    <col min="16154" max="16384" width="9.140625" style="844"/>
  </cols>
  <sheetData>
    <row r="1" spans="1:21" ht="39.75" customHeight="1" x14ac:dyDescent="0.35">
      <c r="A1" s="4294" t="s">
        <v>323</v>
      </c>
      <c r="B1" s="4294"/>
      <c r="C1" s="4294"/>
      <c r="D1" s="4294"/>
      <c r="E1" s="4294"/>
      <c r="F1" s="4294"/>
      <c r="G1" s="4294"/>
      <c r="H1" s="4294"/>
      <c r="I1" s="4294"/>
      <c r="J1" s="4294"/>
      <c r="K1" s="4294"/>
      <c r="L1" s="4294"/>
      <c r="M1" s="4294"/>
      <c r="N1" s="4294"/>
      <c r="O1" s="4294"/>
      <c r="P1" s="4294"/>
      <c r="Q1" s="823"/>
      <c r="R1" s="823"/>
      <c r="S1" s="823"/>
      <c r="T1" s="823"/>
    </row>
    <row r="2" spans="1:21" ht="28.5" customHeight="1" x14ac:dyDescent="0.35">
      <c r="A2" s="825"/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</row>
    <row r="3" spans="1:21" ht="37.5" customHeight="1" x14ac:dyDescent="0.35">
      <c r="A3" s="4294" t="s">
        <v>376</v>
      </c>
      <c r="B3" s="4294"/>
      <c r="C3" s="4294"/>
      <c r="D3" s="4294"/>
      <c r="E3" s="4294"/>
      <c r="F3" s="4294"/>
      <c r="G3" s="4294"/>
      <c r="H3" s="4294"/>
      <c r="I3" s="4294"/>
      <c r="J3" s="4294"/>
      <c r="K3" s="4294"/>
      <c r="L3" s="4294"/>
      <c r="M3" s="4294"/>
      <c r="N3" s="4294"/>
      <c r="O3" s="4294"/>
      <c r="P3" s="4294"/>
      <c r="Q3" s="1362"/>
      <c r="R3" s="1362"/>
    </row>
    <row r="4" spans="1:21" ht="33" customHeight="1" thickBot="1" x14ac:dyDescent="0.4">
      <c r="A4" s="822"/>
    </row>
    <row r="5" spans="1:21" ht="33" customHeight="1" x14ac:dyDescent="0.35">
      <c r="A5" s="4656" t="s">
        <v>9</v>
      </c>
      <c r="B5" s="4659" t="s">
        <v>0</v>
      </c>
      <c r="C5" s="4660"/>
      <c r="D5" s="4661"/>
      <c r="E5" s="4659" t="s">
        <v>1</v>
      </c>
      <c r="F5" s="4660"/>
      <c r="G5" s="4661"/>
      <c r="H5" s="4659" t="s">
        <v>2</v>
      </c>
      <c r="I5" s="4660"/>
      <c r="J5" s="4661"/>
      <c r="K5" s="4659" t="s">
        <v>3</v>
      </c>
      <c r="L5" s="4660"/>
      <c r="M5" s="4661"/>
      <c r="N5" s="4668" t="s">
        <v>6</v>
      </c>
      <c r="O5" s="4669"/>
      <c r="P5" s="4670"/>
      <c r="Q5" s="824"/>
      <c r="R5" s="824"/>
    </row>
    <row r="6" spans="1:21" ht="33" customHeight="1" thickBot="1" x14ac:dyDescent="0.4">
      <c r="A6" s="4657"/>
      <c r="B6" s="4662"/>
      <c r="C6" s="4663"/>
      <c r="D6" s="4664"/>
      <c r="E6" s="4665"/>
      <c r="F6" s="4666"/>
      <c r="G6" s="4667"/>
      <c r="H6" s="4665"/>
      <c r="I6" s="4666"/>
      <c r="J6" s="4667"/>
      <c r="K6" s="4662"/>
      <c r="L6" s="4663"/>
      <c r="M6" s="4664"/>
      <c r="N6" s="4671"/>
      <c r="O6" s="4672"/>
      <c r="P6" s="4673"/>
      <c r="Q6" s="824"/>
      <c r="R6" s="824"/>
    </row>
    <row r="7" spans="1:21" ht="99.75" customHeight="1" thickBot="1" x14ac:dyDescent="0.4">
      <c r="A7" s="4658"/>
      <c r="B7" s="770" t="s">
        <v>26</v>
      </c>
      <c r="C7" s="770" t="s">
        <v>27</v>
      </c>
      <c r="D7" s="762" t="s">
        <v>4</v>
      </c>
      <c r="E7" s="770" t="s">
        <v>26</v>
      </c>
      <c r="F7" s="770" t="s">
        <v>27</v>
      </c>
      <c r="G7" s="762" t="s">
        <v>4</v>
      </c>
      <c r="H7" s="770" t="s">
        <v>26</v>
      </c>
      <c r="I7" s="770" t="s">
        <v>27</v>
      </c>
      <c r="J7" s="762" t="s">
        <v>4</v>
      </c>
      <c r="K7" s="770" t="s">
        <v>26</v>
      </c>
      <c r="L7" s="770" t="s">
        <v>27</v>
      </c>
      <c r="M7" s="762" t="s">
        <v>4</v>
      </c>
      <c r="N7" s="770" t="s">
        <v>26</v>
      </c>
      <c r="O7" s="770" t="s">
        <v>27</v>
      </c>
      <c r="P7" s="762" t="s">
        <v>4</v>
      </c>
      <c r="Q7" s="824"/>
      <c r="R7" s="824"/>
    </row>
    <row r="8" spans="1:21" ht="36" customHeight="1" thickBot="1" x14ac:dyDescent="0.4">
      <c r="A8" s="838" t="s">
        <v>22</v>
      </c>
      <c r="B8" s="826"/>
      <c r="C8" s="826"/>
      <c r="D8" s="826"/>
      <c r="E8" s="826"/>
      <c r="F8" s="826"/>
      <c r="G8" s="827"/>
      <c r="H8" s="1401"/>
      <c r="I8" s="826"/>
      <c r="J8" s="826"/>
      <c r="K8" s="826"/>
      <c r="L8" s="826"/>
      <c r="M8" s="827"/>
      <c r="N8" s="826"/>
      <c r="O8" s="826"/>
      <c r="P8" s="827"/>
      <c r="Q8" s="828"/>
      <c r="R8" s="824"/>
    </row>
    <row r="9" spans="1:21" s="853" customFormat="1" ht="28.5" customHeight="1" x14ac:dyDescent="0.35">
      <c r="A9" s="1402" t="s">
        <v>87</v>
      </c>
      <c r="B9" s="1060">
        <v>26</v>
      </c>
      <c r="C9" s="1061">
        <v>0</v>
      </c>
      <c r="D9" s="1062">
        <f>SUM(B9:C9)</f>
        <v>26</v>
      </c>
      <c r="E9" s="1060">
        <v>27</v>
      </c>
      <c r="F9" s="1061">
        <v>0</v>
      </c>
      <c r="G9" s="1062">
        <f>SUM(E9:F9)</f>
        <v>27</v>
      </c>
      <c r="H9" s="1060">
        <v>19</v>
      </c>
      <c r="I9" s="1061">
        <v>1</v>
      </c>
      <c r="J9" s="1062">
        <f>SUM(H9:I9)</f>
        <v>20</v>
      </c>
      <c r="K9" s="1060">
        <v>19</v>
      </c>
      <c r="L9" s="1061">
        <v>1</v>
      </c>
      <c r="M9" s="1062">
        <f>SUM(K9:L9)</f>
        <v>20</v>
      </c>
      <c r="N9" s="1403">
        <f>B9+E9+H9+K9</f>
        <v>91</v>
      </c>
      <c r="O9" s="863">
        <f>SUM(C9)+F9+I9+L9</f>
        <v>2</v>
      </c>
      <c r="P9" s="1404">
        <f>SUM(N9:O9)</f>
        <v>93</v>
      </c>
      <c r="Q9" s="828"/>
      <c r="R9" s="4654"/>
      <c r="S9" s="4655"/>
      <c r="T9" s="4655"/>
      <c r="U9" s="4655"/>
    </row>
    <row r="10" spans="1:21" s="853" customFormat="1" ht="28.5" customHeight="1" x14ac:dyDescent="0.35">
      <c r="A10" s="1405" t="s">
        <v>91</v>
      </c>
      <c r="B10" s="1063">
        <v>19</v>
      </c>
      <c r="C10" s="1051">
        <v>0</v>
      </c>
      <c r="D10" s="1054">
        <f>SUM(B10:C10)</f>
        <v>19</v>
      </c>
      <c r="E10" s="1063">
        <v>18</v>
      </c>
      <c r="F10" s="1051">
        <v>0</v>
      </c>
      <c r="G10" s="1054">
        <f>SUM(E10:F10)</f>
        <v>18</v>
      </c>
      <c r="H10" s="1063">
        <v>13</v>
      </c>
      <c r="I10" s="1051">
        <v>1</v>
      </c>
      <c r="J10" s="1054">
        <f>SUM(H10:I10)</f>
        <v>14</v>
      </c>
      <c r="K10" s="1063">
        <v>9</v>
      </c>
      <c r="L10" s="1051">
        <v>0</v>
      </c>
      <c r="M10" s="1054">
        <f>SUM(K10:L10)</f>
        <v>9</v>
      </c>
      <c r="N10" s="1406">
        <f>B10+E10+H10+K10</f>
        <v>59</v>
      </c>
      <c r="O10" s="1407">
        <f>C10+F291+I10+L10+F10</f>
        <v>1</v>
      </c>
      <c r="P10" s="1408">
        <f>SUM(N10:O10)</f>
        <v>60</v>
      </c>
      <c r="Q10" s="828"/>
      <c r="R10" s="828"/>
    </row>
    <row r="11" spans="1:21" s="853" customFormat="1" ht="30.75" customHeight="1" x14ac:dyDescent="0.35">
      <c r="A11" s="1405" t="s">
        <v>90</v>
      </c>
      <c r="B11" s="1063">
        <v>16</v>
      </c>
      <c r="C11" s="1051">
        <v>0</v>
      </c>
      <c r="D11" s="1054">
        <f>SUM(B11:C11)</f>
        <v>16</v>
      </c>
      <c r="E11" s="1063">
        <v>18</v>
      </c>
      <c r="F11" s="1051">
        <v>0</v>
      </c>
      <c r="G11" s="1054">
        <f>SUM(E11:F11)</f>
        <v>18</v>
      </c>
      <c r="H11" s="1063">
        <v>15</v>
      </c>
      <c r="I11" s="1051">
        <v>1</v>
      </c>
      <c r="J11" s="1054">
        <f>SUM(H11:I11)</f>
        <v>16</v>
      </c>
      <c r="K11" s="1409">
        <v>0</v>
      </c>
      <c r="L11" s="1410">
        <v>0</v>
      </c>
      <c r="M11" s="1054">
        <f>SUM(K11:L11)</f>
        <v>0</v>
      </c>
      <c r="N11" s="1406">
        <f>B11+E11+H11+K11</f>
        <v>49</v>
      </c>
      <c r="O11" s="1407">
        <f>C11+F292+I11+L11+F11</f>
        <v>1</v>
      </c>
      <c r="P11" s="1408">
        <f>SUM(N11:O11)</f>
        <v>50</v>
      </c>
      <c r="Q11" s="828"/>
      <c r="R11" s="828"/>
    </row>
    <row r="12" spans="1:21" s="853" customFormat="1" ht="27.75" customHeight="1" thickBot="1" x14ac:dyDescent="0.4">
      <c r="A12" s="1405" t="s">
        <v>72</v>
      </c>
      <c r="B12" s="1411">
        <v>25</v>
      </c>
      <c r="C12" s="1164">
        <v>0</v>
      </c>
      <c r="D12" s="619">
        <f>SUM(B12:C12)</f>
        <v>25</v>
      </c>
      <c r="E12" s="1411">
        <v>20</v>
      </c>
      <c r="F12" s="1164">
        <v>0</v>
      </c>
      <c r="G12" s="619">
        <f>SUM(E12:F12)</f>
        <v>20</v>
      </c>
      <c r="H12" s="414">
        <v>11</v>
      </c>
      <c r="I12" s="418">
        <v>1</v>
      </c>
      <c r="J12" s="419">
        <f>SUM(H12:I12)</f>
        <v>12</v>
      </c>
      <c r="K12" s="1412">
        <v>19</v>
      </c>
      <c r="L12" s="1413">
        <v>1</v>
      </c>
      <c r="M12" s="419">
        <f>SUM(K12:L12)</f>
        <v>20</v>
      </c>
      <c r="N12" s="869">
        <f>B12+E12+H12+K12</f>
        <v>75</v>
      </c>
      <c r="O12" s="821">
        <f>C12+F293+I12+L12+F12</f>
        <v>2</v>
      </c>
      <c r="P12" s="1408">
        <f>SUM(N12:O12)</f>
        <v>77</v>
      </c>
      <c r="Q12" s="828"/>
      <c r="R12" s="828"/>
    </row>
    <row r="13" spans="1:21" s="853" customFormat="1" ht="45" customHeight="1" thickBot="1" x14ac:dyDescent="0.4">
      <c r="A13" s="1449" t="s">
        <v>12</v>
      </c>
      <c r="B13" s="1055">
        <f t="shared" ref="B13:P13" si="0">SUM(B9:B12)</f>
        <v>86</v>
      </c>
      <c r="C13" s="1056">
        <f t="shared" si="0"/>
        <v>0</v>
      </c>
      <c r="D13" s="1059">
        <f t="shared" si="0"/>
        <v>86</v>
      </c>
      <c r="E13" s="1055">
        <f t="shared" si="0"/>
        <v>83</v>
      </c>
      <c r="F13" s="1056">
        <f t="shared" si="0"/>
        <v>0</v>
      </c>
      <c r="G13" s="1059">
        <f t="shared" si="0"/>
        <v>83</v>
      </c>
      <c r="H13" s="1414">
        <f t="shared" si="0"/>
        <v>58</v>
      </c>
      <c r="I13" s="1414">
        <f t="shared" si="0"/>
        <v>4</v>
      </c>
      <c r="J13" s="1414">
        <f t="shared" si="0"/>
        <v>62</v>
      </c>
      <c r="K13" s="1414">
        <f t="shared" si="0"/>
        <v>47</v>
      </c>
      <c r="L13" s="1414">
        <f t="shared" si="0"/>
        <v>2</v>
      </c>
      <c r="M13" s="1414">
        <f t="shared" si="0"/>
        <v>49</v>
      </c>
      <c r="N13" s="1415">
        <f t="shared" si="0"/>
        <v>274</v>
      </c>
      <c r="O13" s="1415">
        <f t="shared" si="0"/>
        <v>6</v>
      </c>
      <c r="P13" s="851">
        <f t="shared" si="0"/>
        <v>280</v>
      </c>
      <c r="Q13" s="828"/>
      <c r="R13" s="828"/>
    </row>
    <row r="14" spans="1:21" s="853" customFormat="1" ht="33" customHeight="1" thickBot="1" x14ac:dyDescent="0.4">
      <c r="A14" s="861" t="s">
        <v>23</v>
      </c>
      <c r="B14" s="1060"/>
      <c r="C14" s="1061"/>
      <c r="D14" s="1062"/>
      <c r="E14" s="97"/>
      <c r="F14" s="614"/>
      <c r="G14" s="614"/>
      <c r="H14" s="614"/>
      <c r="I14" s="614"/>
      <c r="J14" s="614"/>
      <c r="K14" s="614"/>
      <c r="L14" s="614"/>
      <c r="M14" s="614"/>
      <c r="N14" s="830"/>
      <c r="O14" s="830"/>
      <c r="P14" s="1416"/>
      <c r="Q14" s="828"/>
      <c r="R14" s="828"/>
    </row>
    <row r="15" spans="1:21" s="853" customFormat="1" ht="31.5" customHeight="1" x14ac:dyDescent="0.35">
      <c r="A15" s="1417" t="s">
        <v>11</v>
      </c>
      <c r="B15" s="1060"/>
      <c r="C15" s="1061"/>
      <c r="D15" s="1062"/>
      <c r="E15" s="1052"/>
      <c r="F15" s="1418"/>
      <c r="G15" s="1419"/>
      <c r="H15" s="1052"/>
      <c r="I15" s="1418"/>
      <c r="J15" s="1420"/>
      <c r="K15" s="1360"/>
      <c r="L15" s="1421"/>
      <c r="M15" s="1422"/>
      <c r="N15" s="1423"/>
      <c r="O15" s="1424"/>
      <c r="P15" s="831"/>
      <c r="Q15" s="832"/>
      <c r="R15" s="832"/>
    </row>
    <row r="16" spans="1:21" s="853" customFormat="1" ht="24.95" customHeight="1" x14ac:dyDescent="0.35">
      <c r="A16" s="1405" t="s">
        <v>87</v>
      </c>
      <c r="B16" s="1063">
        <v>26</v>
      </c>
      <c r="C16" s="1051">
        <v>0</v>
      </c>
      <c r="D16" s="1054">
        <f>SUM(B16:C16)</f>
        <v>26</v>
      </c>
      <c r="E16" s="1411">
        <v>27</v>
      </c>
      <c r="F16" s="1164">
        <v>0</v>
      </c>
      <c r="G16" s="619">
        <f>SUM(E16:F16)</f>
        <v>27</v>
      </c>
      <c r="H16" s="1411">
        <v>19</v>
      </c>
      <c r="I16" s="1164">
        <v>1</v>
      </c>
      <c r="J16" s="619">
        <f>SUM(H16:I16)</f>
        <v>20</v>
      </c>
      <c r="K16" s="1063">
        <v>19</v>
      </c>
      <c r="L16" s="1051">
        <v>1</v>
      </c>
      <c r="M16" s="1053">
        <f>SUM(K16:L16)</f>
        <v>20</v>
      </c>
      <c r="N16" s="1406">
        <f t="shared" ref="N16:O19" si="1">B16+E16+H16+K16</f>
        <v>91</v>
      </c>
      <c r="O16" s="1407">
        <f t="shared" si="1"/>
        <v>2</v>
      </c>
      <c r="P16" s="1425">
        <f>SUM(N16:O16)</f>
        <v>93</v>
      </c>
      <c r="Q16" s="833"/>
      <c r="R16" s="833"/>
    </row>
    <row r="17" spans="1:19" s="853" customFormat="1" ht="24.95" customHeight="1" x14ac:dyDescent="0.35">
      <c r="A17" s="1405" t="s">
        <v>91</v>
      </c>
      <c r="B17" s="1411">
        <v>17</v>
      </c>
      <c r="C17" s="1164">
        <v>0</v>
      </c>
      <c r="D17" s="619">
        <f>SUM(B17:C17)</f>
        <v>17</v>
      </c>
      <c r="E17" s="1063">
        <v>17</v>
      </c>
      <c r="F17" s="1051">
        <v>0</v>
      </c>
      <c r="G17" s="1054">
        <f>SUM(E17:F17)</f>
        <v>17</v>
      </c>
      <c r="H17" s="1063">
        <v>13</v>
      </c>
      <c r="I17" s="1051">
        <v>1</v>
      </c>
      <c r="J17" s="1054">
        <f>SUM(H17:I17)</f>
        <v>14</v>
      </c>
      <c r="K17" s="1063">
        <v>9</v>
      </c>
      <c r="L17" s="1051">
        <v>0</v>
      </c>
      <c r="M17" s="1053">
        <f>SUM(K17:L17)</f>
        <v>9</v>
      </c>
      <c r="N17" s="1406">
        <f t="shared" si="1"/>
        <v>56</v>
      </c>
      <c r="O17" s="1407">
        <f t="shared" si="1"/>
        <v>1</v>
      </c>
      <c r="P17" s="1425">
        <f>SUM(N17:O17)</f>
        <v>57</v>
      </c>
      <c r="Q17" s="833"/>
      <c r="R17" s="833"/>
    </row>
    <row r="18" spans="1:19" s="853" customFormat="1" ht="24.95" customHeight="1" x14ac:dyDescent="0.35">
      <c r="A18" s="1405" t="s">
        <v>90</v>
      </c>
      <c r="B18" s="1411">
        <v>16</v>
      </c>
      <c r="C18" s="1164">
        <v>0</v>
      </c>
      <c r="D18" s="619">
        <f>SUM(B18:C18)</f>
        <v>16</v>
      </c>
      <c r="E18" s="1063">
        <v>17</v>
      </c>
      <c r="F18" s="1051">
        <v>0</v>
      </c>
      <c r="G18" s="1054">
        <f>SUM(E18:F18)</f>
        <v>17</v>
      </c>
      <c r="H18" s="1409">
        <v>15</v>
      </c>
      <c r="I18" s="1410">
        <v>1</v>
      </c>
      <c r="J18" s="1054">
        <f>SUM(H18:I18)</f>
        <v>16</v>
      </c>
      <c r="K18" s="1409">
        <v>0</v>
      </c>
      <c r="L18" s="1410">
        <v>0</v>
      </c>
      <c r="M18" s="1053">
        <f>SUM(K18:L18)</f>
        <v>0</v>
      </c>
      <c r="N18" s="1406">
        <f t="shared" si="1"/>
        <v>48</v>
      </c>
      <c r="O18" s="1407">
        <f t="shared" si="1"/>
        <v>1</v>
      </c>
      <c r="P18" s="1425">
        <f>SUM(N18:O18)</f>
        <v>49</v>
      </c>
      <c r="Q18" s="833"/>
      <c r="R18" s="833"/>
    </row>
    <row r="19" spans="1:19" s="853" customFormat="1" ht="29.25" customHeight="1" thickBot="1" x14ac:dyDescent="0.4">
      <c r="A19" s="1426" t="s">
        <v>72</v>
      </c>
      <c r="B19" s="1411">
        <v>25</v>
      </c>
      <c r="C19" s="1164">
        <v>0</v>
      </c>
      <c r="D19" s="619">
        <f>SUM(B19:C19)</f>
        <v>25</v>
      </c>
      <c r="E19" s="414">
        <v>20</v>
      </c>
      <c r="F19" s="418">
        <v>0</v>
      </c>
      <c r="G19" s="419">
        <f>SUM(E19:F19)</f>
        <v>20</v>
      </c>
      <c r="H19" s="1412">
        <v>11</v>
      </c>
      <c r="I19" s="1413">
        <v>1</v>
      </c>
      <c r="J19" s="419">
        <f>SUM(H19:I19)</f>
        <v>12</v>
      </c>
      <c r="K19" s="1409">
        <v>19</v>
      </c>
      <c r="L19" s="1410">
        <v>1</v>
      </c>
      <c r="M19" s="1053">
        <f>SUM(K19:L19)</f>
        <v>20</v>
      </c>
      <c r="N19" s="1406">
        <f t="shared" si="1"/>
        <v>75</v>
      </c>
      <c r="O19" s="1407">
        <f t="shared" si="1"/>
        <v>2</v>
      </c>
      <c r="P19" s="1425">
        <f>SUM(N19:O19)</f>
        <v>77</v>
      </c>
      <c r="Q19" s="833"/>
      <c r="R19" s="833"/>
    </row>
    <row r="20" spans="1:19" s="853" customFormat="1" ht="24.95" customHeight="1" thickBot="1" x14ac:dyDescent="0.4">
      <c r="A20" s="839" t="s">
        <v>8</v>
      </c>
      <c r="B20" s="1427">
        <f t="shared" ref="B20:P20" si="2">SUM(B16:B19)</f>
        <v>84</v>
      </c>
      <c r="C20" s="841">
        <f t="shared" si="2"/>
        <v>0</v>
      </c>
      <c r="D20" s="842">
        <f>SUM(D16:D19)</f>
        <v>84</v>
      </c>
      <c r="E20" s="1415">
        <f t="shared" si="2"/>
        <v>81</v>
      </c>
      <c r="F20" s="1415">
        <f t="shared" si="2"/>
        <v>0</v>
      </c>
      <c r="G20" s="1415">
        <f t="shared" si="2"/>
        <v>81</v>
      </c>
      <c r="H20" s="1415">
        <f t="shared" si="2"/>
        <v>58</v>
      </c>
      <c r="I20" s="1415">
        <f t="shared" si="2"/>
        <v>4</v>
      </c>
      <c r="J20" s="1415">
        <f t="shared" si="2"/>
        <v>62</v>
      </c>
      <c r="K20" s="1428">
        <f t="shared" si="2"/>
        <v>47</v>
      </c>
      <c r="L20" s="1428">
        <f t="shared" si="2"/>
        <v>2</v>
      </c>
      <c r="M20" s="1428">
        <f t="shared" si="2"/>
        <v>49</v>
      </c>
      <c r="N20" s="1428">
        <f t="shared" si="2"/>
        <v>270</v>
      </c>
      <c r="O20" s="1428">
        <f t="shared" si="2"/>
        <v>6</v>
      </c>
      <c r="P20" s="850">
        <f t="shared" si="2"/>
        <v>276</v>
      </c>
      <c r="Q20" s="834"/>
      <c r="R20" s="834"/>
    </row>
    <row r="21" spans="1:19" s="853" customFormat="1" ht="52.5" customHeight="1" thickBot="1" x14ac:dyDescent="0.4">
      <c r="A21" s="1429" t="s">
        <v>25</v>
      </c>
      <c r="B21" s="1430"/>
      <c r="C21" s="1431"/>
      <c r="D21" s="1432"/>
      <c r="E21" s="1430"/>
      <c r="F21" s="1431"/>
      <c r="G21" s="1433"/>
      <c r="H21" s="1430"/>
      <c r="I21" s="1431"/>
      <c r="J21" s="1433"/>
      <c r="K21" s="1430"/>
      <c r="L21" s="1431"/>
      <c r="M21" s="1433"/>
      <c r="N21" s="1430"/>
      <c r="O21" s="1431"/>
      <c r="P21" s="1432"/>
      <c r="Q21" s="833"/>
      <c r="R21" s="833"/>
    </row>
    <row r="22" spans="1:19" s="853" customFormat="1" ht="24.95" customHeight="1" x14ac:dyDescent="0.35">
      <c r="A22" s="1434" t="s">
        <v>87</v>
      </c>
      <c r="B22" s="1435">
        <v>0</v>
      </c>
      <c r="C22" s="849">
        <v>0</v>
      </c>
      <c r="D22" s="848">
        <v>0</v>
      </c>
      <c r="E22" s="1435">
        <v>0</v>
      </c>
      <c r="F22" s="849">
        <v>0</v>
      </c>
      <c r="G22" s="1436">
        <f>SUM(E22:F22)</f>
        <v>0</v>
      </c>
      <c r="H22" s="1435">
        <v>0</v>
      </c>
      <c r="I22" s="849">
        <v>0</v>
      </c>
      <c r="J22" s="1436">
        <v>0</v>
      </c>
      <c r="K22" s="1435">
        <v>0</v>
      </c>
      <c r="L22" s="849">
        <v>0</v>
      </c>
      <c r="M22" s="1436">
        <f>SUM(K22:L22)</f>
        <v>0</v>
      </c>
      <c r="N22" s="1403">
        <f t="shared" ref="N22:O25" si="3">B22+E22+H22+K22</f>
        <v>0</v>
      </c>
      <c r="O22" s="863">
        <f t="shared" si="3"/>
        <v>0</v>
      </c>
      <c r="P22" s="864">
        <f>SUM(N22:O22)</f>
        <v>0</v>
      </c>
      <c r="Q22" s="833"/>
      <c r="R22" s="833"/>
    </row>
    <row r="23" spans="1:19" s="853" customFormat="1" ht="24.95" customHeight="1" x14ac:dyDescent="0.35">
      <c r="A23" s="1405" t="s">
        <v>91</v>
      </c>
      <c r="B23" s="1437">
        <v>2</v>
      </c>
      <c r="C23" s="1438">
        <v>0</v>
      </c>
      <c r="D23" s="1439">
        <f>SUM(B23:C23)</f>
        <v>2</v>
      </c>
      <c r="E23" s="1437">
        <v>1</v>
      </c>
      <c r="F23" s="1438">
        <v>0</v>
      </c>
      <c r="G23" s="1440">
        <f>SUM(E23:F23)</f>
        <v>1</v>
      </c>
      <c r="H23" s="1437">
        <v>0</v>
      </c>
      <c r="I23" s="1438">
        <v>0</v>
      </c>
      <c r="J23" s="1440">
        <v>0</v>
      </c>
      <c r="K23" s="1437">
        <v>0</v>
      </c>
      <c r="L23" s="1438">
        <v>0</v>
      </c>
      <c r="M23" s="1440">
        <v>0</v>
      </c>
      <c r="N23" s="1406">
        <f t="shared" si="3"/>
        <v>3</v>
      </c>
      <c r="O23" s="1407">
        <f t="shared" si="3"/>
        <v>0</v>
      </c>
      <c r="P23" s="1425">
        <f>SUM(N23:O23)</f>
        <v>3</v>
      </c>
      <c r="Q23" s="833"/>
      <c r="R23" s="833"/>
    </row>
    <row r="24" spans="1:19" s="853" customFormat="1" ht="24.95" customHeight="1" x14ac:dyDescent="0.35">
      <c r="A24" s="1405" t="s">
        <v>90</v>
      </c>
      <c r="B24" s="1437">
        <v>0</v>
      </c>
      <c r="C24" s="1438">
        <v>0</v>
      </c>
      <c r="D24" s="1439">
        <v>0</v>
      </c>
      <c r="E24" s="1437">
        <v>1</v>
      </c>
      <c r="F24" s="1438">
        <v>0</v>
      </c>
      <c r="G24" s="1440">
        <f>SUM(E24:F24)</f>
        <v>1</v>
      </c>
      <c r="H24" s="1437">
        <v>0</v>
      </c>
      <c r="I24" s="1441">
        <v>0</v>
      </c>
      <c r="J24" s="1440">
        <v>0</v>
      </c>
      <c r="K24" s="1437">
        <v>0</v>
      </c>
      <c r="L24" s="1441">
        <v>0</v>
      </c>
      <c r="M24" s="1440">
        <v>0</v>
      </c>
      <c r="N24" s="1406">
        <f t="shared" si="3"/>
        <v>1</v>
      </c>
      <c r="O24" s="1407">
        <f t="shared" si="3"/>
        <v>0</v>
      </c>
      <c r="P24" s="1425">
        <f>SUM(N24:O24)</f>
        <v>1</v>
      </c>
      <c r="Q24" s="833"/>
      <c r="R24" s="833"/>
    </row>
    <row r="25" spans="1:19" s="853" customFormat="1" ht="24.95" customHeight="1" thickBot="1" x14ac:dyDescent="0.4">
      <c r="A25" s="1426" t="s">
        <v>72</v>
      </c>
      <c r="B25" s="1442">
        <v>0</v>
      </c>
      <c r="C25" s="1443">
        <v>0</v>
      </c>
      <c r="D25" s="1444">
        <v>0</v>
      </c>
      <c r="E25" s="1437">
        <v>0</v>
      </c>
      <c r="F25" s="1438">
        <v>0</v>
      </c>
      <c r="G25" s="1440">
        <f>SUM(E25:F25)</f>
        <v>0</v>
      </c>
      <c r="H25" s="1437">
        <v>0</v>
      </c>
      <c r="I25" s="1438">
        <v>0</v>
      </c>
      <c r="J25" s="1440">
        <v>0</v>
      </c>
      <c r="K25" s="1437">
        <v>0</v>
      </c>
      <c r="L25" s="1438">
        <v>0</v>
      </c>
      <c r="M25" s="1440">
        <f>SUM(K25:L25)</f>
        <v>0</v>
      </c>
      <c r="N25" s="1406">
        <f t="shared" si="3"/>
        <v>0</v>
      </c>
      <c r="O25" s="1407">
        <f t="shared" si="3"/>
        <v>0</v>
      </c>
      <c r="P25" s="1425">
        <f>SUM(N25:O25)</f>
        <v>0</v>
      </c>
      <c r="Q25" s="832"/>
      <c r="R25" s="832"/>
    </row>
    <row r="26" spans="1:19" s="853" customFormat="1" ht="33" customHeight="1" thickBot="1" x14ac:dyDescent="0.4">
      <c r="A26" s="838" t="s">
        <v>13</v>
      </c>
      <c r="B26" s="840">
        <f t="shared" ref="B26:G26" si="4">SUM(B22:B25)</f>
        <v>2</v>
      </c>
      <c r="C26" s="843">
        <f t="shared" si="4"/>
        <v>0</v>
      </c>
      <c r="D26" s="1445">
        <f t="shared" si="4"/>
        <v>2</v>
      </c>
      <c r="E26" s="829">
        <f t="shared" si="4"/>
        <v>2</v>
      </c>
      <c r="F26" s="829">
        <f t="shared" si="4"/>
        <v>0</v>
      </c>
      <c r="G26" s="829">
        <f t="shared" si="4"/>
        <v>2</v>
      </c>
      <c r="H26" s="829">
        <v>0</v>
      </c>
      <c r="I26" s="829">
        <v>0</v>
      </c>
      <c r="J26" s="851">
        <v>0</v>
      </c>
      <c r="K26" s="829">
        <f t="shared" ref="K26:P26" si="5">SUM(K22:K25)</f>
        <v>0</v>
      </c>
      <c r="L26" s="829">
        <f t="shared" si="5"/>
        <v>0</v>
      </c>
      <c r="M26" s="829">
        <f t="shared" si="5"/>
        <v>0</v>
      </c>
      <c r="N26" s="829">
        <f t="shared" si="5"/>
        <v>4</v>
      </c>
      <c r="O26" s="829">
        <f t="shared" si="5"/>
        <v>0</v>
      </c>
      <c r="P26" s="851">
        <f t="shared" si="5"/>
        <v>4</v>
      </c>
      <c r="Q26" s="833"/>
      <c r="R26" s="833"/>
    </row>
    <row r="27" spans="1:19" s="853" customFormat="1" ht="30" customHeight="1" thickBot="1" x14ac:dyDescent="0.4">
      <c r="A27" s="860" t="s">
        <v>10</v>
      </c>
      <c r="B27" s="1427">
        <f t="shared" ref="B27:P27" si="6">B20</f>
        <v>84</v>
      </c>
      <c r="C27" s="841">
        <f t="shared" si="6"/>
        <v>0</v>
      </c>
      <c r="D27" s="842">
        <f t="shared" si="6"/>
        <v>84</v>
      </c>
      <c r="E27" s="1415">
        <f t="shared" si="6"/>
        <v>81</v>
      </c>
      <c r="F27" s="1446">
        <f t="shared" si="6"/>
        <v>0</v>
      </c>
      <c r="G27" s="1415">
        <f t="shared" si="6"/>
        <v>81</v>
      </c>
      <c r="H27" s="1415">
        <f t="shared" si="6"/>
        <v>58</v>
      </c>
      <c r="I27" s="1415">
        <f t="shared" si="6"/>
        <v>4</v>
      </c>
      <c r="J27" s="1447">
        <f t="shared" si="6"/>
        <v>62</v>
      </c>
      <c r="K27" s="829">
        <f t="shared" si="6"/>
        <v>47</v>
      </c>
      <c r="L27" s="829">
        <f t="shared" si="6"/>
        <v>2</v>
      </c>
      <c r="M27" s="829">
        <f t="shared" si="6"/>
        <v>49</v>
      </c>
      <c r="N27" s="1428">
        <f t="shared" si="6"/>
        <v>270</v>
      </c>
      <c r="O27" s="1428">
        <f t="shared" si="6"/>
        <v>6</v>
      </c>
      <c r="P27" s="850">
        <f t="shared" si="6"/>
        <v>276</v>
      </c>
      <c r="Q27" s="835"/>
      <c r="R27" s="835"/>
    </row>
    <row r="28" spans="1:19" s="853" customFormat="1" ht="26.25" thickBot="1" x14ac:dyDescent="0.4">
      <c r="A28" s="860" t="s">
        <v>14</v>
      </c>
      <c r="B28" s="1427">
        <f t="shared" ref="B28:O28" si="7">B26</f>
        <v>2</v>
      </c>
      <c r="C28" s="841">
        <f t="shared" si="7"/>
        <v>0</v>
      </c>
      <c r="D28" s="842">
        <f t="shared" si="7"/>
        <v>2</v>
      </c>
      <c r="E28" s="829">
        <f t="shared" si="7"/>
        <v>2</v>
      </c>
      <c r="F28" s="829">
        <f t="shared" si="7"/>
        <v>0</v>
      </c>
      <c r="G28" s="829">
        <f t="shared" si="7"/>
        <v>2</v>
      </c>
      <c r="H28" s="829">
        <f t="shared" si="7"/>
        <v>0</v>
      </c>
      <c r="I28" s="829">
        <f t="shared" si="7"/>
        <v>0</v>
      </c>
      <c r="J28" s="851">
        <f t="shared" si="7"/>
        <v>0</v>
      </c>
      <c r="K28" s="829">
        <f t="shared" si="7"/>
        <v>0</v>
      </c>
      <c r="L28" s="829">
        <f t="shared" si="7"/>
        <v>0</v>
      </c>
      <c r="M28" s="829">
        <f t="shared" si="7"/>
        <v>0</v>
      </c>
      <c r="N28" s="829">
        <f t="shared" si="7"/>
        <v>4</v>
      </c>
      <c r="O28" s="829">
        <f t="shared" si="7"/>
        <v>0</v>
      </c>
      <c r="P28" s="851">
        <f>P26</f>
        <v>4</v>
      </c>
      <c r="Q28" s="836"/>
      <c r="R28" s="836"/>
    </row>
    <row r="29" spans="1:19" s="853" customFormat="1" ht="33.75" customHeight="1" thickBot="1" x14ac:dyDescent="0.4">
      <c r="A29" s="861" t="s">
        <v>15</v>
      </c>
      <c r="B29" s="840">
        <f t="shared" ref="B29:P29" si="8">SUM(B27:B28)</f>
        <v>86</v>
      </c>
      <c r="C29" s="843">
        <f t="shared" si="8"/>
        <v>0</v>
      </c>
      <c r="D29" s="1445">
        <f t="shared" si="8"/>
        <v>86</v>
      </c>
      <c r="E29" s="1448">
        <f t="shared" si="8"/>
        <v>83</v>
      </c>
      <c r="F29" s="1448">
        <f t="shared" si="8"/>
        <v>0</v>
      </c>
      <c r="G29" s="1448">
        <f t="shared" si="8"/>
        <v>83</v>
      </c>
      <c r="H29" s="829">
        <f t="shared" si="8"/>
        <v>58</v>
      </c>
      <c r="I29" s="829">
        <f t="shared" si="8"/>
        <v>4</v>
      </c>
      <c r="J29" s="851">
        <f t="shared" si="8"/>
        <v>62</v>
      </c>
      <c r="K29" s="1448">
        <f t="shared" si="8"/>
        <v>47</v>
      </c>
      <c r="L29" s="1448">
        <f t="shared" si="8"/>
        <v>2</v>
      </c>
      <c r="M29" s="1448">
        <f t="shared" si="8"/>
        <v>49</v>
      </c>
      <c r="N29" s="1448">
        <f t="shared" si="8"/>
        <v>274</v>
      </c>
      <c r="O29" s="1448">
        <f t="shared" si="8"/>
        <v>6</v>
      </c>
      <c r="P29" s="852">
        <f t="shared" si="8"/>
        <v>280</v>
      </c>
      <c r="Q29" s="836"/>
      <c r="R29" s="836"/>
    </row>
    <row r="30" spans="1:19" ht="12" customHeight="1" x14ac:dyDescent="0.35">
      <c r="A30" s="845"/>
      <c r="B30" s="836"/>
      <c r="C30" s="836"/>
      <c r="D30" s="836"/>
      <c r="E30" s="836"/>
      <c r="F30" s="836"/>
      <c r="G30" s="836"/>
      <c r="H30" s="836"/>
      <c r="I30" s="836"/>
      <c r="J30" s="836"/>
      <c r="K30" s="836"/>
      <c r="L30" s="836"/>
      <c r="M30" s="836"/>
      <c r="N30" s="836"/>
      <c r="O30" s="836"/>
      <c r="P30" s="836"/>
      <c r="Q30" s="836"/>
      <c r="R30" s="846"/>
    </row>
    <row r="31" spans="1:19" ht="25.5" hidden="1" customHeight="1" x14ac:dyDescent="0.35">
      <c r="A31" s="845"/>
      <c r="B31" s="836"/>
      <c r="C31" s="836"/>
      <c r="D31" s="836"/>
      <c r="E31" s="836"/>
      <c r="F31" s="836"/>
      <c r="G31" s="836"/>
      <c r="H31" s="836"/>
      <c r="I31" s="836"/>
      <c r="J31" s="836"/>
      <c r="K31" s="836"/>
      <c r="L31" s="836"/>
      <c r="M31" s="836"/>
      <c r="N31" s="836"/>
      <c r="O31" s="836"/>
      <c r="P31" s="836"/>
      <c r="Q31" s="837"/>
    </row>
    <row r="32" spans="1:19" x14ac:dyDescent="0.35">
      <c r="A32" s="845"/>
      <c r="B32" s="836"/>
      <c r="C32" s="836"/>
      <c r="D32" s="836"/>
      <c r="E32" s="836"/>
      <c r="F32" s="836"/>
      <c r="G32" s="836"/>
      <c r="H32" s="836"/>
      <c r="I32" s="836"/>
      <c r="J32" s="836"/>
      <c r="K32" s="836"/>
      <c r="L32" s="836"/>
      <c r="M32" s="836"/>
      <c r="N32" s="836"/>
      <c r="O32" s="836"/>
      <c r="P32" s="836"/>
      <c r="Q32" s="836"/>
      <c r="R32" s="846"/>
      <c r="S32" s="846"/>
    </row>
    <row r="33" spans="1:19" ht="30.75" customHeight="1" x14ac:dyDescent="0.35">
      <c r="A33" s="4142"/>
      <c r="B33" s="4142"/>
      <c r="C33" s="4142"/>
      <c r="D33" s="4142"/>
      <c r="E33" s="4142"/>
      <c r="F33" s="4142"/>
      <c r="G33" s="4142"/>
      <c r="H33" s="4142"/>
      <c r="I33" s="4142"/>
      <c r="J33" s="4142"/>
      <c r="K33" s="4142"/>
      <c r="L33" s="4142"/>
      <c r="M33" s="4142"/>
      <c r="N33" s="4142"/>
      <c r="O33" s="4142"/>
      <c r="P33" s="4142"/>
      <c r="Q33" s="4142"/>
      <c r="R33" s="4142"/>
      <c r="S33" s="4142"/>
    </row>
    <row r="34" spans="1:19" x14ac:dyDescent="0.35">
      <c r="A34" s="845"/>
      <c r="B34" s="846"/>
      <c r="C34" s="846"/>
      <c r="D34" s="846"/>
      <c r="E34" s="846"/>
      <c r="F34" s="846"/>
      <c r="G34" s="846"/>
      <c r="H34" s="846"/>
      <c r="I34" s="846"/>
      <c r="J34" s="846"/>
      <c r="K34" s="846"/>
      <c r="L34" s="846"/>
      <c r="M34" s="846"/>
      <c r="N34" s="846"/>
      <c r="O34" s="846"/>
      <c r="P34" s="846"/>
      <c r="Q34" s="846"/>
      <c r="R34" s="846"/>
      <c r="S34" s="846"/>
    </row>
    <row r="35" spans="1:19" ht="45" customHeight="1" x14ac:dyDescent="0.35"/>
  </sheetData>
  <mergeCells count="10">
    <mergeCell ref="R9:U9"/>
    <mergeCell ref="A33:S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6"/>
  <sheetViews>
    <sheetView topLeftCell="A7" zoomScale="50" zoomScaleNormal="50" workbookViewId="0">
      <selection activeCell="M12" sqref="M12"/>
    </sheetView>
  </sheetViews>
  <sheetFormatPr defaultRowHeight="25.5" x14ac:dyDescent="0.35"/>
  <cols>
    <col min="1" max="1" width="3" style="844" customWidth="1"/>
    <col min="2" max="2" width="79.28515625" style="844" customWidth="1"/>
    <col min="3" max="3" width="14.42578125" style="844" customWidth="1"/>
    <col min="4" max="4" width="12.85546875" style="844" customWidth="1"/>
    <col min="5" max="5" width="12.28515625" style="844" customWidth="1"/>
    <col min="6" max="6" width="15.5703125" style="844" customWidth="1"/>
    <col min="7" max="7" width="13.5703125" style="844" customWidth="1"/>
    <col min="8" max="8" width="11" style="844" customWidth="1"/>
    <col min="9" max="9" width="14.5703125" style="844" customWidth="1"/>
    <col min="10" max="10" width="14.140625" style="844" customWidth="1"/>
    <col min="11" max="11" width="14.28515625" style="844" customWidth="1"/>
    <col min="12" max="13" width="14.140625" style="844" customWidth="1"/>
    <col min="14" max="14" width="12" style="844" customWidth="1"/>
    <col min="15" max="15" width="13.7109375" style="844" customWidth="1"/>
    <col min="16" max="16" width="12" style="844" customWidth="1"/>
    <col min="17" max="17" width="13.140625" style="844" customWidth="1"/>
    <col min="18" max="18" width="14.85546875" style="844" customWidth="1"/>
    <col min="19" max="19" width="15.85546875" style="844" customWidth="1"/>
    <col min="20" max="20" width="14.5703125" style="844" customWidth="1"/>
    <col min="21" max="21" width="14.28515625" style="844" customWidth="1"/>
    <col min="22" max="22" width="10.5703125" style="844" bestFit="1" customWidth="1"/>
    <col min="23" max="23" width="23" style="844" customWidth="1"/>
    <col min="24" max="256" width="9.140625" style="844"/>
    <col min="257" max="257" width="3" style="844" customWidth="1"/>
    <col min="258" max="258" width="79.28515625" style="844" customWidth="1"/>
    <col min="259" max="259" width="12.7109375" style="844" customWidth="1"/>
    <col min="260" max="260" width="12.85546875" style="844" customWidth="1"/>
    <col min="261" max="261" width="12.28515625" style="844" customWidth="1"/>
    <col min="262" max="262" width="10.28515625" style="844" customWidth="1"/>
    <col min="263" max="263" width="8.7109375" style="844" customWidth="1"/>
    <col min="264" max="264" width="11" style="844" customWidth="1"/>
    <col min="265" max="265" width="9.42578125" style="844" customWidth="1"/>
    <col min="266" max="266" width="10.42578125" style="844" customWidth="1"/>
    <col min="267" max="267" width="14.28515625" style="844" customWidth="1"/>
    <col min="268" max="269" width="9.5703125" style="844" customWidth="1"/>
    <col min="270" max="273" width="12" style="844" customWidth="1"/>
    <col min="274" max="274" width="12.5703125" style="844" customWidth="1"/>
    <col min="275" max="275" width="11" style="844" customWidth="1"/>
    <col min="276" max="276" width="10.85546875" style="844" customWidth="1"/>
    <col min="277" max="277" width="14.28515625" style="844" customWidth="1"/>
    <col min="278" max="278" width="10.5703125" style="844" bestFit="1" customWidth="1"/>
    <col min="279" max="279" width="23" style="844" customWidth="1"/>
    <col min="280" max="512" width="9.140625" style="844"/>
    <col min="513" max="513" width="3" style="844" customWidth="1"/>
    <col min="514" max="514" width="79.28515625" style="844" customWidth="1"/>
    <col min="515" max="515" width="12.7109375" style="844" customWidth="1"/>
    <col min="516" max="516" width="12.85546875" style="844" customWidth="1"/>
    <col min="517" max="517" width="12.28515625" style="844" customWidth="1"/>
    <col min="518" max="518" width="10.28515625" style="844" customWidth="1"/>
    <col min="519" max="519" width="8.7109375" style="844" customWidth="1"/>
    <col min="520" max="520" width="11" style="844" customWidth="1"/>
    <col min="521" max="521" width="9.42578125" style="844" customWidth="1"/>
    <col min="522" max="522" width="10.42578125" style="844" customWidth="1"/>
    <col min="523" max="523" width="14.28515625" style="844" customWidth="1"/>
    <col min="524" max="525" width="9.5703125" style="844" customWidth="1"/>
    <col min="526" max="529" width="12" style="844" customWidth="1"/>
    <col min="530" max="530" width="12.5703125" style="844" customWidth="1"/>
    <col min="531" max="531" width="11" style="844" customWidth="1"/>
    <col min="532" max="532" width="10.85546875" style="844" customWidth="1"/>
    <col min="533" max="533" width="14.28515625" style="844" customWidth="1"/>
    <col min="534" max="534" width="10.5703125" style="844" bestFit="1" customWidth="1"/>
    <col min="535" max="535" width="23" style="844" customWidth="1"/>
    <col min="536" max="768" width="9.140625" style="844"/>
    <col min="769" max="769" width="3" style="844" customWidth="1"/>
    <col min="770" max="770" width="79.28515625" style="844" customWidth="1"/>
    <col min="771" max="771" width="12.7109375" style="844" customWidth="1"/>
    <col min="772" max="772" width="12.85546875" style="844" customWidth="1"/>
    <col min="773" max="773" width="12.28515625" style="844" customWidth="1"/>
    <col min="774" max="774" width="10.28515625" style="844" customWidth="1"/>
    <col min="775" max="775" width="8.7109375" style="844" customWidth="1"/>
    <col min="776" max="776" width="11" style="844" customWidth="1"/>
    <col min="777" max="777" width="9.42578125" style="844" customWidth="1"/>
    <col min="778" max="778" width="10.42578125" style="844" customWidth="1"/>
    <col min="779" max="779" width="14.28515625" style="844" customWidth="1"/>
    <col min="780" max="781" width="9.5703125" style="844" customWidth="1"/>
    <col min="782" max="785" width="12" style="844" customWidth="1"/>
    <col min="786" max="786" width="12.5703125" style="844" customWidth="1"/>
    <col min="787" max="787" width="11" style="844" customWidth="1"/>
    <col min="788" max="788" width="10.85546875" style="844" customWidth="1"/>
    <col min="789" max="789" width="14.28515625" style="844" customWidth="1"/>
    <col min="790" max="790" width="10.5703125" style="844" bestFit="1" customWidth="1"/>
    <col min="791" max="791" width="23" style="844" customWidth="1"/>
    <col min="792" max="1024" width="9.140625" style="844"/>
    <col min="1025" max="1025" width="3" style="844" customWidth="1"/>
    <col min="1026" max="1026" width="79.28515625" style="844" customWidth="1"/>
    <col min="1027" max="1027" width="12.7109375" style="844" customWidth="1"/>
    <col min="1028" max="1028" width="12.85546875" style="844" customWidth="1"/>
    <col min="1029" max="1029" width="12.28515625" style="844" customWidth="1"/>
    <col min="1030" max="1030" width="10.28515625" style="844" customWidth="1"/>
    <col min="1031" max="1031" width="8.7109375" style="844" customWidth="1"/>
    <col min="1032" max="1032" width="11" style="844" customWidth="1"/>
    <col min="1033" max="1033" width="9.42578125" style="844" customWidth="1"/>
    <col min="1034" max="1034" width="10.42578125" style="844" customWidth="1"/>
    <col min="1035" max="1035" width="14.28515625" style="844" customWidth="1"/>
    <col min="1036" max="1037" width="9.5703125" style="844" customWidth="1"/>
    <col min="1038" max="1041" width="12" style="844" customWidth="1"/>
    <col min="1042" max="1042" width="12.5703125" style="844" customWidth="1"/>
    <col min="1043" max="1043" width="11" style="844" customWidth="1"/>
    <col min="1044" max="1044" width="10.85546875" style="844" customWidth="1"/>
    <col min="1045" max="1045" width="14.28515625" style="844" customWidth="1"/>
    <col min="1046" max="1046" width="10.5703125" style="844" bestFit="1" customWidth="1"/>
    <col min="1047" max="1047" width="23" style="844" customWidth="1"/>
    <col min="1048" max="1280" width="9.140625" style="844"/>
    <col min="1281" max="1281" width="3" style="844" customWidth="1"/>
    <col min="1282" max="1282" width="79.28515625" style="844" customWidth="1"/>
    <col min="1283" max="1283" width="12.7109375" style="844" customWidth="1"/>
    <col min="1284" max="1284" width="12.85546875" style="844" customWidth="1"/>
    <col min="1285" max="1285" width="12.28515625" style="844" customWidth="1"/>
    <col min="1286" max="1286" width="10.28515625" style="844" customWidth="1"/>
    <col min="1287" max="1287" width="8.7109375" style="844" customWidth="1"/>
    <col min="1288" max="1288" width="11" style="844" customWidth="1"/>
    <col min="1289" max="1289" width="9.42578125" style="844" customWidth="1"/>
    <col min="1290" max="1290" width="10.42578125" style="844" customWidth="1"/>
    <col min="1291" max="1291" width="14.28515625" style="844" customWidth="1"/>
    <col min="1292" max="1293" width="9.5703125" style="844" customWidth="1"/>
    <col min="1294" max="1297" width="12" style="844" customWidth="1"/>
    <col min="1298" max="1298" width="12.5703125" style="844" customWidth="1"/>
    <col min="1299" max="1299" width="11" style="844" customWidth="1"/>
    <col min="1300" max="1300" width="10.85546875" style="844" customWidth="1"/>
    <col min="1301" max="1301" width="14.28515625" style="844" customWidth="1"/>
    <col min="1302" max="1302" width="10.5703125" style="844" bestFit="1" customWidth="1"/>
    <col min="1303" max="1303" width="23" style="844" customWidth="1"/>
    <col min="1304" max="1536" width="9.140625" style="844"/>
    <col min="1537" max="1537" width="3" style="844" customWidth="1"/>
    <col min="1538" max="1538" width="79.28515625" style="844" customWidth="1"/>
    <col min="1539" max="1539" width="12.7109375" style="844" customWidth="1"/>
    <col min="1540" max="1540" width="12.85546875" style="844" customWidth="1"/>
    <col min="1541" max="1541" width="12.28515625" style="844" customWidth="1"/>
    <col min="1542" max="1542" width="10.28515625" style="844" customWidth="1"/>
    <col min="1543" max="1543" width="8.7109375" style="844" customWidth="1"/>
    <col min="1544" max="1544" width="11" style="844" customWidth="1"/>
    <col min="1545" max="1545" width="9.42578125" style="844" customWidth="1"/>
    <col min="1546" max="1546" width="10.42578125" style="844" customWidth="1"/>
    <col min="1547" max="1547" width="14.28515625" style="844" customWidth="1"/>
    <col min="1548" max="1549" width="9.5703125" style="844" customWidth="1"/>
    <col min="1550" max="1553" width="12" style="844" customWidth="1"/>
    <col min="1554" max="1554" width="12.5703125" style="844" customWidth="1"/>
    <col min="1555" max="1555" width="11" style="844" customWidth="1"/>
    <col min="1556" max="1556" width="10.85546875" style="844" customWidth="1"/>
    <col min="1557" max="1557" width="14.28515625" style="844" customWidth="1"/>
    <col min="1558" max="1558" width="10.5703125" style="844" bestFit="1" customWidth="1"/>
    <col min="1559" max="1559" width="23" style="844" customWidth="1"/>
    <col min="1560" max="1792" width="9.140625" style="844"/>
    <col min="1793" max="1793" width="3" style="844" customWidth="1"/>
    <col min="1794" max="1794" width="79.28515625" style="844" customWidth="1"/>
    <col min="1795" max="1795" width="12.7109375" style="844" customWidth="1"/>
    <col min="1796" max="1796" width="12.85546875" style="844" customWidth="1"/>
    <col min="1797" max="1797" width="12.28515625" style="844" customWidth="1"/>
    <col min="1798" max="1798" width="10.28515625" style="844" customWidth="1"/>
    <col min="1799" max="1799" width="8.7109375" style="844" customWidth="1"/>
    <col min="1800" max="1800" width="11" style="844" customWidth="1"/>
    <col min="1801" max="1801" width="9.42578125" style="844" customWidth="1"/>
    <col min="1802" max="1802" width="10.42578125" style="844" customWidth="1"/>
    <col min="1803" max="1803" width="14.28515625" style="844" customWidth="1"/>
    <col min="1804" max="1805" width="9.5703125" style="844" customWidth="1"/>
    <col min="1806" max="1809" width="12" style="844" customWidth="1"/>
    <col min="1810" max="1810" width="12.5703125" style="844" customWidth="1"/>
    <col min="1811" max="1811" width="11" style="844" customWidth="1"/>
    <col min="1812" max="1812" width="10.85546875" style="844" customWidth="1"/>
    <col min="1813" max="1813" width="14.28515625" style="844" customWidth="1"/>
    <col min="1814" max="1814" width="10.5703125" style="844" bestFit="1" customWidth="1"/>
    <col min="1815" max="1815" width="23" style="844" customWidth="1"/>
    <col min="1816" max="2048" width="9.140625" style="844"/>
    <col min="2049" max="2049" width="3" style="844" customWidth="1"/>
    <col min="2050" max="2050" width="79.28515625" style="844" customWidth="1"/>
    <col min="2051" max="2051" width="12.7109375" style="844" customWidth="1"/>
    <col min="2052" max="2052" width="12.85546875" style="844" customWidth="1"/>
    <col min="2053" max="2053" width="12.28515625" style="844" customWidth="1"/>
    <col min="2054" max="2054" width="10.28515625" style="844" customWidth="1"/>
    <col min="2055" max="2055" width="8.7109375" style="844" customWidth="1"/>
    <col min="2056" max="2056" width="11" style="844" customWidth="1"/>
    <col min="2057" max="2057" width="9.42578125" style="844" customWidth="1"/>
    <col min="2058" max="2058" width="10.42578125" style="844" customWidth="1"/>
    <col min="2059" max="2059" width="14.28515625" style="844" customWidth="1"/>
    <col min="2060" max="2061" width="9.5703125" style="844" customWidth="1"/>
    <col min="2062" max="2065" width="12" style="844" customWidth="1"/>
    <col min="2066" max="2066" width="12.5703125" style="844" customWidth="1"/>
    <col min="2067" max="2067" width="11" style="844" customWidth="1"/>
    <col min="2068" max="2068" width="10.85546875" style="844" customWidth="1"/>
    <col min="2069" max="2069" width="14.28515625" style="844" customWidth="1"/>
    <col min="2070" max="2070" width="10.5703125" style="844" bestFit="1" customWidth="1"/>
    <col min="2071" max="2071" width="23" style="844" customWidth="1"/>
    <col min="2072" max="2304" width="9.140625" style="844"/>
    <col min="2305" max="2305" width="3" style="844" customWidth="1"/>
    <col min="2306" max="2306" width="79.28515625" style="844" customWidth="1"/>
    <col min="2307" max="2307" width="12.7109375" style="844" customWidth="1"/>
    <col min="2308" max="2308" width="12.85546875" style="844" customWidth="1"/>
    <col min="2309" max="2309" width="12.28515625" style="844" customWidth="1"/>
    <col min="2310" max="2310" width="10.28515625" style="844" customWidth="1"/>
    <col min="2311" max="2311" width="8.7109375" style="844" customWidth="1"/>
    <col min="2312" max="2312" width="11" style="844" customWidth="1"/>
    <col min="2313" max="2313" width="9.42578125" style="844" customWidth="1"/>
    <col min="2314" max="2314" width="10.42578125" style="844" customWidth="1"/>
    <col min="2315" max="2315" width="14.28515625" style="844" customWidth="1"/>
    <col min="2316" max="2317" width="9.5703125" style="844" customWidth="1"/>
    <col min="2318" max="2321" width="12" style="844" customWidth="1"/>
    <col min="2322" max="2322" width="12.5703125" style="844" customWidth="1"/>
    <col min="2323" max="2323" width="11" style="844" customWidth="1"/>
    <col min="2324" max="2324" width="10.85546875" style="844" customWidth="1"/>
    <col min="2325" max="2325" width="14.28515625" style="844" customWidth="1"/>
    <col min="2326" max="2326" width="10.5703125" style="844" bestFit="1" customWidth="1"/>
    <col min="2327" max="2327" width="23" style="844" customWidth="1"/>
    <col min="2328" max="2560" width="9.140625" style="844"/>
    <col min="2561" max="2561" width="3" style="844" customWidth="1"/>
    <col min="2562" max="2562" width="79.28515625" style="844" customWidth="1"/>
    <col min="2563" max="2563" width="12.7109375" style="844" customWidth="1"/>
    <col min="2564" max="2564" width="12.85546875" style="844" customWidth="1"/>
    <col min="2565" max="2565" width="12.28515625" style="844" customWidth="1"/>
    <col min="2566" max="2566" width="10.28515625" style="844" customWidth="1"/>
    <col min="2567" max="2567" width="8.7109375" style="844" customWidth="1"/>
    <col min="2568" max="2568" width="11" style="844" customWidth="1"/>
    <col min="2569" max="2569" width="9.42578125" style="844" customWidth="1"/>
    <col min="2570" max="2570" width="10.42578125" style="844" customWidth="1"/>
    <col min="2571" max="2571" width="14.28515625" style="844" customWidth="1"/>
    <col min="2572" max="2573" width="9.5703125" style="844" customWidth="1"/>
    <col min="2574" max="2577" width="12" style="844" customWidth="1"/>
    <col min="2578" max="2578" width="12.5703125" style="844" customWidth="1"/>
    <col min="2579" max="2579" width="11" style="844" customWidth="1"/>
    <col min="2580" max="2580" width="10.85546875" style="844" customWidth="1"/>
    <col min="2581" max="2581" width="14.28515625" style="844" customWidth="1"/>
    <col min="2582" max="2582" width="10.5703125" style="844" bestFit="1" customWidth="1"/>
    <col min="2583" max="2583" width="23" style="844" customWidth="1"/>
    <col min="2584" max="2816" width="9.140625" style="844"/>
    <col min="2817" max="2817" width="3" style="844" customWidth="1"/>
    <col min="2818" max="2818" width="79.28515625" style="844" customWidth="1"/>
    <col min="2819" max="2819" width="12.7109375" style="844" customWidth="1"/>
    <col min="2820" max="2820" width="12.85546875" style="844" customWidth="1"/>
    <col min="2821" max="2821" width="12.28515625" style="844" customWidth="1"/>
    <col min="2822" max="2822" width="10.28515625" style="844" customWidth="1"/>
    <col min="2823" max="2823" width="8.7109375" style="844" customWidth="1"/>
    <col min="2824" max="2824" width="11" style="844" customWidth="1"/>
    <col min="2825" max="2825" width="9.42578125" style="844" customWidth="1"/>
    <col min="2826" max="2826" width="10.42578125" style="844" customWidth="1"/>
    <col min="2827" max="2827" width="14.28515625" style="844" customWidth="1"/>
    <col min="2828" max="2829" width="9.5703125" style="844" customWidth="1"/>
    <col min="2830" max="2833" width="12" style="844" customWidth="1"/>
    <col min="2834" max="2834" width="12.5703125" style="844" customWidth="1"/>
    <col min="2835" max="2835" width="11" style="844" customWidth="1"/>
    <col min="2836" max="2836" width="10.85546875" style="844" customWidth="1"/>
    <col min="2837" max="2837" width="14.28515625" style="844" customWidth="1"/>
    <col min="2838" max="2838" width="10.5703125" style="844" bestFit="1" customWidth="1"/>
    <col min="2839" max="2839" width="23" style="844" customWidth="1"/>
    <col min="2840" max="3072" width="9.140625" style="844"/>
    <col min="3073" max="3073" width="3" style="844" customWidth="1"/>
    <col min="3074" max="3074" width="79.28515625" style="844" customWidth="1"/>
    <col min="3075" max="3075" width="12.7109375" style="844" customWidth="1"/>
    <col min="3076" max="3076" width="12.85546875" style="844" customWidth="1"/>
    <col min="3077" max="3077" width="12.28515625" style="844" customWidth="1"/>
    <col min="3078" max="3078" width="10.28515625" style="844" customWidth="1"/>
    <col min="3079" max="3079" width="8.7109375" style="844" customWidth="1"/>
    <col min="3080" max="3080" width="11" style="844" customWidth="1"/>
    <col min="3081" max="3081" width="9.42578125" style="844" customWidth="1"/>
    <col min="3082" max="3082" width="10.42578125" style="844" customWidth="1"/>
    <col min="3083" max="3083" width="14.28515625" style="844" customWidth="1"/>
    <col min="3084" max="3085" width="9.5703125" style="844" customWidth="1"/>
    <col min="3086" max="3089" width="12" style="844" customWidth="1"/>
    <col min="3090" max="3090" width="12.5703125" style="844" customWidth="1"/>
    <col min="3091" max="3091" width="11" style="844" customWidth="1"/>
    <col min="3092" max="3092" width="10.85546875" style="844" customWidth="1"/>
    <col min="3093" max="3093" width="14.28515625" style="844" customWidth="1"/>
    <col min="3094" max="3094" width="10.5703125" style="844" bestFit="1" customWidth="1"/>
    <col min="3095" max="3095" width="23" style="844" customWidth="1"/>
    <col min="3096" max="3328" width="9.140625" style="844"/>
    <col min="3329" max="3329" width="3" style="844" customWidth="1"/>
    <col min="3330" max="3330" width="79.28515625" style="844" customWidth="1"/>
    <col min="3331" max="3331" width="12.7109375" style="844" customWidth="1"/>
    <col min="3332" max="3332" width="12.85546875" style="844" customWidth="1"/>
    <col min="3333" max="3333" width="12.28515625" style="844" customWidth="1"/>
    <col min="3334" max="3334" width="10.28515625" style="844" customWidth="1"/>
    <col min="3335" max="3335" width="8.7109375" style="844" customWidth="1"/>
    <col min="3336" max="3336" width="11" style="844" customWidth="1"/>
    <col min="3337" max="3337" width="9.42578125" style="844" customWidth="1"/>
    <col min="3338" max="3338" width="10.42578125" style="844" customWidth="1"/>
    <col min="3339" max="3339" width="14.28515625" style="844" customWidth="1"/>
    <col min="3340" max="3341" width="9.5703125" style="844" customWidth="1"/>
    <col min="3342" max="3345" width="12" style="844" customWidth="1"/>
    <col min="3346" max="3346" width="12.5703125" style="844" customWidth="1"/>
    <col min="3347" max="3347" width="11" style="844" customWidth="1"/>
    <col min="3348" max="3348" width="10.85546875" style="844" customWidth="1"/>
    <col min="3349" max="3349" width="14.28515625" style="844" customWidth="1"/>
    <col min="3350" max="3350" width="10.5703125" style="844" bestFit="1" customWidth="1"/>
    <col min="3351" max="3351" width="23" style="844" customWidth="1"/>
    <col min="3352" max="3584" width="9.140625" style="844"/>
    <col min="3585" max="3585" width="3" style="844" customWidth="1"/>
    <col min="3586" max="3586" width="79.28515625" style="844" customWidth="1"/>
    <col min="3587" max="3587" width="12.7109375" style="844" customWidth="1"/>
    <col min="3588" max="3588" width="12.85546875" style="844" customWidth="1"/>
    <col min="3589" max="3589" width="12.28515625" style="844" customWidth="1"/>
    <col min="3590" max="3590" width="10.28515625" style="844" customWidth="1"/>
    <col min="3591" max="3591" width="8.7109375" style="844" customWidth="1"/>
    <col min="3592" max="3592" width="11" style="844" customWidth="1"/>
    <col min="3593" max="3593" width="9.42578125" style="844" customWidth="1"/>
    <col min="3594" max="3594" width="10.42578125" style="844" customWidth="1"/>
    <col min="3595" max="3595" width="14.28515625" style="844" customWidth="1"/>
    <col min="3596" max="3597" width="9.5703125" style="844" customWidth="1"/>
    <col min="3598" max="3601" width="12" style="844" customWidth="1"/>
    <col min="3602" max="3602" width="12.5703125" style="844" customWidth="1"/>
    <col min="3603" max="3603" width="11" style="844" customWidth="1"/>
    <col min="3604" max="3604" width="10.85546875" style="844" customWidth="1"/>
    <col min="3605" max="3605" width="14.28515625" style="844" customWidth="1"/>
    <col min="3606" max="3606" width="10.5703125" style="844" bestFit="1" customWidth="1"/>
    <col min="3607" max="3607" width="23" style="844" customWidth="1"/>
    <col min="3608" max="3840" width="9.140625" style="844"/>
    <col min="3841" max="3841" width="3" style="844" customWidth="1"/>
    <col min="3842" max="3842" width="79.28515625" style="844" customWidth="1"/>
    <col min="3843" max="3843" width="12.7109375" style="844" customWidth="1"/>
    <col min="3844" max="3844" width="12.85546875" style="844" customWidth="1"/>
    <col min="3845" max="3845" width="12.28515625" style="844" customWidth="1"/>
    <col min="3846" max="3846" width="10.28515625" style="844" customWidth="1"/>
    <col min="3847" max="3847" width="8.7109375" style="844" customWidth="1"/>
    <col min="3848" max="3848" width="11" style="844" customWidth="1"/>
    <col min="3849" max="3849" width="9.42578125" style="844" customWidth="1"/>
    <col min="3850" max="3850" width="10.42578125" style="844" customWidth="1"/>
    <col min="3851" max="3851" width="14.28515625" style="844" customWidth="1"/>
    <col min="3852" max="3853" width="9.5703125" style="844" customWidth="1"/>
    <col min="3854" max="3857" width="12" style="844" customWidth="1"/>
    <col min="3858" max="3858" width="12.5703125" style="844" customWidth="1"/>
    <col min="3859" max="3859" width="11" style="844" customWidth="1"/>
    <col min="3860" max="3860" width="10.85546875" style="844" customWidth="1"/>
    <col min="3861" max="3861" width="14.28515625" style="844" customWidth="1"/>
    <col min="3862" max="3862" width="10.5703125" style="844" bestFit="1" customWidth="1"/>
    <col min="3863" max="3863" width="23" style="844" customWidth="1"/>
    <col min="3864" max="4096" width="9.140625" style="844"/>
    <col min="4097" max="4097" width="3" style="844" customWidth="1"/>
    <col min="4098" max="4098" width="79.28515625" style="844" customWidth="1"/>
    <col min="4099" max="4099" width="12.7109375" style="844" customWidth="1"/>
    <col min="4100" max="4100" width="12.85546875" style="844" customWidth="1"/>
    <col min="4101" max="4101" width="12.28515625" style="844" customWidth="1"/>
    <col min="4102" max="4102" width="10.28515625" style="844" customWidth="1"/>
    <col min="4103" max="4103" width="8.7109375" style="844" customWidth="1"/>
    <col min="4104" max="4104" width="11" style="844" customWidth="1"/>
    <col min="4105" max="4105" width="9.42578125" style="844" customWidth="1"/>
    <col min="4106" max="4106" width="10.42578125" style="844" customWidth="1"/>
    <col min="4107" max="4107" width="14.28515625" style="844" customWidth="1"/>
    <col min="4108" max="4109" width="9.5703125" style="844" customWidth="1"/>
    <col min="4110" max="4113" width="12" style="844" customWidth="1"/>
    <col min="4114" max="4114" width="12.5703125" style="844" customWidth="1"/>
    <col min="4115" max="4115" width="11" style="844" customWidth="1"/>
    <col min="4116" max="4116" width="10.85546875" style="844" customWidth="1"/>
    <col min="4117" max="4117" width="14.28515625" style="844" customWidth="1"/>
    <col min="4118" max="4118" width="10.5703125" style="844" bestFit="1" customWidth="1"/>
    <col min="4119" max="4119" width="23" style="844" customWidth="1"/>
    <col min="4120" max="4352" width="9.140625" style="844"/>
    <col min="4353" max="4353" width="3" style="844" customWidth="1"/>
    <col min="4354" max="4354" width="79.28515625" style="844" customWidth="1"/>
    <col min="4355" max="4355" width="12.7109375" style="844" customWidth="1"/>
    <col min="4356" max="4356" width="12.85546875" style="844" customWidth="1"/>
    <col min="4357" max="4357" width="12.28515625" style="844" customWidth="1"/>
    <col min="4358" max="4358" width="10.28515625" style="844" customWidth="1"/>
    <col min="4359" max="4359" width="8.7109375" style="844" customWidth="1"/>
    <col min="4360" max="4360" width="11" style="844" customWidth="1"/>
    <col min="4361" max="4361" width="9.42578125" style="844" customWidth="1"/>
    <col min="4362" max="4362" width="10.42578125" style="844" customWidth="1"/>
    <col min="4363" max="4363" width="14.28515625" style="844" customWidth="1"/>
    <col min="4364" max="4365" width="9.5703125" style="844" customWidth="1"/>
    <col min="4366" max="4369" width="12" style="844" customWidth="1"/>
    <col min="4370" max="4370" width="12.5703125" style="844" customWidth="1"/>
    <col min="4371" max="4371" width="11" style="844" customWidth="1"/>
    <col min="4372" max="4372" width="10.85546875" style="844" customWidth="1"/>
    <col min="4373" max="4373" width="14.28515625" style="844" customWidth="1"/>
    <col min="4374" max="4374" width="10.5703125" style="844" bestFit="1" customWidth="1"/>
    <col min="4375" max="4375" width="23" style="844" customWidth="1"/>
    <col min="4376" max="4608" width="9.140625" style="844"/>
    <col min="4609" max="4609" width="3" style="844" customWidth="1"/>
    <col min="4610" max="4610" width="79.28515625" style="844" customWidth="1"/>
    <col min="4611" max="4611" width="12.7109375" style="844" customWidth="1"/>
    <col min="4612" max="4612" width="12.85546875" style="844" customWidth="1"/>
    <col min="4613" max="4613" width="12.28515625" style="844" customWidth="1"/>
    <col min="4614" max="4614" width="10.28515625" style="844" customWidth="1"/>
    <col min="4615" max="4615" width="8.7109375" style="844" customWidth="1"/>
    <col min="4616" max="4616" width="11" style="844" customWidth="1"/>
    <col min="4617" max="4617" width="9.42578125" style="844" customWidth="1"/>
    <col min="4618" max="4618" width="10.42578125" style="844" customWidth="1"/>
    <col min="4619" max="4619" width="14.28515625" style="844" customWidth="1"/>
    <col min="4620" max="4621" width="9.5703125" style="844" customWidth="1"/>
    <col min="4622" max="4625" width="12" style="844" customWidth="1"/>
    <col min="4626" max="4626" width="12.5703125" style="844" customWidth="1"/>
    <col min="4627" max="4627" width="11" style="844" customWidth="1"/>
    <col min="4628" max="4628" width="10.85546875" style="844" customWidth="1"/>
    <col min="4629" max="4629" width="14.28515625" style="844" customWidth="1"/>
    <col min="4630" max="4630" width="10.5703125" style="844" bestFit="1" customWidth="1"/>
    <col min="4631" max="4631" width="23" style="844" customWidth="1"/>
    <col min="4632" max="4864" width="9.140625" style="844"/>
    <col min="4865" max="4865" width="3" style="844" customWidth="1"/>
    <col min="4866" max="4866" width="79.28515625" style="844" customWidth="1"/>
    <col min="4867" max="4867" width="12.7109375" style="844" customWidth="1"/>
    <col min="4868" max="4868" width="12.85546875" style="844" customWidth="1"/>
    <col min="4869" max="4869" width="12.28515625" style="844" customWidth="1"/>
    <col min="4870" max="4870" width="10.28515625" style="844" customWidth="1"/>
    <col min="4871" max="4871" width="8.7109375" style="844" customWidth="1"/>
    <col min="4872" max="4872" width="11" style="844" customWidth="1"/>
    <col min="4873" max="4873" width="9.42578125" style="844" customWidth="1"/>
    <col min="4874" max="4874" width="10.42578125" style="844" customWidth="1"/>
    <col min="4875" max="4875" width="14.28515625" style="844" customWidth="1"/>
    <col min="4876" max="4877" width="9.5703125" style="844" customWidth="1"/>
    <col min="4878" max="4881" width="12" style="844" customWidth="1"/>
    <col min="4882" max="4882" width="12.5703125" style="844" customWidth="1"/>
    <col min="4883" max="4883" width="11" style="844" customWidth="1"/>
    <col min="4884" max="4884" width="10.85546875" style="844" customWidth="1"/>
    <col min="4885" max="4885" width="14.28515625" style="844" customWidth="1"/>
    <col min="4886" max="4886" width="10.5703125" style="844" bestFit="1" customWidth="1"/>
    <col min="4887" max="4887" width="23" style="844" customWidth="1"/>
    <col min="4888" max="5120" width="9.140625" style="844"/>
    <col min="5121" max="5121" width="3" style="844" customWidth="1"/>
    <col min="5122" max="5122" width="79.28515625" style="844" customWidth="1"/>
    <col min="5123" max="5123" width="12.7109375" style="844" customWidth="1"/>
    <col min="5124" max="5124" width="12.85546875" style="844" customWidth="1"/>
    <col min="5125" max="5125" width="12.28515625" style="844" customWidth="1"/>
    <col min="5126" max="5126" width="10.28515625" style="844" customWidth="1"/>
    <col min="5127" max="5127" width="8.7109375" style="844" customWidth="1"/>
    <col min="5128" max="5128" width="11" style="844" customWidth="1"/>
    <col min="5129" max="5129" width="9.42578125" style="844" customWidth="1"/>
    <col min="5130" max="5130" width="10.42578125" style="844" customWidth="1"/>
    <col min="5131" max="5131" width="14.28515625" style="844" customWidth="1"/>
    <col min="5132" max="5133" width="9.5703125" style="844" customWidth="1"/>
    <col min="5134" max="5137" width="12" style="844" customWidth="1"/>
    <col min="5138" max="5138" width="12.5703125" style="844" customWidth="1"/>
    <col min="5139" max="5139" width="11" style="844" customWidth="1"/>
    <col min="5140" max="5140" width="10.85546875" style="844" customWidth="1"/>
    <col min="5141" max="5141" width="14.28515625" style="844" customWidth="1"/>
    <col min="5142" max="5142" width="10.5703125" style="844" bestFit="1" customWidth="1"/>
    <col min="5143" max="5143" width="23" style="844" customWidth="1"/>
    <col min="5144" max="5376" width="9.140625" style="844"/>
    <col min="5377" max="5377" width="3" style="844" customWidth="1"/>
    <col min="5378" max="5378" width="79.28515625" style="844" customWidth="1"/>
    <col min="5379" max="5379" width="12.7109375" style="844" customWidth="1"/>
    <col min="5380" max="5380" width="12.85546875" style="844" customWidth="1"/>
    <col min="5381" max="5381" width="12.28515625" style="844" customWidth="1"/>
    <col min="5382" max="5382" width="10.28515625" style="844" customWidth="1"/>
    <col min="5383" max="5383" width="8.7109375" style="844" customWidth="1"/>
    <col min="5384" max="5384" width="11" style="844" customWidth="1"/>
    <col min="5385" max="5385" width="9.42578125" style="844" customWidth="1"/>
    <col min="5386" max="5386" width="10.42578125" style="844" customWidth="1"/>
    <col min="5387" max="5387" width="14.28515625" style="844" customWidth="1"/>
    <col min="5388" max="5389" width="9.5703125" style="844" customWidth="1"/>
    <col min="5390" max="5393" width="12" style="844" customWidth="1"/>
    <col min="5394" max="5394" width="12.5703125" style="844" customWidth="1"/>
    <col min="5395" max="5395" width="11" style="844" customWidth="1"/>
    <col min="5396" max="5396" width="10.85546875" style="844" customWidth="1"/>
    <col min="5397" max="5397" width="14.28515625" style="844" customWidth="1"/>
    <col min="5398" max="5398" width="10.5703125" style="844" bestFit="1" customWidth="1"/>
    <col min="5399" max="5399" width="23" style="844" customWidth="1"/>
    <col min="5400" max="5632" width="9.140625" style="844"/>
    <col min="5633" max="5633" width="3" style="844" customWidth="1"/>
    <col min="5634" max="5634" width="79.28515625" style="844" customWidth="1"/>
    <col min="5635" max="5635" width="12.7109375" style="844" customWidth="1"/>
    <col min="5636" max="5636" width="12.85546875" style="844" customWidth="1"/>
    <col min="5637" max="5637" width="12.28515625" style="844" customWidth="1"/>
    <col min="5638" max="5638" width="10.28515625" style="844" customWidth="1"/>
    <col min="5639" max="5639" width="8.7109375" style="844" customWidth="1"/>
    <col min="5640" max="5640" width="11" style="844" customWidth="1"/>
    <col min="5641" max="5641" width="9.42578125" style="844" customWidth="1"/>
    <col min="5642" max="5642" width="10.42578125" style="844" customWidth="1"/>
    <col min="5643" max="5643" width="14.28515625" style="844" customWidth="1"/>
    <col min="5644" max="5645" width="9.5703125" style="844" customWidth="1"/>
    <col min="5646" max="5649" width="12" style="844" customWidth="1"/>
    <col min="5650" max="5650" width="12.5703125" style="844" customWidth="1"/>
    <col min="5651" max="5651" width="11" style="844" customWidth="1"/>
    <col min="5652" max="5652" width="10.85546875" style="844" customWidth="1"/>
    <col min="5653" max="5653" width="14.28515625" style="844" customWidth="1"/>
    <col min="5654" max="5654" width="10.5703125" style="844" bestFit="1" customWidth="1"/>
    <col min="5655" max="5655" width="23" style="844" customWidth="1"/>
    <col min="5656" max="5888" width="9.140625" style="844"/>
    <col min="5889" max="5889" width="3" style="844" customWidth="1"/>
    <col min="5890" max="5890" width="79.28515625" style="844" customWidth="1"/>
    <col min="5891" max="5891" width="12.7109375" style="844" customWidth="1"/>
    <col min="5892" max="5892" width="12.85546875" style="844" customWidth="1"/>
    <col min="5893" max="5893" width="12.28515625" style="844" customWidth="1"/>
    <col min="5894" max="5894" width="10.28515625" style="844" customWidth="1"/>
    <col min="5895" max="5895" width="8.7109375" style="844" customWidth="1"/>
    <col min="5896" max="5896" width="11" style="844" customWidth="1"/>
    <col min="5897" max="5897" width="9.42578125" style="844" customWidth="1"/>
    <col min="5898" max="5898" width="10.42578125" style="844" customWidth="1"/>
    <col min="5899" max="5899" width="14.28515625" style="844" customWidth="1"/>
    <col min="5900" max="5901" width="9.5703125" style="844" customWidth="1"/>
    <col min="5902" max="5905" width="12" style="844" customWidth="1"/>
    <col min="5906" max="5906" width="12.5703125" style="844" customWidth="1"/>
    <col min="5907" max="5907" width="11" style="844" customWidth="1"/>
    <col min="5908" max="5908" width="10.85546875" style="844" customWidth="1"/>
    <col min="5909" max="5909" width="14.28515625" style="844" customWidth="1"/>
    <col min="5910" max="5910" width="10.5703125" style="844" bestFit="1" customWidth="1"/>
    <col min="5911" max="5911" width="23" style="844" customWidth="1"/>
    <col min="5912" max="6144" width="9.140625" style="844"/>
    <col min="6145" max="6145" width="3" style="844" customWidth="1"/>
    <col min="6146" max="6146" width="79.28515625" style="844" customWidth="1"/>
    <col min="6147" max="6147" width="12.7109375" style="844" customWidth="1"/>
    <col min="6148" max="6148" width="12.85546875" style="844" customWidth="1"/>
    <col min="6149" max="6149" width="12.28515625" style="844" customWidth="1"/>
    <col min="6150" max="6150" width="10.28515625" style="844" customWidth="1"/>
    <col min="6151" max="6151" width="8.7109375" style="844" customWidth="1"/>
    <col min="6152" max="6152" width="11" style="844" customWidth="1"/>
    <col min="6153" max="6153" width="9.42578125" style="844" customWidth="1"/>
    <col min="6154" max="6154" width="10.42578125" style="844" customWidth="1"/>
    <col min="6155" max="6155" width="14.28515625" style="844" customWidth="1"/>
    <col min="6156" max="6157" width="9.5703125" style="844" customWidth="1"/>
    <col min="6158" max="6161" width="12" style="844" customWidth="1"/>
    <col min="6162" max="6162" width="12.5703125" style="844" customWidth="1"/>
    <col min="6163" max="6163" width="11" style="844" customWidth="1"/>
    <col min="6164" max="6164" width="10.85546875" style="844" customWidth="1"/>
    <col min="6165" max="6165" width="14.28515625" style="844" customWidth="1"/>
    <col min="6166" max="6166" width="10.5703125" style="844" bestFit="1" customWidth="1"/>
    <col min="6167" max="6167" width="23" style="844" customWidth="1"/>
    <col min="6168" max="6400" width="9.140625" style="844"/>
    <col min="6401" max="6401" width="3" style="844" customWidth="1"/>
    <col min="6402" max="6402" width="79.28515625" style="844" customWidth="1"/>
    <col min="6403" max="6403" width="12.7109375" style="844" customWidth="1"/>
    <col min="6404" max="6404" width="12.85546875" style="844" customWidth="1"/>
    <col min="6405" max="6405" width="12.28515625" style="844" customWidth="1"/>
    <col min="6406" max="6406" width="10.28515625" style="844" customWidth="1"/>
    <col min="6407" max="6407" width="8.7109375" style="844" customWidth="1"/>
    <col min="6408" max="6408" width="11" style="844" customWidth="1"/>
    <col min="6409" max="6409" width="9.42578125" style="844" customWidth="1"/>
    <col min="6410" max="6410" width="10.42578125" style="844" customWidth="1"/>
    <col min="6411" max="6411" width="14.28515625" style="844" customWidth="1"/>
    <col min="6412" max="6413" width="9.5703125" style="844" customWidth="1"/>
    <col min="6414" max="6417" width="12" style="844" customWidth="1"/>
    <col min="6418" max="6418" width="12.5703125" style="844" customWidth="1"/>
    <col min="6419" max="6419" width="11" style="844" customWidth="1"/>
    <col min="6420" max="6420" width="10.85546875" style="844" customWidth="1"/>
    <col min="6421" max="6421" width="14.28515625" style="844" customWidth="1"/>
    <col min="6422" max="6422" width="10.5703125" style="844" bestFit="1" customWidth="1"/>
    <col min="6423" max="6423" width="23" style="844" customWidth="1"/>
    <col min="6424" max="6656" width="9.140625" style="844"/>
    <col min="6657" max="6657" width="3" style="844" customWidth="1"/>
    <col min="6658" max="6658" width="79.28515625" style="844" customWidth="1"/>
    <col min="6659" max="6659" width="12.7109375" style="844" customWidth="1"/>
    <col min="6660" max="6660" width="12.85546875" style="844" customWidth="1"/>
    <col min="6661" max="6661" width="12.28515625" style="844" customWidth="1"/>
    <col min="6662" max="6662" width="10.28515625" style="844" customWidth="1"/>
    <col min="6663" max="6663" width="8.7109375" style="844" customWidth="1"/>
    <col min="6664" max="6664" width="11" style="844" customWidth="1"/>
    <col min="6665" max="6665" width="9.42578125" style="844" customWidth="1"/>
    <col min="6666" max="6666" width="10.42578125" style="844" customWidth="1"/>
    <col min="6667" max="6667" width="14.28515625" style="844" customWidth="1"/>
    <col min="6668" max="6669" width="9.5703125" style="844" customWidth="1"/>
    <col min="6670" max="6673" width="12" style="844" customWidth="1"/>
    <col min="6674" max="6674" width="12.5703125" style="844" customWidth="1"/>
    <col min="6675" max="6675" width="11" style="844" customWidth="1"/>
    <col min="6676" max="6676" width="10.85546875" style="844" customWidth="1"/>
    <col min="6677" max="6677" width="14.28515625" style="844" customWidth="1"/>
    <col min="6678" max="6678" width="10.5703125" style="844" bestFit="1" customWidth="1"/>
    <col min="6679" max="6679" width="23" style="844" customWidth="1"/>
    <col min="6680" max="6912" width="9.140625" style="844"/>
    <col min="6913" max="6913" width="3" style="844" customWidth="1"/>
    <col min="6914" max="6914" width="79.28515625" style="844" customWidth="1"/>
    <col min="6915" max="6915" width="12.7109375" style="844" customWidth="1"/>
    <col min="6916" max="6916" width="12.85546875" style="844" customWidth="1"/>
    <col min="6917" max="6917" width="12.28515625" style="844" customWidth="1"/>
    <col min="6918" max="6918" width="10.28515625" style="844" customWidth="1"/>
    <col min="6919" max="6919" width="8.7109375" style="844" customWidth="1"/>
    <col min="6920" max="6920" width="11" style="844" customWidth="1"/>
    <col min="6921" max="6921" width="9.42578125" style="844" customWidth="1"/>
    <col min="6922" max="6922" width="10.42578125" style="844" customWidth="1"/>
    <col min="6923" max="6923" width="14.28515625" style="844" customWidth="1"/>
    <col min="6924" max="6925" width="9.5703125" style="844" customWidth="1"/>
    <col min="6926" max="6929" width="12" style="844" customWidth="1"/>
    <col min="6930" max="6930" width="12.5703125" style="844" customWidth="1"/>
    <col min="6931" max="6931" width="11" style="844" customWidth="1"/>
    <col min="6932" max="6932" width="10.85546875" style="844" customWidth="1"/>
    <col min="6933" max="6933" width="14.28515625" style="844" customWidth="1"/>
    <col min="6934" max="6934" width="10.5703125" style="844" bestFit="1" customWidth="1"/>
    <col min="6935" max="6935" width="23" style="844" customWidth="1"/>
    <col min="6936" max="7168" width="9.140625" style="844"/>
    <col min="7169" max="7169" width="3" style="844" customWidth="1"/>
    <col min="7170" max="7170" width="79.28515625" style="844" customWidth="1"/>
    <col min="7171" max="7171" width="12.7109375" style="844" customWidth="1"/>
    <col min="7172" max="7172" width="12.85546875" style="844" customWidth="1"/>
    <col min="7173" max="7173" width="12.28515625" style="844" customWidth="1"/>
    <col min="7174" max="7174" width="10.28515625" style="844" customWidth="1"/>
    <col min="7175" max="7175" width="8.7109375" style="844" customWidth="1"/>
    <col min="7176" max="7176" width="11" style="844" customWidth="1"/>
    <col min="7177" max="7177" width="9.42578125" style="844" customWidth="1"/>
    <col min="7178" max="7178" width="10.42578125" style="844" customWidth="1"/>
    <col min="7179" max="7179" width="14.28515625" style="844" customWidth="1"/>
    <col min="7180" max="7181" width="9.5703125" style="844" customWidth="1"/>
    <col min="7182" max="7185" width="12" style="844" customWidth="1"/>
    <col min="7186" max="7186" width="12.5703125" style="844" customWidth="1"/>
    <col min="7187" max="7187" width="11" style="844" customWidth="1"/>
    <col min="7188" max="7188" width="10.85546875" style="844" customWidth="1"/>
    <col min="7189" max="7189" width="14.28515625" style="844" customWidth="1"/>
    <col min="7190" max="7190" width="10.5703125" style="844" bestFit="1" customWidth="1"/>
    <col min="7191" max="7191" width="23" style="844" customWidth="1"/>
    <col min="7192" max="7424" width="9.140625" style="844"/>
    <col min="7425" max="7425" width="3" style="844" customWidth="1"/>
    <col min="7426" max="7426" width="79.28515625" style="844" customWidth="1"/>
    <col min="7427" max="7427" width="12.7109375" style="844" customWidth="1"/>
    <col min="7428" max="7428" width="12.85546875" style="844" customWidth="1"/>
    <col min="7429" max="7429" width="12.28515625" style="844" customWidth="1"/>
    <col min="7430" max="7430" width="10.28515625" style="844" customWidth="1"/>
    <col min="7431" max="7431" width="8.7109375" style="844" customWidth="1"/>
    <col min="7432" max="7432" width="11" style="844" customWidth="1"/>
    <col min="7433" max="7433" width="9.42578125" style="844" customWidth="1"/>
    <col min="7434" max="7434" width="10.42578125" style="844" customWidth="1"/>
    <col min="7435" max="7435" width="14.28515625" style="844" customWidth="1"/>
    <col min="7436" max="7437" width="9.5703125" style="844" customWidth="1"/>
    <col min="7438" max="7441" width="12" style="844" customWidth="1"/>
    <col min="7442" max="7442" width="12.5703125" style="844" customWidth="1"/>
    <col min="7443" max="7443" width="11" style="844" customWidth="1"/>
    <col min="7444" max="7444" width="10.85546875" style="844" customWidth="1"/>
    <col min="7445" max="7445" width="14.28515625" style="844" customWidth="1"/>
    <col min="7446" max="7446" width="10.5703125" style="844" bestFit="1" customWidth="1"/>
    <col min="7447" max="7447" width="23" style="844" customWidth="1"/>
    <col min="7448" max="7680" width="9.140625" style="844"/>
    <col min="7681" max="7681" width="3" style="844" customWidth="1"/>
    <col min="7682" max="7682" width="79.28515625" style="844" customWidth="1"/>
    <col min="7683" max="7683" width="12.7109375" style="844" customWidth="1"/>
    <col min="7684" max="7684" width="12.85546875" style="844" customWidth="1"/>
    <col min="7685" max="7685" width="12.28515625" style="844" customWidth="1"/>
    <col min="7686" max="7686" width="10.28515625" style="844" customWidth="1"/>
    <col min="7687" max="7687" width="8.7109375" style="844" customWidth="1"/>
    <col min="7688" max="7688" width="11" style="844" customWidth="1"/>
    <col min="7689" max="7689" width="9.42578125" style="844" customWidth="1"/>
    <col min="7690" max="7690" width="10.42578125" style="844" customWidth="1"/>
    <col min="7691" max="7691" width="14.28515625" style="844" customWidth="1"/>
    <col min="7692" max="7693" width="9.5703125" style="844" customWidth="1"/>
    <col min="7694" max="7697" width="12" style="844" customWidth="1"/>
    <col min="7698" max="7698" width="12.5703125" style="844" customWidth="1"/>
    <col min="7699" max="7699" width="11" style="844" customWidth="1"/>
    <col min="7700" max="7700" width="10.85546875" style="844" customWidth="1"/>
    <col min="7701" max="7701" width="14.28515625" style="844" customWidth="1"/>
    <col min="7702" max="7702" width="10.5703125" style="844" bestFit="1" customWidth="1"/>
    <col min="7703" max="7703" width="23" style="844" customWidth="1"/>
    <col min="7704" max="7936" width="9.140625" style="844"/>
    <col min="7937" max="7937" width="3" style="844" customWidth="1"/>
    <col min="7938" max="7938" width="79.28515625" style="844" customWidth="1"/>
    <col min="7939" max="7939" width="12.7109375" style="844" customWidth="1"/>
    <col min="7940" max="7940" width="12.85546875" style="844" customWidth="1"/>
    <col min="7941" max="7941" width="12.28515625" style="844" customWidth="1"/>
    <col min="7942" max="7942" width="10.28515625" style="844" customWidth="1"/>
    <col min="7943" max="7943" width="8.7109375" style="844" customWidth="1"/>
    <col min="7944" max="7944" width="11" style="844" customWidth="1"/>
    <col min="7945" max="7945" width="9.42578125" style="844" customWidth="1"/>
    <col min="7946" max="7946" width="10.42578125" style="844" customWidth="1"/>
    <col min="7947" max="7947" width="14.28515625" style="844" customWidth="1"/>
    <col min="7948" max="7949" width="9.5703125" style="844" customWidth="1"/>
    <col min="7950" max="7953" width="12" style="844" customWidth="1"/>
    <col min="7954" max="7954" width="12.5703125" style="844" customWidth="1"/>
    <col min="7955" max="7955" width="11" style="844" customWidth="1"/>
    <col min="7956" max="7956" width="10.85546875" style="844" customWidth="1"/>
    <col min="7957" max="7957" width="14.28515625" style="844" customWidth="1"/>
    <col min="7958" max="7958" width="10.5703125" style="844" bestFit="1" customWidth="1"/>
    <col min="7959" max="7959" width="23" style="844" customWidth="1"/>
    <col min="7960" max="8192" width="9.140625" style="844"/>
    <col min="8193" max="8193" width="3" style="844" customWidth="1"/>
    <col min="8194" max="8194" width="79.28515625" style="844" customWidth="1"/>
    <col min="8195" max="8195" width="12.7109375" style="844" customWidth="1"/>
    <col min="8196" max="8196" width="12.85546875" style="844" customWidth="1"/>
    <col min="8197" max="8197" width="12.28515625" style="844" customWidth="1"/>
    <col min="8198" max="8198" width="10.28515625" style="844" customWidth="1"/>
    <col min="8199" max="8199" width="8.7109375" style="844" customWidth="1"/>
    <col min="8200" max="8200" width="11" style="844" customWidth="1"/>
    <col min="8201" max="8201" width="9.42578125" style="844" customWidth="1"/>
    <col min="8202" max="8202" width="10.42578125" style="844" customWidth="1"/>
    <col min="8203" max="8203" width="14.28515625" style="844" customWidth="1"/>
    <col min="8204" max="8205" width="9.5703125" style="844" customWidth="1"/>
    <col min="8206" max="8209" width="12" style="844" customWidth="1"/>
    <col min="8210" max="8210" width="12.5703125" style="844" customWidth="1"/>
    <col min="8211" max="8211" width="11" style="844" customWidth="1"/>
    <col min="8212" max="8212" width="10.85546875" style="844" customWidth="1"/>
    <col min="8213" max="8213" width="14.28515625" style="844" customWidth="1"/>
    <col min="8214" max="8214" width="10.5703125" style="844" bestFit="1" customWidth="1"/>
    <col min="8215" max="8215" width="23" style="844" customWidth="1"/>
    <col min="8216" max="8448" width="9.140625" style="844"/>
    <col min="8449" max="8449" width="3" style="844" customWidth="1"/>
    <col min="8450" max="8450" width="79.28515625" style="844" customWidth="1"/>
    <col min="8451" max="8451" width="12.7109375" style="844" customWidth="1"/>
    <col min="8452" max="8452" width="12.85546875" style="844" customWidth="1"/>
    <col min="8453" max="8453" width="12.28515625" style="844" customWidth="1"/>
    <col min="8454" max="8454" width="10.28515625" style="844" customWidth="1"/>
    <col min="8455" max="8455" width="8.7109375" style="844" customWidth="1"/>
    <col min="8456" max="8456" width="11" style="844" customWidth="1"/>
    <col min="8457" max="8457" width="9.42578125" style="844" customWidth="1"/>
    <col min="8458" max="8458" width="10.42578125" style="844" customWidth="1"/>
    <col min="8459" max="8459" width="14.28515625" style="844" customWidth="1"/>
    <col min="8460" max="8461" width="9.5703125" style="844" customWidth="1"/>
    <col min="8462" max="8465" width="12" style="844" customWidth="1"/>
    <col min="8466" max="8466" width="12.5703125" style="844" customWidth="1"/>
    <col min="8467" max="8467" width="11" style="844" customWidth="1"/>
    <col min="8468" max="8468" width="10.85546875" style="844" customWidth="1"/>
    <col min="8469" max="8469" width="14.28515625" style="844" customWidth="1"/>
    <col min="8470" max="8470" width="10.5703125" style="844" bestFit="1" customWidth="1"/>
    <col min="8471" max="8471" width="23" style="844" customWidth="1"/>
    <col min="8472" max="8704" width="9.140625" style="844"/>
    <col min="8705" max="8705" width="3" style="844" customWidth="1"/>
    <col min="8706" max="8706" width="79.28515625" style="844" customWidth="1"/>
    <col min="8707" max="8707" width="12.7109375" style="844" customWidth="1"/>
    <col min="8708" max="8708" width="12.85546875" style="844" customWidth="1"/>
    <col min="8709" max="8709" width="12.28515625" style="844" customWidth="1"/>
    <col min="8710" max="8710" width="10.28515625" style="844" customWidth="1"/>
    <col min="8711" max="8711" width="8.7109375" style="844" customWidth="1"/>
    <col min="8712" max="8712" width="11" style="844" customWidth="1"/>
    <col min="8713" max="8713" width="9.42578125" style="844" customWidth="1"/>
    <col min="8714" max="8714" width="10.42578125" style="844" customWidth="1"/>
    <col min="8715" max="8715" width="14.28515625" style="844" customWidth="1"/>
    <col min="8716" max="8717" width="9.5703125" style="844" customWidth="1"/>
    <col min="8718" max="8721" width="12" style="844" customWidth="1"/>
    <col min="8722" max="8722" width="12.5703125" style="844" customWidth="1"/>
    <col min="8723" max="8723" width="11" style="844" customWidth="1"/>
    <col min="8724" max="8724" width="10.85546875" style="844" customWidth="1"/>
    <col min="8725" max="8725" width="14.28515625" style="844" customWidth="1"/>
    <col min="8726" max="8726" width="10.5703125" style="844" bestFit="1" customWidth="1"/>
    <col min="8727" max="8727" width="23" style="844" customWidth="1"/>
    <col min="8728" max="8960" width="9.140625" style="844"/>
    <col min="8961" max="8961" width="3" style="844" customWidth="1"/>
    <col min="8962" max="8962" width="79.28515625" style="844" customWidth="1"/>
    <col min="8963" max="8963" width="12.7109375" style="844" customWidth="1"/>
    <col min="8964" max="8964" width="12.85546875" style="844" customWidth="1"/>
    <col min="8965" max="8965" width="12.28515625" style="844" customWidth="1"/>
    <col min="8966" max="8966" width="10.28515625" style="844" customWidth="1"/>
    <col min="8967" max="8967" width="8.7109375" style="844" customWidth="1"/>
    <col min="8968" max="8968" width="11" style="844" customWidth="1"/>
    <col min="8969" max="8969" width="9.42578125" style="844" customWidth="1"/>
    <col min="8970" max="8970" width="10.42578125" style="844" customWidth="1"/>
    <col min="8971" max="8971" width="14.28515625" style="844" customWidth="1"/>
    <col min="8972" max="8973" width="9.5703125" style="844" customWidth="1"/>
    <col min="8974" max="8977" width="12" style="844" customWidth="1"/>
    <col min="8978" max="8978" width="12.5703125" style="844" customWidth="1"/>
    <col min="8979" max="8979" width="11" style="844" customWidth="1"/>
    <col min="8980" max="8980" width="10.85546875" style="844" customWidth="1"/>
    <col min="8981" max="8981" width="14.28515625" style="844" customWidth="1"/>
    <col min="8982" max="8982" width="10.5703125" style="844" bestFit="1" customWidth="1"/>
    <col min="8983" max="8983" width="23" style="844" customWidth="1"/>
    <col min="8984" max="9216" width="9.140625" style="844"/>
    <col min="9217" max="9217" width="3" style="844" customWidth="1"/>
    <col min="9218" max="9218" width="79.28515625" style="844" customWidth="1"/>
    <col min="9219" max="9219" width="12.7109375" style="844" customWidth="1"/>
    <col min="9220" max="9220" width="12.85546875" style="844" customWidth="1"/>
    <col min="9221" max="9221" width="12.28515625" style="844" customWidth="1"/>
    <col min="9222" max="9222" width="10.28515625" style="844" customWidth="1"/>
    <col min="9223" max="9223" width="8.7109375" style="844" customWidth="1"/>
    <col min="9224" max="9224" width="11" style="844" customWidth="1"/>
    <col min="9225" max="9225" width="9.42578125" style="844" customWidth="1"/>
    <col min="9226" max="9226" width="10.42578125" style="844" customWidth="1"/>
    <col min="9227" max="9227" width="14.28515625" style="844" customWidth="1"/>
    <col min="9228" max="9229" width="9.5703125" style="844" customWidth="1"/>
    <col min="9230" max="9233" width="12" style="844" customWidth="1"/>
    <col min="9234" max="9234" width="12.5703125" style="844" customWidth="1"/>
    <col min="9235" max="9235" width="11" style="844" customWidth="1"/>
    <col min="9236" max="9236" width="10.85546875" style="844" customWidth="1"/>
    <col min="9237" max="9237" width="14.28515625" style="844" customWidth="1"/>
    <col min="9238" max="9238" width="10.5703125" style="844" bestFit="1" customWidth="1"/>
    <col min="9239" max="9239" width="23" style="844" customWidth="1"/>
    <col min="9240" max="9472" width="9.140625" style="844"/>
    <col min="9473" max="9473" width="3" style="844" customWidth="1"/>
    <col min="9474" max="9474" width="79.28515625" style="844" customWidth="1"/>
    <col min="9475" max="9475" width="12.7109375" style="844" customWidth="1"/>
    <col min="9476" max="9476" width="12.85546875" style="844" customWidth="1"/>
    <col min="9477" max="9477" width="12.28515625" style="844" customWidth="1"/>
    <col min="9478" max="9478" width="10.28515625" style="844" customWidth="1"/>
    <col min="9479" max="9479" width="8.7109375" style="844" customWidth="1"/>
    <col min="9480" max="9480" width="11" style="844" customWidth="1"/>
    <col min="9481" max="9481" width="9.42578125" style="844" customWidth="1"/>
    <col min="9482" max="9482" width="10.42578125" style="844" customWidth="1"/>
    <col min="9483" max="9483" width="14.28515625" style="844" customWidth="1"/>
    <col min="9484" max="9485" width="9.5703125" style="844" customWidth="1"/>
    <col min="9486" max="9489" width="12" style="844" customWidth="1"/>
    <col min="9490" max="9490" width="12.5703125" style="844" customWidth="1"/>
    <col min="9491" max="9491" width="11" style="844" customWidth="1"/>
    <col min="9492" max="9492" width="10.85546875" style="844" customWidth="1"/>
    <col min="9493" max="9493" width="14.28515625" style="844" customWidth="1"/>
    <col min="9494" max="9494" width="10.5703125" style="844" bestFit="1" customWidth="1"/>
    <col min="9495" max="9495" width="23" style="844" customWidth="1"/>
    <col min="9496" max="9728" width="9.140625" style="844"/>
    <col min="9729" max="9729" width="3" style="844" customWidth="1"/>
    <col min="9730" max="9730" width="79.28515625" style="844" customWidth="1"/>
    <col min="9731" max="9731" width="12.7109375" style="844" customWidth="1"/>
    <col min="9732" max="9732" width="12.85546875" style="844" customWidth="1"/>
    <col min="9733" max="9733" width="12.28515625" style="844" customWidth="1"/>
    <col min="9734" max="9734" width="10.28515625" style="844" customWidth="1"/>
    <col min="9735" max="9735" width="8.7109375" style="844" customWidth="1"/>
    <col min="9736" max="9736" width="11" style="844" customWidth="1"/>
    <col min="9737" max="9737" width="9.42578125" style="844" customWidth="1"/>
    <col min="9738" max="9738" width="10.42578125" style="844" customWidth="1"/>
    <col min="9739" max="9739" width="14.28515625" style="844" customWidth="1"/>
    <col min="9740" max="9741" width="9.5703125" style="844" customWidth="1"/>
    <col min="9742" max="9745" width="12" style="844" customWidth="1"/>
    <col min="9746" max="9746" width="12.5703125" style="844" customWidth="1"/>
    <col min="9747" max="9747" width="11" style="844" customWidth="1"/>
    <col min="9748" max="9748" width="10.85546875" style="844" customWidth="1"/>
    <col min="9749" max="9749" width="14.28515625" style="844" customWidth="1"/>
    <col min="9750" max="9750" width="10.5703125" style="844" bestFit="1" customWidth="1"/>
    <col min="9751" max="9751" width="23" style="844" customWidth="1"/>
    <col min="9752" max="9984" width="9.140625" style="844"/>
    <col min="9985" max="9985" width="3" style="844" customWidth="1"/>
    <col min="9986" max="9986" width="79.28515625" style="844" customWidth="1"/>
    <col min="9987" max="9987" width="12.7109375" style="844" customWidth="1"/>
    <col min="9988" max="9988" width="12.85546875" style="844" customWidth="1"/>
    <col min="9989" max="9989" width="12.28515625" style="844" customWidth="1"/>
    <col min="9990" max="9990" width="10.28515625" style="844" customWidth="1"/>
    <col min="9991" max="9991" width="8.7109375" style="844" customWidth="1"/>
    <col min="9992" max="9992" width="11" style="844" customWidth="1"/>
    <col min="9993" max="9993" width="9.42578125" style="844" customWidth="1"/>
    <col min="9994" max="9994" width="10.42578125" style="844" customWidth="1"/>
    <col min="9995" max="9995" width="14.28515625" style="844" customWidth="1"/>
    <col min="9996" max="9997" width="9.5703125" style="844" customWidth="1"/>
    <col min="9998" max="10001" width="12" style="844" customWidth="1"/>
    <col min="10002" max="10002" width="12.5703125" style="844" customWidth="1"/>
    <col min="10003" max="10003" width="11" style="844" customWidth="1"/>
    <col min="10004" max="10004" width="10.85546875" style="844" customWidth="1"/>
    <col min="10005" max="10005" width="14.28515625" style="844" customWidth="1"/>
    <col min="10006" max="10006" width="10.5703125" style="844" bestFit="1" customWidth="1"/>
    <col min="10007" max="10007" width="23" style="844" customWidth="1"/>
    <col min="10008" max="10240" width="9.140625" style="844"/>
    <col min="10241" max="10241" width="3" style="844" customWidth="1"/>
    <col min="10242" max="10242" width="79.28515625" style="844" customWidth="1"/>
    <col min="10243" max="10243" width="12.7109375" style="844" customWidth="1"/>
    <col min="10244" max="10244" width="12.85546875" style="844" customWidth="1"/>
    <col min="10245" max="10245" width="12.28515625" style="844" customWidth="1"/>
    <col min="10246" max="10246" width="10.28515625" style="844" customWidth="1"/>
    <col min="10247" max="10247" width="8.7109375" style="844" customWidth="1"/>
    <col min="10248" max="10248" width="11" style="844" customWidth="1"/>
    <col min="10249" max="10249" width="9.42578125" style="844" customWidth="1"/>
    <col min="10250" max="10250" width="10.42578125" style="844" customWidth="1"/>
    <col min="10251" max="10251" width="14.28515625" style="844" customWidth="1"/>
    <col min="10252" max="10253" width="9.5703125" style="844" customWidth="1"/>
    <col min="10254" max="10257" width="12" style="844" customWidth="1"/>
    <col min="10258" max="10258" width="12.5703125" style="844" customWidth="1"/>
    <col min="10259" max="10259" width="11" style="844" customWidth="1"/>
    <col min="10260" max="10260" width="10.85546875" style="844" customWidth="1"/>
    <col min="10261" max="10261" width="14.28515625" style="844" customWidth="1"/>
    <col min="10262" max="10262" width="10.5703125" style="844" bestFit="1" customWidth="1"/>
    <col min="10263" max="10263" width="23" style="844" customWidth="1"/>
    <col min="10264" max="10496" width="9.140625" style="844"/>
    <col min="10497" max="10497" width="3" style="844" customWidth="1"/>
    <col min="10498" max="10498" width="79.28515625" style="844" customWidth="1"/>
    <col min="10499" max="10499" width="12.7109375" style="844" customWidth="1"/>
    <col min="10500" max="10500" width="12.85546875" style="844" customWidth="1"/>
    <col min="10501" max="10501" width="12.28515625" style="844" customWidth="1"/>
    <col min="10502" max="10502" width="10.28515625" style="844" customWidth="1"/>
    <col min="10503" max="10503" width="8.7109375" style="844" customWidth="1"/>
    <col min="10504" max="10504" width="11" style="844" customWidth="1"/>
    <col min="10505" max="10505" width="9.42578125" style="844" customWidth="1"/>
    <col min="10506" max="10506" width="10.42578125" style="844" customWidth="1"/>
    <col min="10507" max="10507" width="14.28515625" style="844" customWidth="1"/>
    <col min="10508" max="10509" width="9.5703125" style="844" customWidth="1"/>
    <col min="10510" max="10513" width="12" style="844" customWidth="1"/>
    <col min="10514" max="10514" width="12.5703125" style="844" customWidth="1"/>
    <col min="10515" max="10515" width="11" style="844" customWidth="1"/>
    <col min="10516" max="10516" width="10.85546875" style="844" customWidth="1"/>
    <col min="10517" max="10517" width="14.28515625" style="844" customWidth="1"/>
    <col min="10518" max="10518" width="10.5703125" style="844" bestFit="1" customWidth="1"/>
    <col min="10519" max="10519" width="23" style="844" customWidth="1"/>
    <col min="10520" max="10752" width="9.140625" style="844"/>
    <col min="10753" max="10753" width="3" style="844" customWidth="1"/>
    <col min="10754" max="10754" width="79.28515625" style="844" customWidth="1"/>
    <col min="10755" max="10755" width="12.7109375" style="844" customWidth="1"/>
    <col min="10756" max="10756" width="12.85546875" style="844" customWidth="1"/>
    <col min="10757" max="10757" width="12.28515625" style="844" customWidth="1"/>
    <col min="10758" max="10758" width="10.28515625" style="844" customWidth="1"/>
    <col min="10759" max="10759" width="8.7109375" style="844" customWidth="1"/>
    <col min="10760" max="10760" width="11" style="844" customWidth="1"/>
    <col min="10761" max="10761" width="9.42578125" style="844" customWidth="1"/>
    <col min="10762" max="10762" width="10.42578125" style="844" customWidth="1"/>
    <col min="10763" max="10763" width="14.28515625" style="844" customWidth="1"/>
    <col min="10764" max="10765" width="9.5703125" style="844" customWidth="1"/>
    <col min="10766" max="10769" width="12" style="844" customWidth="1"/>
    <col min="10770" max="10770" width="12.5703125" style="844" customWidth="1"/>
    <col min="10771" max="10771" width="11" style="844" customWidth="1"/>
    <col min="10772" max="10772" width="10.85546875" style="844" customWidth="1"/>
    <col min="10773" max="10773" width="14.28515625" style="844" customWidth="1"/>
    <col min="10774" max="10774" width="10.5703125" style="844" bestFit="1" customWidth="1"/>
    <col min="10775" max="10775" width="23" style="844" customWidth="1"/>
    <col min="10776" max="11008" width="9.140625" style="844"/>
    <col min="11009" max="11009" width="3" style="844" customWidth="1"/>
    <col min="11010" max="11010" width="79.28515625" style="844" customWidth="1"/>
    <col min="11011" max="11011" width="12.7109375" style="844" customWidth="1"/>
    <col min="11012" max="11012" width="12.85546875" style="844" customWidth="1"/>
    <col min="11013" max="11013" width="12.28515625" style="844" customWidth="1"/>
    <col min="11014" max="11014" width="10.28515625" style="844" customWidth="1"/>
    <col min="11015" max="11015" width="8.7109375" style="844" customWidth="1"/>
    <col min="11016" max="11016" width="11" style="844" customWidth="1"/>
    <col min="11017" max="11017" width="9.42578125" style="844" customWidth="1"/>
    <col min="11018" max="11018" width="10.42578125" style="844" customWidth="1"/>
    <col min="11019" max="11019" width="14.28515625" style="844" customWidth="1"/>
    <col min="11020" max="11021" width="9.5703125" style="844" customWidth="1"/>
    <col min="11022" max="11025" width="12" style="844" customWidth="1"/>
    <col min="11026" max="11026" width="12.5703125" style="844" customWidth="1"/>
    <col min="11027" max="11027" width="11" style="844" customWidth="1"/>
    <col min="11028" max="11028" width="10.85546875" style="844" customWidth="1"/>
    <col min="11029" max="11029" width="14.28515625" style="844" customWidth="1"/>
    <col min="11030" max="11030" width="10.5703125" style="844" bestFit="1" customWidth="1"/>
    <col min="11031" max="11031" width="23" style="844" customWidth="1"/>
    <col min="11032" max="11264" width="9.140625" style="844"/>
    <col min="11265" max="11265" width="3" style="844" customWidth="1"/>
    <col min="11266" max="11266" width="79.28515625" style="844" customWidth="1"/>
    <col min="11267" max="11267" width="12.7109375" style="844" customWidth="1"/>
    <col min="11268" max="11268" width="12.85546875" style="844" customWidth="1"/>
    <col min="11269" max="11269" width="12.28515625" style="844" customWidth="1"/>
    <col min="11270" max="11270" width="10.28515625" style="844" customWidth="1"/>
    <col min="11271" max="11271" width="8.7109375" style="844" customWidth="1"/>
    <col min="11272" max="11272" width="11" style="844" customWidth="1"/>
    <col min="11273" max="11273" width="9.42578125" style="844" customWidth="1"/>
    <col min="11274" max="11274" width="10.42578125" style="844" customWidth="1"/>
    <col min="11275" max="11275" width="14.28515625" style="844" customWidth="1"/>
    <col min="11276" max="11277" width="9.5703125" style="844" customWidth="1"/>
    <col min="11278" max="11281" width="12" style="844" customWidth="1"/>
    <col min="11282" max="11282" width="12.5703125" style="844" customWidth="1"/>
    <col min="11283" max="11283" width="11" style="844" customWidth="1"/>
    <col min="11284" max="11284" width="10.85546875" style="844" customWidth="1"/>
    <col min="11285" max="11285" width="14.28515625" style="844" customWidth="1"/>
    <col min="11286" max="11286" width="10.5703125" style="844" bestFit="1" customWidth="1"/>
    <col min="11287" max="11287" width="23" style="844" customWidth="1"/>
    <col min="11288" max="11520" width="9.140625" style="844"/>
    <col min="11521" max="11521" width="3" style="844" customWidth="1"/>
    <col min="11522" max="11522" width="79.28515625" style="844" customWidth="1"/>
    <col min="11523" max="11523" width="12.7109375" style="844" customWidth="1"/>
    <col min="11524" max="11524" width="12.85546875" style="844" customWidth="1"/>
    <col min="11525" max="11525" width="12.28515625" style="844" customWidth="1"/>
    <col min="11526" max="11526" width="10.28515625" style="844" customWidth="1"/>
    <col min="11527" max="11527" width="8.7109375" style="844" customWidth="1"/>
    <col min="11528" max="11528" width="11" style="844" customWidth="1"/>
    <col min="11529" max="11529" width="9.42578125" style="844" customWidth="1"/>
    <col min="11530" max="11530" width="10.42578125" style="844" customWidth="1"/>
    <col min="11531" max="11531" width="14.28515625" style="844" customWidth="1"/>
    <col min="11532" max="11533" width="9.5703125" style="844" customWidth="1"/>
    <col min="11534" max="11537" width="12" style="844" customWidth="1"/>
    <col min="11538" max="11538" width="12.5703125" style="844" customWidth="1"/>
    <col min="11539" max="11539" width="11" style="844" customWidth="1"/>
    <col min="11540" max="11540" width="10.85546875" style="844" customWidth="1"/>
    <col min="11541" max="11541" width="14.28515625" style="844" customWidth="1"/>
    <col min="11542" max="11542" width="10.5703125" style="844" bestFit="1" customWidth="1"/>
    <col min="11543" max="11543" width="23" style="844" customWidth="1"/>
    <col min="11544" max="11776" width="9.140625" style="844"/>
    <col min="11777" max="11777" width="3" style="844" customWidth="1"/>
    <col min="11778" max="11778" width="79.28515625" style="844" customWidth="1"/>
    <col min="11779" max="11779" width="12.7109375" style="844" customWidth="1"/>
    <col min="11780" max="11780" width="12.85546875" style="844" customWidth="1"/>
    <col min="11781" max="11781" width="12.28515625" style="844" customWidth="1"/>
    <col min="11782" max="11782" width="10.28515625" style="844" customWidth="1"/>
    <col min="11783" max="11783" width="8.7109375" style="844" customWidth="1"/>
    <col min="11784" max="11784" width="11" style="844" customWidth="1"/>
    <col min="11785" max="11785" width="9.42578125" style="844" customWidth="1"/>
    <col min="11786" max="11786" width="10.42578125" style="844" customWidth="1"/>
    <col min="11787" max="11787" width="14.28515625" style="844" customWidth="1"/>
    <col min="11788" max="11789" width="9.5703125" style="844" customWidth="1"/>
    <col min="11790" max="11793" width="12" style="844" customWidth="1"/>
    <col min="11794" max="11794" width="12.5703125" style="844" customWidth="1"/>
    <col min="11795" max="11795" width="11" style="844" customWidth="1"/>
    <col min="11796" max="11796" width="10.85546875" style="844" customWidth="1"/>
    <col min="11797" max="11797" width="14.28515625" style="844" customWidth="1"/>
    <col min="11798" max="11798" width="10.5703125" style="844" bestFit="1" customWidth="1"/>
    <col min="11799" max="11799" width="23" style="844" customWidth="1"/>
    <col min="11800" max="12032" width="9.140625" style="844"/>
    <col min="12033" max="12033" width="3" style="844" customWidth="1"/>
    <col min="12034" max="12034" width="79.28515625" style="844" customWidth="1"/>
    <col min="12035" max="12035" width="12.7109375" style="844" customWidth="1"/>
    <col min="12036" max="12036" width="12.85546875" style="844" customWidth="1"/>
    <col min="12037" max="12037" width="12.28515625" style="844" customWidth="1"/>
    <col min="12038" max="12038" width="10.28515625" style="844" customWidth="1"/>
    <col min="12039" max="12039" width="8.7109375" style="844" customWidth="1"/>
    <col min="12040" max="12040" width="11" style="844" customWidth="1"/>
    <col min="12041" max="12041" width="9.42578125" style="844" customWidth="1"/>
    <col min="12042" max="12042" width="10.42578125" style="844" customWidth="1"/>
    <col min="12043" max="12043" width="14.28515625" style="844" customWidth="1"/>
    <col min="12044" max="12045" width="9.5703125" style="844" customWidth="1"/>
    <col min="12046" max="12049" width="12" style="844" customWidth="1"/>
    <col min="12050" max="12050" width="12.5703125" style="844" customWidth="1"/>
    <col min="12051" max="12051" width="11" style="844" customWidth="1"/>
    <col min="12052" max="12052" width="10.85546875" style="844" customWidth="1"/>
    <col min="12053" max="12053" width="14.28515625" style="844" customWidth="1"/>
    <col min="12054" max="12054" width="10.5703125" style="844" bestFit="1" customWidth="1"/>
    <col min="12055" max="12055" width="23" style="844" customWidth="1"/>
    <col min="12056" max="12288" width="9.140625" style="844"/>
    <col min="12289" max="12289" width="3" style="844" customWidth="1"/>
    <col min="12290" max="12290" width="79.28515625" style="844" customWidth="1"/>
    <col min="12291" max="12291" width="12.7109375" style="844" customWidth="1"/>
    <col min="12292" max="12292" width="12.85546875" style="844" customWidth="1"/>
    <col min="12293" max="12293" width="12.28515625" style="844" customWidth="1"/>
    <col min="12294" max="12294" width="10.28515625" style="844" customWidth="1"/>
    <col min="12295" max="12295" width="8.7109375" style="844" customWidth="1"/>
    <col min="12296" max="12296" width="11" style="844" customWidth="1"/>
    <col min="12297" max="12297" width="9.42578125" style="844" customWidth="1"/>
    <col min="12298" max="12298" width="10.42578125" style="844" customWidth="1"/>
    <col min="12299" max="12299" width="14.28515625" style="844" customWidth="1"/>
    <col min="12300" max="12301" width="9.5703125" style="844" customWidth="1"/>
    <col min="12302" max="12305" width="12" style="844" customWidth="1"/>
    <col min="12306" max="12306" width="12.5703125" style="844" customWidth="1"/>
    <col min="12307" max="12307" width="11" style="844" customWidth="1"/>
    <col min="12308" max="12308" width="10.85546875" style="844" customWidth="1"/>
    <col min="12309" max="12309" width="14.28515625" style="844" customWidth="1"/>
    <col min="12310" max="12310" width="10.5703125" style="844" bestFit="1" customWidth="1"/>
    <col min="12311" max="12311" width="23" style="844" customWidth="1"/>
    <col min="12312" max="12544" width="9.140625" style="844"/>
    <col min="12545" max="12545" width="3" style="844" customWidth="1"/>
    <col min="12546" max="12546" width="79.28515625" style="844" customWidth="1"/>
    <col min="12547" max="12547" width="12.7109375" style="844" customWidth="1"/>
    <col min="12548" max="12548" width="12.85546875" style="844" customWidth="1"/>
    <col min="12549" max="12549" width="12.28515625" style="844" customWidth="1"/>
    <col min="12550" max="12550" width="10.28515625" style="844" customWidth="1"/>
    <col min="12551" max="12551" width="8.7109375" style="844" customWidth="1"/>
    <col min="12552" max="12552" width="11" style="844" customWidth="1"/>
    <col min="12553" max="12553" width="9.42578125" style="844" customWidth="1"/>
    <col min="12554" max="12554" width="10.42578125" style="844" customWidth="1"/>
    <col min="12555" max="12555" width="14.28515625" style="844" customWidth="1"/>
    <col min="12556" max="12557" width="9.5703125" style="844" customWidth="1"/>
    <col min="12558" max="12561" width="12" style="844" customWidth="1"/>
    <col min="12562" max="12562" width="12.5703125" style="844" customWidth="1"/>
    <col min="12563" max="12563" width="11" style="844" customWidth="1"/>
    <col min="12564" max="12564" width="10.85546875" style="844" customWidth="1"/>
    <col min="12565" max="12565" width="14.28515625" style="844" customWidth="1"/>
    <col min="12566" max="12566" width="10.5703125" style="844" bestFit="1" customWidth="1"/>
    <col min="12567" max="12567" width="23" style="844" customWidth="1"/>
    <col min="12568" max="12800" width="9.140625" style="844"/>
    <col min="12801" max="12801" width="3" style="844" customWidth="1"/>
    <col min="12802" max="12802" width="79.28515625" style="844" customWidth="1"/>
    <col min="12803" max="12803" width="12.7109375" style="844" customWidth="1"/>
    <col min="12804" max="12804" width="12.85546875" style="844" customWidth="1"/>
    <col min="12805" max="12805" width="12.28515625" style="844" customWidth="1"/>
    <col min="12806" max="12806" width="10.28515625" style="844" customWidth="1"/>
    <col min="12807" max="12807" width="8.7109375" style="844" customWidth="1"/>
    <col min="12808" max="12808" width="11" style="844" customWidth="1"/>
    <col min="12809" max="12809" width="9.42578125" style="844" customWidth="1"/>
    <col min="12810" max="12810" width="10.42578125" style="844" customWidth="1"/>
    <col min="12811" max="12811" width="14.28515625" style="844" customWidth="1"/>
    <col min="12812" max="12813" width="9.5703125" style="844" customWidth="1"/>
    <col min="12814" max="12817" width="12" style="844" customWidth="1"/>
    <col min="12818" max="12818" width="12.5703125" style="844" customWidth="1"/>
    <col min="12819" max="12819" width="11" style="844" customWidth="1"/>
    <col min="12820" max="12820" width="10.85546875" style="844" customWidth="1"/>
    <col min="12821" max="12821" width="14.28515625" style="844" customWidth="1"/>
    <col min="12822" max="12822" width="10.5703125" style="844" bestFit="1" customWidth="1"/>
    <col min="12823" max="12823" width="23" style="844" customWidth="1"/>
    <col min="12824" max="13056" width="9.140625" style="844"/>
    <col min="13057" max="13057" width="3" style="844" customWidth="1"/>
    <col min="13058" max="13058" width="79.28515625" style="844" customWidth="1"/>
    <col min="13059" max="13059" width="12.7109375" style="844" customWidth="1"/>
    <col min="13060" max="13060" width="12.85546875" style="844" customWidth="1"/>
    <col min="13061" max="13061" width="12.28515625" style="844" customWidth="1"/>
    <col min="13062" max="13062" width="10.28515625" style="844" customWidth="1"/>
    <col min="13063" max="13063" width="8.7109375" style="844" customWidth="1"/>
    <col min="13064" max="13064" width="11" style="844" customWidth="1"/>
    <col min="13065" max="13065" width="9.42578125" style="844" customWidth="1"/>
    <col min="13066" max="13066" width="10.42578125" style="844" customWidth="1"/>
    <col min="13067" max="13067" width="14.28515625" style="844" customWidth="1"/>
    <col min="13068" max="13069" width="9.5703125" style="844" customWidth="1"/>
    <col min="13070" max="13073" width="12" style="844" customWidth="1"/>
    <col min="13074" max="13074" width="12.5703125" style="844" customWidth="1"/>
    <col min="13075" max="13075" width="11" style="844" customWidth="1"/>
    <col min="13076" max="13076" width="10.85546875" style="844" customWidth="1"/>
    <col min="13077" max="13077" width="14.28515625" style="844" customWidth="1"/>
    <col min="13078" max="13078" width="10.5703125" style="844" bestFit="1" customWidth="1"/>
    <col min="13079" max="13079" width="23" style="844" customWidth="1"/>
    <col min="13080" max="13312" width="9.140625" style="844"/>
    <col min="13313" max="13313" width="3" style="844" customWidth="1"/>
    <col min="13314" max="13314" width="79.28515625" style="844" customWidth="1"/>
    <col min="13315" max="13315" width="12.7109375" style="844" customWidth="1"/>
    <col min="13316" max="13316" width="12.85546875" style="844" customWidth="1"/>
    <col min="13317" max="13317" width="12.28515625" style="844" customWidth="1"/>
    <col min="13318" max="13318" width="10.28515625" style="844" customWidth="1"/>
    <col min="13319" max="13319" width="8.7109375" style="844" customWidth="1"/>
    <col min="13320" max="13320" width="11" style="844" customWidth="1"/>
    <col min="13321" max="13321" width="9.42578125" style="844" customWidth="1"/>
    <col min="13322" max="13322" width="10.42578125" style="844" customWidth="1"/>
    <col min="13323" max="13323" width="14.28515625" style="844" customWidth="1"/>
    <col min="13324" max="13325" width="9.5703125" style="844" customWidth="1"/>
    <col min="13326" max="13329" width="12" style="844" customWidth="1"/>
    <col min="13330" max="13330" width="12.5703125" style="844" customWidth="1"/>
    <col min="13331" max="13331" width="11" style="844" customWidth="1"/>
    <col min="13332" max="13332" width="10.85546875" style="844" customWidth="1"/>
    <col min="13333" max="13333" width="14.28515625" style="844" customWidth="1"/>
    <col min="13334" max="13334" width="10.5703125" style="844" bestFit="1" customWidth="1"/>
    <col min="13335" max="13335" width="23" style="844" customWidth="1"/>
    <col min="13336" max="13568" width="9.140625" style="844"/>
    <col min="13569" max="13569" width="3" style="844" customWidth="1"/>
    <col min="13570" max="13570" width="79.28515625" style="844" customWidth="1"/>
    <col min="13571" max="13571" width="12.7109375" style="844" customWidth="1"/>
    <col min="13572" max="13572" width="12.85546875" style="844" customWidth="1"/>
    <col min="13573" max="13573" width="12.28515625" style="844" customWidth="1"/>
    <col min="13574" max="13574" width="10.28515625" style="844" customWidth="1"/>
    <col min="13575" max="13575" width="8.7109375" style="844" customWidth="1"/>
    <col min="13576" max="13576" width="11" style="844" customWidth="1"/>
    <col min="13577" max="13577" width="9.42578125" style="844" customWidth="1"/>
    <col min="13578" max="13578" width="10.42578125" style="844" customWidth="1"/>
    <col min="13579" max="13579" width="14.28515625" style="844" customWidth="1"/>
    <col min="13580" max="13581" width="9.5703125" style="844" customWidth="1"/>
    <col min="13582" max="13585" width="12" style="844" customWidth="1"/>
    <col min="13586" max="13586" width="12.5703125" style="844" customWidth="1"/>
    <col min="13587" max="13587" width="11" style="844" customWidth="1"/>
    <col min="13588" max="13588" width="10.85546875" style="844" customWidth="1"/>
    <col min="13589" max="13589" width="14.28515625" style="844" customWidth="1"/>
    <col min="13590" max="13590" width="10.5703125" style="844" bestFit="1" customWidth="1"/>
    <col min="13591" max="13591" width="23" style="844" customWidth="1"/>
    <col min="13592" max="13824" width="9.140625" style="844"/>
    <col min="13825" max="13825" width="3" style="844" customWidth="1"/>
    <col min="13826" max="13826" width="79.28515625" style="844" customWidth="1"/>
    <col min="13827" max="13827" width="12.7109375" style="844" customWidth="1"/>
    <col min="13828" max="13828" width="12.85546875" style="844" customWidth="1"/>
    <col min="13829" max="13829" width="12.28515625" style="844" customWidth="1"/>
    <col min="13830" max="13830" width="10.28515625" style="844" customWidth="1"/>
    <col min="13831" max="13831" width="8.7109375" style="844" customWidth="1"/>
    <col min="13832" max="13832" width="11" style="844" customWidth="1"/>
    <col min="13833" max="13833" width="9.42578125" style="844" customWidth="1"/>
    <col min="13834" max="13834" width="10.42578125" style="844" customWidth="1"/>
    <col min="13835" max="13835" width="14.28515625" style="844" customWidth="1"/>
    <col min="13836" max="13837" width="9.5703125" style="844" customWidth="1"/>
    <col min="13838" max="13841" width="12" style="844" customWidth="1"/>
    <col min="13842" max="13842" width="12.5703125" style="844" customWidth="1"/>
    <col min="13843" max="13843" width="11" style="844" customWidth="1"/>
    <col min="13844" max="13844" width="10.85546875" style="844" customWidth="1"/>
    <col min="13845" max="13845" width="14.28515625" style="844" customWidth="1"/>
    <col min="13846" max="13846" width="10.5703125" style="844" bestFit="1" customWidth="1"/>
    <col min="13847" max="13847" width="23" style="844" customWidth="1"/>
    <col min="13848" max="14080" width="9.140625" style="844"/>
    <col min="14081" max="14081" width="3" style="844" customWidth="1"/>
    <col min="14082" max="14082" width="79.28515625" style="844" customWidth="1"/>
    <col min="14083" max="14083" width="12.7109375" style="844" customWidth="1"/>
    <col min="14084" max="14084" width="12.85546875" style="844" customWidth="1"/>
    <col min="14085" max="14085" width="12.28515625" style="844" customWidth="1"/>
    <col min="14086" max="14086" width="10.28515625" style="844" customWidth="1"/>
    <col min="14087" max="14087" width="8.7109375" style="844" customWidth="1"/>
    <col min="14088" max="14088" width="11" style="844" customWidth="1"/>
    <col min="14089" max="14089" width="9.42578125" style="844" customWidth="1"/>
    <col min="14090" max="14090" width="10.42578125" style="844" customWidth="1"/>
    <col min="14091" max="14091" width="14.28515625" style="844" customWidth="1"/>
    <col min="14092" max="14093" width="9.5703125" style="844" customWidth="1"/>
    <col min="14094" max="14097" width="12" style="844" customWidth="1"/>
    <col min="14098" max="14098" width="12.5703125" style="844" customWidth="1"/>
    <col min="14099" max="14099" width="11" style="844" customWidth="1"/>
    <col min="14100" max="14100" width="10.85546875" style="844" customWidth="1"/>
    <col min="14101" max="14101" width="14.28515625" style="844" customWidth="1"/>
    <col min="14102" max="14102" width="10.5703125" style="844" bestFit="1" customWidth="1"/>
    <col min="14103" max="14103" width="23" style="844" customWidth="1"/>
    <col min="14104" max="14336" width="9.140625" style="844"/>
    <col min="14337" max="14337" width="3" style="844" customWidth="1"/>
    <col min="14338" max="14338" width="79.28515625" style="844" customWidth="1"/>
    <col min="14339" max="14339" width="12.7109375" style="844" customWidth="1"/>
    <col min="14340" max="14340" width="12.85546875" style="844" customWidth="1"/>
    <col min="14341" max="14341" width="12.28515625" style="844" customWidth="1"/>
    <col min="14342" max="14342" width="10.28515625" style="844" customWidth="1"/>
    <col min="14343" max="14343" width="8.7109375" style="844" customWidth="1"/>
    <col min="14344" max="14344" width="11" style="844" customWidth="1"/>
    <col min="14345" max="14345" width="9.42578125" style="844" customWidth="1"/>
    <col min="14346" max="14346" width="10.42578125" style="844" customWidth="1"/>
    <col min="14347" max="14347" width="14.28515625" style="844" customWidth="1"/>
    <col min="14348" max="14349" width="9.5703125" style="844" customWidth="1"/>
    <col min="14350" max="14353" width="12" style="844" customWidth="1"/>
    <col min="14354" max="14354" width="12.5703125" style="844" customWidth="1"/>
    <col min="14355" max="14355" width="11" style="844" customWidth="1"/>
    <col min="14356" max="14356" width="10.85546875" style="844" customWidth="1"/>
    <col min="14357" max="14357" width="14.28515625" style="844" customWidth="1"/>
    <col min="14358" max="14358" width="10.5703125" style="844" bestFit="1" customWidth="1"/>
    <col min="14359" max="14359" width="23" style="844" customWidth="1"/>
    <col min="14360" max="14592" width="9.140625" style="844"/>
    <col min="14593" max="14593" width="3" style="844" customWidth="1"/>
    <col min="14594" max="14594" width="79.28515625" style="844" customWidth="1"/>
    <col min="14595" max="14595" width="12.7109375" style="844" customWidth="1"/>
    <col min="14596" max="14596" width="12.85546875" style="844" customWidth="1"/>
    <col min="14597" max="14597" width="12.28515625" style="844" customWidth="1"/>
    <col min="14598" max="14598" width="10.28515625" style="844" customWidth="1"/>
    <col min="14599" max="14599" width="8.7109375" style="844" customWidth="1"/>
    <col min="14600" max="14600" width="11" style="844" customWidth="1"/>
    <col min="14601" max="14601" width="9.42578125" style="844" customWidth="1"/>
    <col min="14602" max="14602" width="10.42578125" style="844" customWidth="1"/>
    <col min="14603" max="14603" width="14.28515625" style="844" customWidth="1"/>
    <col min="14604" max="14605" width="9.5703125" style="844" customWidth="1"/>
    <col min="14606" max="14609" width="12" style="844" customWidth="1"/>
    <col min="14610" max="14610" width="12.5703125" style="844" customWidth="1"/>
    <col min="14611" max="14611" width="11" style="844" customWidth="1"/>
    <col min="14612" max="14612" width="10.85546875" style="844" customWidth="1"/>
    <col min="14613" max="14613" width="14.28515625" style="844" customWidth="1"/>
    <col min="14614" max="14614" width="10.5703125" style="844" bestFit="1" customWidth="1"/>
    <col min="14615" max="14615" width="23" style="844" customWidth="1"/>
    <col min="14616" max="14848" width="9.140625" style="844"/>
    <col min="14849" max="14849" width="3" style="844" customWidth="1"/>
    <col min="14850" max="14850" width="79.28515625" style="844" customWidth="1"/>
    <col min="14851" max="14851" width="12.7109375" style="844" customWidth="1"/>
    <col min="14852" max="14852" width="12.85546875" style="844" customWidth="1"/>
    <col min="14853" max="14853" width="12.28515625" style="844" customWidth="1"/>
    <col min="14854" max="14854" width="10.28515625" style="844" customWidth="1"/>
    <col min="14855" max="14855" width="8.7109375" style="844" customWidth="1"/>
    <col min="14856" max="14856" width="11" style="844" customWidth="1"/>
    <col min="14857" max="14857" width="9.42578125" style="844" customWidth="1"/>
    <col min="14858" max="14858" width="10.42578125" style="844" customWidth="1"/>
    <col min="14859" max="14859" width="14.28515625" style="844" customWidth="1"/>
    <col min="14860" max="14861" width="9.5703125" style="844" customWidth="1"/>
    <col min="14862" max="14865" width="12" style="844" customWidth="1"/>
    <col min="14866" max="14866" width="12.5703125" style="844" customWidth="1"/>
    <col min="14867" max="14867" width="11" style="844" customWidth="1"/>
    <col min="14868" max="14868" width="10.85546875" style="844" customWidth="1"/>
    <col min="14869" max="14869" width="14.28515625" style="844" customWidth="1"/>
    <col min="14870" max="14870" width="10.5703125" style="844" bestFit="1" customWidth="1"/>
    <col min="14871" max="14871" width="23" style="844" customWidth="1"/>
    <col min="14872" max="15104" width="9.140625" style="844"/>
    <col min="15105" max="15105" width="3" style="844" customWidth="1"/>
    <col min="15106" max="15106" width="79.28515625" style="844" customWidth="1"/>
    <col min="15107" max="15107" width="12.7109375" style="844" customWidth="1"/>
    <col min="15108" max="15108" width="12.85546875" style="844" customWidth="1"/>
    <col min="15109" max="15109" width="12.28515625" style="844" customWidth="1"/>
    <col min="15110" max="15110" width="10.28515625" style="844" customWidth="1"/>
    <col min="15111" max="15111" width="8.7109375" style="844" customWidth="1"/>
    <col min="15112" max="15112" width="11" style="844" customWidth="1"/>
    <col min="15113" max="15113" width="9.42578125" style="844" customWidth="1"/>
    <col min="15114" max="15114" width="10.42578125" style="844" customWidth="1"/>
    <col min="15115" max="15115" width="14.28515625" style="844" customWidth="1"/>
    <col min="15116" max="15117" width="9.5703125" style="844" customWidth="1"/>
    <col min="15118" max="15121" width="12" style="844" customWidth="1"/>
    <col min="15122" max="15122" width="12.5703125" style="844" customWidth="1"/>
    <col min="15123" max="15123" width="11" style="844" customWidth="1"/>
    <col min="15124" max="15124" width="10.85546875" style="844" customWidth="1"/>
    <col min="15125" max="15125" width="14.28515625" style="844" customWidth="1"/>
    <col min="15126" max="15126" width="10.5703125" style="844" bestFit="1" customWidth="1"/>
    <col min="15127" max="15127" width="23" style="844" customWidth="1"/>
    <col min="15128" max="15360" width="9.140625" style="844"/>
    <col min="15361" max="15361" width="3" style="844" customWidth="1"/>
    <col min="15362" max="15362" width="79.28515625" style="844" customWidth="1"/>
    <col min="15363" max="15363" width="12.7109375" style="844" customWidth="1"/>
    <col min="15364" max="15364" width="12.85546875" style="844" customWidth="1"/>
    <col min="15365" max="15365" width="12.28515625" style="844" customWidth="1"/>
    <col min="15366" max="15366" width="10.28515625" style="844" customWidth="1"/>
    <col min="15367" max="15367" width="8.7109375" style="844" customWidth="1"/>
    <col min="15368" max="15368" width="11" style="844" customWidth="1"/>
    <col min="15369" max="15369" width="9.42578125" style="844" customWidth="1"/>
    <col min="15370" max="15370" width="10.42578125" style="844" customWidth="1"/>
    <col min="15371" max="15371" width="14.28515625" style="844" customWidth="1"/>
    <col min="15372" max="15373" width="9.5703125" style="844" customWidth="1"/>
    <col min="15374" max="15377" width="12" style="844" customWidth="1"/>
    <col min="15378" max="15378" width="12.5703125" style="844" customWidth="1"/>
    <col min="15379" max="15379" width="11" style="844" customWidth="1"/>
    <col min="15380" max="15380" width="10.85546875" style="844" customWidth="1"/>
    <col min="15381" max="15381" width="14.28515625" style="844" customWidth="1"/>
    <col min="15382" max="15382" width="10.5703125" style="844" bestFit="1" customWidth="1"/>
    <col min="15383" max="15383" width="23" style="844" customWidth="1"/>
    <col min="15384" max="15616" width="9.140625" style="844"/>
    <col min="15617" max="15617" width="3" style="844" customWidth="1"/>
    <col min="15618" max="15618" width="79.28515625" style="844" customWidth="1"/>
    <col min="15619" max="15619" width="12.7109375" style="844" customWidth="1"/>
    <col min="15620" max="15620" width="12.85546875" style="844" customWidth="1"/>
    <col min="15621" max="15621" width="12.28515625" style="844" customWidth="1"/>
    <col min="15622" max="15622" width="10.28515625" style="844" customWidth="1"/>
    <col min="15623" max="15623" width="8.7109375" style="844" customWidth="1"/>
    <col min="15624" max="15624" width="11" style="844" customWidth="1"/>
    <col min="15625" max="15625" width="9.42578125" style="844" customWidth="1"/>
    <col min="15626" max="15626" width="10.42578125" style="844" customWidth="1"/>
    <col min="15627" max="15627" width="14.28515625" style="844" customWidth="1"/>
    <col min="15628" max="15629" width="9.5703125" style="844" customWidth="1"/>
    <col min="15630" max="15633" width="12" style="844" customWidth="1"/>
    <col min="15634" max="15634" width="12.5703125" style="844" customWidth="1"/>
    <col min="15635" max="15635" width="11" style="844" customWidth="1"/>
    <col min="15636" max="15636" width="10.85546875" style="844" customWidth="1"/>
    <col min="15637" max="15637" width="14.28515625" style="844" customWidth="1"/>
    <col min="15638" max="15638" width="10.5703125" style="844" bestFit="1" customWidth="1"/>
    <col min="15639" max="15639" width="23" style="844" customWidth="1"/>
    <col min="15640" max="15872" width="9.140625" style="844"/>
    <col min="15873" max="15873" width="3" style="844" customWidth="1"/>
    <col min="15874" max="15874" width="79.28515625" style="844" customWidth="1"/>
    <col min="15875" max="15875" width="12.7109375" style="844" customWidth="1"/>
    <col min="15876" max="15876" width="12.85546875" style="844" customWidth="1"/>
    <col min="15877" max="15877" width="12.28515625" style="844" customWidth="1"/>
    <col min="15878" max="15878" width="10.28515625" style="844" customWidth="1"/>
    <col min="15879" max="15879" width="8.7109375" style="844" customWidth="1"/>
    <col min="15880" max="15880" width="11" style="844" customWidth="1"/>
    <col min="15881" max="15881" width="9.42578125" style="844" customWidth="1"/>
    <col min="15882" max="15882" width="10.42578125" style="844" customWidth="1"/>
    <col min="15883" max="15883" width="14.28515625" style="844" customWidth="1"/>
    <col min="15884" max="15885" width="9.5703125" style="844" customWidth="1"/>
    <col min="15886" max="15889" width="12" style="844" customWidth="1"/>
    <col min="15890" max="15890" width="12.5703125" style="844" customWidth="1"/>
    <col min="15891" max="15891" width="11" style="844" customWidth="1"/>
    <col min="15892" max="15892" width="10.85546875" style="844" customWidth="1"/>
    <col min="15893" max="15893" width="14.28515625" style="844" customWidth="1"/>
    <col min="15894" max="15894" width="10.5703125" style="844" bestFit="1" customWidth="1"/>
    <col min="15895" max="15895" width="23" style="844" customWidth="1"/>
    <col min="15896" max="16128" width="9.140625" style="844"/>
    <col min="16129" max="16129" width="3" style="844" customWidth="1"/>
    <col min="16130" max="16130" width="79.28515625" style="844" customWidth="1"/>
    <col min="16131" max="16131" width="12.7109375" style="844" customWidth="1"/>
    <col min="16132" max="16132" width="12.85546875" style="844" customWidth="1"/>
    <col min="16133" max="16133" width="12.28515625" style="844" customWidth="1"/>
    <col min="16134" max="16134" width="10.28515625" style="844" customWidth="1"/>
    <col min="16135" max="16135" width="8.7109375" style="844" customWidth="1"/>
    <col min="16136" max="16136" width="11" style="844" customWidth="1"/>
    <col min="16137" max="16137" width="9.42578125" style="844" customWidth="1"/>
    <col min="16138" max="16138" width="10.42578125" style="844" customWidth="1"/>
    <col min="16139" max="16139" width="14.28515625" style="844" customWidth="1"/>
    <col min="16140" max="16141" width="9.5703125" style="844" customWidth="1"/>
    <col min="16142" max="16145" width="12" style="844" customWidth="1"/>
    <col min="16146" max="16146" width="12.5703125" style="844" customWidth="1"/>
    <col min="16147" max="16147" width="11" style="844" customWidth="1"/>
    <col min="16148" max="16148" width="10.85546875" style="844" customWidth="1"/>
    <col min="16149" max="16149" width="14.28515625" style="844" customWidth="1"/>
    <col min="16150" max="16150" width="10.5703125" style="844" bestFit="1" customWidth="1"/>
    <col min="16151" max="16151" width="23" style="844" customWidth="1"/>
    <col min="16152" max="16384" width="9.140625" style="844"/>
  </cols>
  <sheetData>
    <row r="1" spans="1:24" ht="25.5" customHeight="1" x14ac:dyDescent="0.35">
      <c r="A1" s="4294" t="s">
        <v>323</v>
      </c>
      <c r="B1" s="4294"/>
      <c r="C1" s="4294"/>
      <c r="D1" s="4294"/>
      <c r="E1" s="4294"/>
      <c r="F1" s="4294"/>
      <c r="G1" s="4294"/>
      <c r="H1" s="4294"/>
      <c r="I1" s="4294"/>
      <c r="J1" s="4294"/>
      <c r="K1" s="4294"/>
      <c r="L1" s="4294"/>
      <c r="M1" s="4294"/>
      <c r="N1" s="4294"/>
      <c r="O1" s="4294"/>
      <c r="P1" s="4294"/>
      <c r="Q1" s="4294"/>
      <c r="R1" s="4294"/>
      <c r="S1" s="4294"/>
      <c r="T1" s="4294"/>
    </row>
    <row r="2" spans="1:24" ht="17.25" customHeight="1" x14ac:dyDescent="0.35">
      <c r="A2" s="4295"/>
      <c r="B2" s="4295"/>
      <c r="C2" s="4295"/>
      <c r="D2" s="4295"/>
      <c r="E2" s="4295"/>
      <c r="F2" s="4295"/>
      <c r="G2" s="4295"/>
      <c r="H2" s="4295"/>
      <c r="I2" s="4295"/>
      <c r="J2" s="4295"/>
      <c r="K2" s="4295"/>
      <c r="L2" s="4295"/>
      <c r="M2" s="4295"/>
      <c r="N2" s="4295"/>
      <c r="O2" s="4295"/>
      <c r="P2" s="4295"/>
      <c r="Q2" s="4295"/>
      <c r="R2" s="4295"/>
      <c r="S2" s="4295"/>
      <c r="T2" s="4295"/>
    </row>
    <row r="3" spans="1:24" ht="24" customHeight="1" x14ac:dyDescent="0.35">
      <c r="A3" s="4674" t="s">
        <v>377</v>
      </c>
      <c r="B3" s="4674"/>
      <c r="C3" s="4674"/>
      <c r="D3" s="4674"/>
      <c r="E3" s="4674"/>
      <c r="F3" s="4674"/>
      <c r="G3" s="4674"/>
      <c r="H3" s="4674"/>
      <c r="I3" s="4674"/>
      <c r="J3" s="4674"/>
      <c r="K3" s="4674"/>
      <c r="L3" s="4674"/>
      <c r="M3" s="4674"/>
      <c r="N3" s="4674"/>
      <c r="O3" s="4674"/>
      <c r="P3" s="4674"/>
      <c r="Q3" s="4674"/>
      <c r="R3" s="4674"/>
      <c r="S3" s="4674"/>
      <c r="T3" s="4674"/>
    </row>
    <row r="4" spans="1:24" ht="33" customHeight="1" thickBot="1" x14ac:dyDescent="0.4">
      <c r="A4" s="853">
        <v>2</v>
      </c>
      <c r="B4" s="854"/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W4" s="847"/>
      <c r="X4" s="847"/>
    </row>
    <row r="5" spans="1:24" ht="33" customHeight="1" x14ac:dyDescent="0.35">
      <c r="A5" s="853"/>
      <c r="B5" s="4679" t="s">
        <v>9</v>
      </c>
      <c r="C5" s="4675" t="s">
        <v>0</v>
      </c>
      <c r="D5" s="4676"/>
      <c r="E5" s="4676"/>
      <c r="F5" s="4675" t="s">
        <v>1</v>
      </c>
      <c r="G5" s="4676"/>
      <c r="H5" s="4680"/>
      <c r="I5" s="4660" t="s">
        <v>2</v>
      </c>
      <c r="J5" s="4676"/>
      <c r="K5" s="4676"/>
      <c r="L5" s="4675" t="s">
        <v>3</v>
      </c>
      <c r="M5" s="4676"/>
      <c r="N5" s="4680"/>
      <c r="O5" s="4675">
        <v>5</v>
      </c>
      <c r="P5" s="4676"/>
      <c r="Q5" s="4676"/>
      <c r="R5" s="4687" t="s">
        <v>6</v>
      </c>
      <c r="S5" s="4669"/>
      <c r="T5" s="4688"/>
      <c r="W5" s="847"/>
      <c r="X5" s="847"/>
    </row>
    <row r="6" spans="1:24" ht="33" customHeight="1" thickBot="1" x14ac:dyDescent="0.4">
      <c r="A6" s="853"/>
      <c r="B6" s="4657"/>
      <c r="C6" s="4677"/>
      <c r="D6" s="4678"/>
      <c r="E6" s="4678"/>
      <c r="F6" s="4681"/>
      <c r="G6" s="4682"/>
      <c r="H6" s="4683"/>
      <c r="I6" s="4682"/>
      <c r="J6" s="4682"/>
      <c r="K6" s="4682"/>
      <c r="L6" s="4684"/>
      <c r="M6" s="4685"/>
      <c r="N6" s="4686"/>
      <c r="O6" s="4677"/>
      <c r="P6" s="4678"/>
      <c r="Q6" s="4678"/>
      <c r="R6" s="4671"/>
      <c r="S6" s="4672"/>
      <c r="T6" s="4673"/>
      <c r="W6" s="847"/>
      <c r="X6" s="847"/>
    </row>
    <row r="7" spans="1:24" ht="99.75" customHeight="1" thickBot="1" x14ac:dyDescent="0.4">
      <c r="A7" s="853"/>
      <c r="B7" s="4658"/>
      <c r="C7" s="855" t="s">
        <v>26</v>
      </c>
      <c r="D7" s="856" t="s">
        <v>27</v>
      </c>
      <c r="E7" s="857" t="s">
        <v>4</v>
      </c>
      <c r="F7" s="855" t="s">
        <v>26</v>
      </c>
      <c r="G7" s="856" t="s">
        <v>27</v>
      </c>
      <c r="H7" s="857" t="s">
        <v>4</v>
      </c>
      <c r="I7" s="855" t="s">
        <v>26</v>
      </c>
      <c r="J7" s="856" t="s">
        <v>27</v>
      </c>
      <c r="K7" s="857" t="s">
        <v>4</v>
      </c>
      <c r="L7" s="855" t="s">
        <v>26</v>
      </c>
      <c r="M7" s="856" t="s">
        <v>27</v>
      </c>
      <c r="N7" s="857" t="s">
        <v>4</v>
      </c>
      <c r="O7" s="855" t="s">
        <v>26</v>
      </c>
      <c r="P7" s="856" t="s">
        <v>27</v>
      </c>
      <c r="Q7" s="857" t="s">
        <v>4</v>
      </c>
      <c r="R7" s="855" t="s">
        <v>26</v>
      </c>
      <c r="S7" s="856" t="s">
        <v>27</v>
      </c>
      <c r="T7" s="857" t="s">
        <v>4</v>
      </c>
      <c r="W7" s="847"/>
      <c r="X7" s="847"/>
    </row>
    <row r="8" spans="1:24" ht="34.5" customHeight="1" thickBot="1" x14ac:dyDescent="0.4">
      <c r="A8" s="853"/>
      <c r="B8" s="1450" t="s">
        <v>22</v>
      </c>
      <c r="C8" s="1455"/>
      <c r="D8" s="1455"/>
      <c r="E8" s="1456"/>
      <c r="F8" s="1455"/>
      <c r="G8" s="1455"/>
      <c r="H8" s="1456"/>
      <c r="I8" s="1455"/>
      <c r="J8" s="1455"/>
      <c r="K8" s="1456"/>
      <c r="L8" s="1455"/>
      <c r="M8" s="1455"/>
      <c r="N8" s="1456"/>
      <c r="O8" s="1457"/>
      <c r="P8" s="1457"/>
      <c r="Q8" s="1456"/>
      <c r="R8" s="1458"/>
      <c r="S8" s="1458"/>
      <c r="T8" s="1458"/>
      <c r="W8" s="847"/>
      <c r="X8" s="847"/>
    </row>
    <row r="9" spans="1:24" ht="34.5" customHeight="1" x14ac:dyDescent="0.35">
      <c r="A9" s="853"/>
      <c r="B9" s="1459" t="s">
        <v>87</v>
      </c>
      <c r="C9" s="1460">
        <v>6</v>
      </c>
      <c r="D9" s="1460">
        <v>10</v>
      </c>
      <c r="E9" s="1460">
        <f>C9+D9</f>
        <v>16</v>
      </c>
      <c r="F9" s="1460">
        <v>8</v>
      </c>
      <c r="G9" s="1460">
        <v>1</v>
      </c>
      <c r="H9" s="1460">
        <f>F9+G9</f>
        <v>9</v>
      </c>
      <c r="I9" s="1460">
        <v>8</v>
      </c>
      <c r="J9" s="1460">
        <v>11</v>
      </c>
      <c r="K9" s="1460">
        <f>I9+J9</f>
        <v>19</v>
      </c>
      <c r="L9" s="1460">
        <v>1</v>
      </c>
      <c r="M9" s="1460">
        <v>29</v>
      </c>
      <c r="N9" s="1460">
        <f>L9+M9</f>
        <v>30</v>
      </c>
      <c r="O9" s="1460">
        <v>2</v>
      </c>
      <c r="P9" s="1460">
        <v>22</v>
      </c>
      <c r="Q9" s="1460">
        <f>SUM(O9:P9)</f>
        <v>24</v>
      </c>
      <c r="R9" s="1461">
        <f t="shared" ref="R9:S11" si="0">C9+F9+I9+L9+O9</f>
        <v>25</v>
      </c>
      <c r="S9" s="1461">
        <f t="shared" si="0"/>
        <v>73</v>
      </c>
      <c r="T9" s="1461">
        <f>SUM(R9:S9)</f>
        <v>98</v>
      </c>
      <c r="W9" s="867"/>
      <c r="X9" s="847"/>
    </row>
    <row r="10" spans="1:24" ht="34.5" customHeight="1" x14ac:dyDescent="0.35">
      <c r="A10" s="853"/>
      <c r="B10" s="1462" t="s">
        <v>91</v>
      </c>
      <c r="C10" s="1050">
        <v>0</v>
      </c>
      <c r="D10" s="1050">
        <v>1</v>
      </c>
      <c r="E10" s="1050">
        <f>C10+D10</f>
        <v>1</v>
      </c>
      <c r="F10" s="1050">
        <v>15</v>
      </c>
      <c r="G10" s="1050">
        <v>0</v>
      </c>
      <c r="H10" s="1050">
        <f>F10+G10</f>
        <v>15</v>
      </c>
      <c r="I10" s="1050">
        <v>10</v>
      </c>
      <c r="J10" s="1050">
        <v>1</v>
      </c>
      <c r="K10" s="1050">
        <f>SUM(I10:J10)</f>
        <v>11</v>
      </c>
      <c r="L10" s="1050">
        <v>10</v>
      </c>
      <c r="M10" s="1050">
        <v>4</v>
      </c>
      <c r="N10" s="1050">
        <f>SUM(L10:M10)</f>
        <v>14</v>
      </c>
      <c r="O10" s="1050">
        <v>2</v>
      </c>
      <c r="P10" s="1050">
        <v>0</v>
      </c>
      <c r="Q10" s="1050">
        <f>SUM(O10:P10)</f>
        <v>2</v>
      </c>
      <c r="R10" s="1463">
        <f t="shared" si="0"/>
        <v>37</v>
      </c>
      <c r="S10" s="1463">
        <f t="shared" si="0"/>
        <v>6</v>
      </c>
      <c r="T10" s="1463">
        <f>SUM(R10:S10)</f>
        <v>43</v>
      </c>
      <c r="W10" s="866"/>
      <c r="X10" s="847"/>
    </row>
    <row r="11" spans="1:24" ht="51.75" customHeight="1" x14ac:dyDescent="0.35">
      <c r="A11" s="853"/>
      <c r="B11" s="1462" t="s">
        <v>90</v>
      </c>
      <c r="C11" s="1050">
        <v>10</v>
      </c>
      <c r="D11" s="1050">
        <v>8</v>
      </c>
      <c r="E11" s="1050">
        <f>C11+D11</f>
        <v>18</v>
      </c>
      <c r="F11" s="1050">
        <v>10</v>
      </c>
      <c r="G11" s="1050">
        <v>3</v>
      </c>
      <c r="H11" s="1050">
        <f>F11+G11</f>
        <v>13</v>
      </c>
      <c r="I11" s="1050">
        <v>3</v>
      </c>
      <c r="J11" s="1050">
        <v>6</v>
      </c>
      <c r="K11" s="1050">
        <f>I11+J11</f>
        <v>9</v>
      </c>
      <c r="L11" s="1050">
        <v>0</v>
      </c>
      <c r="M11" s="1050">
        <v>6</v>
      </c>
      <c r="N11" s="1050">
        <f>SUM(L11:M11)</f>
        <v>6</v>
      </c>
      <c r="O11" s="1050">
        <v>2</v>
      </c>
      <c r="P11" s="1050">
        <v>10</v>
      </c>
      <c r="Q11" s="1050">
        <f>SUM(O11:P11)</f>
        <v>12</v>
      </c>
      <c r="R11" s="1463">
        <f t="shared" si="0"/>
        <v>25</v>
      </c>
      <c r="S11" s="1463">
        <f t="shared" si="0"/>
        <v>33</v>
      </c>
      <c r="T11" s="1463">
        <f>SUM(R11:S11)</f>
        <v>58</v>
      </c>
      <c r="W11" s="865"/>
      <c r="X11" s="847"/>
    </row>
    <row r="12" spans="1:24" ht="34.5" customHeight="1" thickBot="1" x14ac:dyDescent="0.4">
      <c r="A12" s="853"/>
      <c r="B12" s="868" t="s">
        <v>72</v>
      </c>
      <c r="C12" s="1464">
        <v>0</v>
      </c>
      <c r="D12" s="1464">
        <v>7</v>
      </c>
      <c r="E12" s="1464">
        <f>C12+D12</f>
        <v>7</v>
      </c>
      <c r="F12" s="1464">
        <v>0</v>
      </c>
      <c r="G12" s="1464">
        <v>5</v>
      </c>
      <c r="H12" s="1464">
        <f>F12+G12</f>
        <v>5</v>
      </c>
      <c r="I12" s="1464">
        <v>0</v>
      </c>
      <c r="J12" s="1464">
        <v>7</v>
      </c>
      <c r="K12" s="1464">
        <f>I12+J12</f>
        <v>7</v>
      </c>
      <c r="L12" s="1464">
        <v>0</v>
      </c>
      <c r="M12" s="1464">
        <v>19</v>
      </c>
      <c r="N12" s="1464">
        <f>SUM(L12:M12)</f>
        <v>19</v>
      </c>
      <c r="O12" s="1464">
        <v>0</v>
      </c>
      <c r="P12" s="1464">
        <v>11</v>
      </c>
      <c r="Q12" s="1464">
        <f>SUM(O12:P12)</f>
        <v>11</v>
      </c>
      <c r="R12" s="447">
        <f>C12+F12+I12+L12+O12</f>
        <v>0</v>
      </c>
      <c r="S12" s="447">
        <f>D12+G12+J12+M12+P12</f>
        <v>49</v>
      </c>
      <c r="T12" s="447">
        <f>SUM(R12:S12)</f>
        <v>49</v>
      </c>
      <c r="W12" s="865"/>
      <c r="X12" s="847"/>
    </row>
    <row r="13" spans="1:24" ht="34.5" customHeight="1" thickBot="1" x14ac:dyDescent="0.4">
      <c r="A13" s="853"/>
      <c r="B13" s="1450" t="s">
        <v>16</v>
      </c>
      <c r="C13" s="708">
        <f>SUM(C9:C12)</f>
        <v>16</v>
      </c>
      <c r="D13" s="708">
        <f>SUM(D9:D12)</f>
        <v>26</v>
      </c>
      <c r="E13" s="708">
        <f>SUM(E9:E12)</f>
        <v>42</v>
      </c>
      <c r="F13" s="116">
        <f>SUM(F9:F12)</f>
        <v>33</v>
      </c>
      <c r="G13" s="116">
        <f>SUM(G9:G12)</f>
        <v>9</v>
      </c>
      <c r="H13" s="116">
        <f t="shared" ref="H13:T13" si="1">SUM(H9:H12)</f>
        <v>42</v>
      </c>
      <c r="I13" s="116">
        <f>SUM(I9:I12)</f>
        <v>21</v>
      </c>
      <c r="J13" s="116">
        <f t="shared" si="1"/>
        <v>25</v>
      </c>
      <c r="K13" s="116">
        <f t="shared" si="1"/>
        <v>46</v>
      </c>
      <c r="L13" s="116">
        <f t="shared" si="1"/>
        <v>11</v>
      </c>
      <c r="M13" s="116">
        <f t="shared" si="1"/>
        <v>58</v>
      </c>
      <c r="N13" s="116">
        <f t="shared" si="1"/>
        <v>69</v>
      </c>
      <c r="O13" s="116">
        <f t="shared" si="1"/>
        <v>6</v>
      </c>
      <c r="P13" s="116">
        <f t="shared" si="1"/>
        <v>43</v>
      </c>
      <c r="Q13" s="116">
        <f t="shared" si="1"/>
        <v>49</v>
      </c>
      <c r="R13" s="851">
        <f>SUM(R9:R12)</f>
        <v>87</v>
      </c>
      <c r="S13" s="851">
        <f>SUM(S9:S12)</f>
        <v>161</v>
      </c>
      <c r="T13" s="851">
        <f t="shared" si="1"/>
        <v>248</v>
      </c>
      <c r="W13" s="847"/>
      <c r="X13" s="847"/>
    </row>
    <row r="14" spans="1:24" ht="30.75" customHeight="1" thickBot="1" x14ac:dyDescent="0.4">
      <c r="A14" s="853"/>
      <c r="B14" s="1452" t="s">
        <v>23</v>
      </c>
      <c r="C14" s="1451"/>
      <c r="D14" s="1451"/>
      <c r="E14" s="1451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851"/>
      <c r="S14" s="851"/>
      <c r="T14" s="851"/>
      <c r="W14" s="847"/>
      <c r="X14" s="847"/>
    </row>
    <row r="15" spans="1:24" ht="30.75" customHeight="1" thickBot="1" x14ac:dyDescent="0.4">
      <c r="A15" s="853"/>
      <c r="B15" s="1417" t="s">
        <v>11</v>
      </c>
      <c r="C15" s="1465"/>
      <c r="D15" s="1465"/>
      <c r="E15" s="1465"/>
      <c r="F15" s="1466"/>
      <c r="G15" s="1466"/>
      <c r="H15" s="1467"/>
      <c r="I15" s="1466"/>
      <c r="J15" s="1466"/>
      <c r="K15" s="1467"/>
      <c r="L15" s="1466"/>
      <c r="M15" s="1466"/>
      <c r="N15" s="1467"/>
      <c r="O15" s="1466"/>
      <c r="P15" s="1466" t="s">
        <v>7</v>
      </c>
      <c r="Q15" s="1467"/>
      <c r="R15" s="1458"/>
      <c r="S15" s="1458"/>
      <c r="T15" s="1458"/>
      <c r="W15" s="847"/>
      <c r="X15" s="847"/>
    </row>
    <row r="16" spans="1:24" ht="30" customHeight="1" x14ac:dyDescent="0.35">
      <c r="A16" s="853"/>
      <c r="B16" s="1459" t="s">
        <v>87</v>
      </c>
      <c r="C16" s="1460">
        <v>6</v>
      </c>
      <c r="D16" s="1460">
        <v>10</v>
      </c>
      <c r="E16" s="1460">
        <f>C16+D16</f>
        <v>16</v>
      </c>
      <c r="F16" s="1460">
        <v>8</v>
      </c>
      <c r="G16" s="1460">
        <v>0</v>
      </c>
      <c r="H16" s="1460">
        <f>F16+G16</f>
        <v>8</v>
      </c>
      <c r="I16" s="1460">
        <v>8</v>
      </c>
      <c r="J16" s="1460">
        <v>11</v>
      </c>
      <c r="K16" s="1460">
        <v>19</v>
      </c>
      <c r="L16" s="1460">
        <v>1</v>
      </c>
      <c r="M16" s="1460">
        <v>29</v>
      </c>
      <c r="N16" s="1460">
        <f>SUM(L16:M16)</f>
        <v>30</v>
      </c>
      <c r="O16" s="1460">
        <v>2</v>
      </c>
      <c r="P16" s="1460">
        <v>22</v>
      </c>
      <c r="Q16" s="1460">
        <f>SUM(O16:P16)</f>
        <v>24</v>
      </c>
      <c r="R16" s="1461">
        <f>C16+F16+I16+L16+O16</f>
        <v>25</v>
      </c>
      <c r="S16" s="1461">
        <f t="shared" ref="R16:S18" si="2">D16+G16+J16+M16+P16</f>
        <v>72</v>
      </c>
      <c r="T16" s="1461">
        <f>SUM(R16:S16)</f>
        <v>97</v>
      </c>
      <c r="W16" s="847"/>
      <c r="X16" s="847"/>
    </row>
    <row r="17" spans="1:24" ht="39" customHeight="1" x14ac:dyDescent="0.35">
      <c r="A17" s="853"/>
      <c r="B17" s="1462" t="s">
        <v>91</v>
      </c>
      <c r="C17" s="1050">
        <v>0</v>
      </c>
      <c r="D17" s="1050">
        <v>1</v>
      </c>
      <c r="E17" s="1050">
        <f>C17+D17</f>
        <v>1</v>
      </c>
      <c r="F17" s="1050">
        <v>15</v>
      </c>
      <c r="G17" s="1050">
        <v>0</v>
      </c>
      <c r="H17" s="1050">
        <f>F17+G17</f>
        <v>15</v>
      </c>
      <c r="I17" s="1050">
        <v>10</v>
      </c>
      <c r="J17" s="1050">
        <v>1</v>
      </c>
      <c r="K17" s="1050">
        <f>SUM(I17:J17)</f>
        <v>11</v>
      </c>
      <c r="L17" s="1050">
        <v>10</v>
      </c>
      <c r="M17" s="1050">
        <v>4</v>
      </c>
      <c r="N17" s="1050">
        <f>SUM(L17:M17)</f>
        <v>14</v>
      </c>
      <c r="O17" s="1050">
        <v>2</v>
      </c>
      <c r="P17" s="1050">
        <v>0</v>
      </c>
      <c r="Q17" s="1050">
        <f>SUM(O17:P17)</f>
        <v>2</v>
      </c>
      <c r="R17" s="1463">
        <f>C17+F17+I17+L17+O17</f>
        <v>37</v>
      </c>
      <c r="S17" s="1463">
        <f t="shared" si="2"/>
        <v>6</v>
      </c>
      <c r="T17" s="1463">
        <f>SUM(R17:S17)</f>
        <v>43</v>
      </c>
      <c r="W17" s="847"/>
      <c r="X17" s="847"/>
    </row>
    <row r="18" spans="1:24" ht="43.5" customHeight="1" x14ac:dyDescent="0.35">
      <c r="A18" s="853"/>
      <c r="B18" s="1462" t="s">
        <v>90</v>
      </c>
      <c r="C18" s="1050">
        <v>10</v>
      </c>
      <c r="D18" s="1050">
        <v>8</v>
      </c>
      <c r="E18" s="1050">
        <f>C18+D18</f>
        <v>18</v>
      </c>
      <c r="F18" s="1050">
        <v>10</v>
      </c>
      <c r="G18" s="1050">
        <v>3</v>
      </c>
      <c r="H18" s="1050">
        <f>F18+G18</f>
        <v>13</v>
      </c>
      <c r="I18" s="1050">
        <v>3</v>
      </c>
      <c r="J18" s="1050">
        <v>6</v>
      </c>
      <c r="K18" s="1050">
        <f>SUM(I18:J18)</f>
        <v>9</v>
      </c>
      <c r="L18" s="1050">
        <v>0</v>
      </c>
      <c r="M18" s="1050">
        <v>6</v>
      </c>
      <c r="N18" s="1050">
        <f>SUM(L18:M18)</f>
        <v>6</v>
      </c>
      <c r="O18" s="1050">
        <v>2</v>
      </c>
      <c r="P18" s="1050">
        <v>9</v>
      </c>
      <c r="Q18" s="1050">
        <f>SUM(O18:P18)</f>
        <v>11</v>
      </c>
      <c r="R18" s="1463">
        <f t="shared" si="2"/>
        <v>25</v>
      </c>
      <c r="S18" s="1463">
        <f t="shared" si="2"/>
        <v>32</v>
      </c>
      <c r="T18" s="1463">
        <f>SUM(R18:S18)</f>
        <v>57</v>
      </c>
    </row>
    <row r="19" spans="1:24" ht="40.5" customHeight="1" thickBot="1" x14ac:dyDescent="0.4">
      <c r="A19" s="853"/>
      <c r="B19" s="868" t="s">
        <v>72</v>
      </c>
      <c r="C19" s="1464">
        <v>0</v>
      </c>
      <c r="D19" s="1464">
        <v>7</v>
      </c>
      <c r="E19" s="1464">
        <f>C19+D19</f>
        <v>7</v>
      </c>
      <c r="F19" s="1464">
        <v>0</v>
      </c>
      <c r="G19" s="1464">
        <v>5</v>
      </c>
      <c r="H19" s="1464">
        <f>F19+G19</f>
        <v>5</v>
      </c>
      <c r="I19" s="1464">
        <v>0</v>
      </c>
      <c r="J19" s="1464">
        <v>7</v>
      </c>
      <c r="K19" s="1464">
        <f>SUM(I19:J19)</f>
        <v>7</v>
      </c>
      <c r="L19" s="1464">
        <v>0</v>
      </c>
      <c r="M19" s="1464">
        <v>19</v>
      </c>
      <c r="N19" s="1464">
        <f>SUM(L19:M19)</f>
        <v>19</v>
      </c>
      <c r="O19" s="1464">
        <v>0</v>
      </c>
      <c r="P19" s="1464">
        <v>11</v>
      </c>
      <c r="Q19" s="1464">
        <f>SUM(O19:P19)</f>
        <v>11</v>
      </c>
      <c r="R19" s="447">
        <f>C19+F19+I19+L19+O19</f>
        <v>0</v>
      </c>
      <c r="S19" s="447">
        <f>D19+G19+J19+M19+P19</f>
        <v>49</v>
      </c>
      <c r="T19" s="447">
        <f>SUM(R19:S19)</f>
        <v>49</v>
      </c>
    </row>
    <row r="20" spans="1:24" ht="35.25" customHeight="1" thickBot="1" x14ac:dyDescent="0.4">
      <c r="A20" s="853"/>
      <c r="B20" s="1453" t="s">
        <v>8</v>
      </c>
      <c r="C20" s="850">
        <f>SUM(C16:C19)</f>
        <v>16</v>
      </c>
      <c r="D20" s="850">
        <f>SUM(D16:D19)</f>
        <v>26</v>
      </c>
      <c r="E20" s="850">
        <f>SUM(E16:E19)</f>
        <v>42</v>
      </c>
      <c r="F20" s="851">
        <f>SUM(F16:F19)</f>
        <v>33</v>
      </c>
      <c r="G20" s="851">
        <f t="shared" ref="G20:Q20" si="3">SUM(G16:G19)</f>
        <v>8</v>
      </c>
      <c r="H20" s="851">
        <f t="shared" si="3"/>
        <v>41</v>
      </c>
      <c r="I20" s="851">
        <f t="shared" si="3"/>
        <v>21</v>
      </c>
      <c r="J20" s="851">
        <f t="shared" si="3"/>
        <v>25</v>
      </c>
      <c r="K20" s="851">
        <f t="shared" si="3"/>
        <v>46</v>
      </c>
      <c r="L20" s="851">
        <f t="shared" si="3"/>
        <v>11</v>
      </c>
      <c r="M20" s="851">
        <f t="shared" si="3"/>
        <v>58</v>
      </c>
      <c r="N20" s="851">
        <f t="shared" si="3"/>
        <v>69</v>
      </c>
      <c r="O20" s="851">
        <f t="shared" si="3"/>
        <v>6</v>
      </c>
      <c r="P20" s="851">
        <f t="shared" si="3"/>
        <v>42</v>
      </c>
      <c r="Q20" s="851">
        <f t="shared" si="3"/>
        <v>48</v>
      </c>
      <c r="R20" s="851">
        <f>SUM(R16:R19)</f>
        <v>87</v>
      </c>
      <c r="S20" s="851">
        <f>SUM(S16:S19)</f>
        <v>159</v>
      </c>
      <c r="T20" s="851">
        <f>SUM(T16:T19)</f>
        <v>246</v>
      </c>
    </row>
    <row r="21" spans="1:24" ht="57.75" customHeight="1" thickBot="1" x14ac:dyDescent="0.4">
      <c r="A21" s="853"/>
      <c r="B21" s="1429" t="s">
        <v>25</v>
      </c>
      <c r="C21" s="1456"/>
      <c r="D21" s="1456"/>
      <c r="E21" s="1456"/>
      <c r="F21" s="1468"/>
      <c r="G21" s="1468"/>
      <c r="H21" s="1468"/>
      <c r="I21" s="1468"/>
      <c r="J21" s="1468"/>
      <c r="K21" s="1468"/>
      <c r="L21" s="1468"/>
      <c r="M21" s="1468"/>
      <c r="N21" s="1468"/>
      <c r="O21" s="1468"/>
      <c r="P21" s="1468"/>
      <c r="Q21" s="1468"/>
      <c r="R21" s="1468"/>
      <c r="S21" s="1468"/>
      <c r="T21" s="1468"/>
    </row>
    <row r="22" spans="1:24" ht="36.75" customHeight="1" x14ac:dyDescent="0.35">
      <c r="A22" s="853"/>
      <c r="B22" s="1459" t="s">
        <v>87</v>
      </c>
      <c r="C22" s="1469">
        <v>0</v>
      </c>
      <c r="D22" s="1469">
        <v>0</v>
      </c>
      <c r="E22" s="1469">
        <v>0</v>
      </c>
      <c r="F22" s="1470">
        <v>0</v>
      </c>
      <c r="G22" s="1470">
        <v>1</v>
      </c>
      <c r="H22" s="1469">
        <v>1</v>
      </c>
      <c r="I22" s="1470">
        <v>0</v>
      </c>
      <c r="J22" s="1470">
        <v>0</v>
      </c>
      <c r="K22" s="1469">
        <v>0</v>
      </c>
      <c r="L22" s="1470">
        <v>0</v>
      </c>
      <c r="M22" s="1470">
        <v>0</v>
      </c>
      <c r="N22" s="1469">
        <f>SUM(L22:M22)</f>
        <v>0</v>
      </c>
      <c r="O22" s="1470">
        <v>0</v>
      </c>
      <c r="P22" s="1470">
        <v>0</v>
      </c>
      <c r="Q22" s="1469">
        <f>SUM(O22:P22)</f>
        <v>0</v>
      </c>
      <c r="R22" s="1461">
        <f t="shared" ref="R22:S24" si="4">C22+F22+I22+L22+O22</f>
        <v>0</v>
      </c>
      <c r="S22" s="1461">
        <f t="shared" si="4"/>
        <v>1</v>
      </c>
      <c r="T22" s="1461">
        <f>SUM(R22:S22)</f>
        <v>1</v>
      </c>
    </row>
    <row r="23" spans="1:24" ht="30.75" customHeight="1" x14ac:dyDescent="0.35">
      <c r="A23" s="853"/>
      <c r="B23" s="1462" t="s">
        <v>91</v>
      </c>
      <c r="C23" s="1471">
        <v>0</v>
      </c>
      <c r="D23" s="1471">
        <v>0</v>
      </c>
      <c r="E23" s="1471">
        <v>0</v>
      </c>
      <c r="F23" s="1472">
        <v>0</v>
      </c>
      <c r="G23" s="1472">
        <v>0</v>
      </c>
      <c r="H23" s="1471">
        <f>SUM(F23:G23)</f>
        <v>0</v>
      </c>
      <c r="I23" s="1472">
        <v>0</v>
      </c>
      <c r="J23" s="1472">
        <v>0</v>
      </c>
      <c r="K23" s="1471">
        <f>SUM(I23:J23)</f>
        <v>0</v>
      </c>
      <c r="L23" s="1471">
        <v>0</v>
      </c>
      <c r="M23" s="1471">
        <v>0</v>
      </c>
      <c r="N23" s="1471">
        <f>SUM(L23:M23)</f>
        <v>0</v>
      </c>
      <c r="O23" s="1471">
        <v>0</v>
      </c>
      <c r="P23" s="1471">
        <v>0</v>
      </c>
      <c r="Q23" s="1471">
        <f>SUM(O23:P23)</f>
        <v>0</v>
      </c>
      <c r="R23" s="1463">
        <v>0</v>
      </c>
      <c r="S23" s="1463">
        <f t="shared" si="4"/>
        <v>0</v>
      </c>
      <c r="T23" s="1463">
        <f>SUM(R23:S23)</f>
        <v>0</v>
      </c>
    </row>
    <row r="24" spans="1:24" ht="54" customHeight="1" x14ac:dyDescent="0.35">
      <c r="A24" s="853"/>
      <c r="B24" s="1462" t="s">
        <v>90</v>
      </c>
      <c r="C24" s="1471">
        <v>0</v>
      </c>
      <c r="D24" s="1471">
        <v>0</v>
      </c>
      <c r="E24" s="1471">
        <v>0</v>
      </c>
      <c r="F24" s="1472">
        <v>0</v>
      </c>
      <c r="G24" s="1472">
        <v>0</v>
      </c>
      <c r="H24" s="1471">
        <f>SUM(F24:G24)</f>
        <v>0</v>
      </c>
      <c r="I24" s="1472">
        <v>0</v>
      </c>
      <c r="J24" s="1472">
        <v>0</v>
      </c>
      <c r="K24" s="1471">
        <f>SUM(I24:J24)</f>
        <v>0</v>
      </c>
      <c r="L24" s="1471">
        <v>0</v>
      </c>
      <c r="M24" s="1471">
        <v>0</v>
      </c>
      <c r="N24" s="1471">
        <f>SUM(L24:M24)</f>
        <v>0</v>
      </c>
      <c r="O24" s="1471">
        <v>0</v>
      </c>
      <c r="P24" s="1471">
        <v>1</v>
      </c>
      <c r="Q24" s="1471">
        <f>SUM(O24:P24)</f>
        <v>1</v>
      </c>
      <c r="R24" s="1463">
        <f t="shared" si="4"/>
        <v>0</v>
      </c>
      <c r="S24" s="1463">
        <f t="shared" si="4"/>
        <v>1</v>
      </c>
      <c r="T24" s="1463">
        <f>SUM(R24:S24)</f>
        <v>1</v>
      </c>
    </row>
    <row r="25" spans="1:24" ht="42.75" customHeight="1" thickBot="1" x14ac:dyDescent="0.4">
      <c r="A25" s="853"/>
      <c r="B25" s="868" t="s">
        <v>72</v>
      </c>
      <c r="C25" s="445">
        <v>0</v>
      </c>
      <c r="D25" s="445">
        <v>0</v>
      </c>
      <c r="E25" s="445">
        <v>0</v>
      </c>
      <c r="F25" s="446">
        <v>0</v>
      </c>
      <c r="G25" s="446">
        <v>0</v>
      </c>
      <c r="H25" s="445">
        <f>SUM(F25:G25)</f>
        <v>0</v>
      </c>
      <c r="I25" s="446">
        <v>0</v>
      </c>
      <c r="J25" s="446">
        <v>0</v>
      </c>
      <c r="K25" s="445">
        <f>SUM(I25:J25)</f>
        <v>0</v>
      </c>
      <c r="L25" s="446">
        <v>0</v>
      </c>
      <c r="M25" s="446">
        <v>0</v>
      </c>
      <c r="N25" s="445">
        <f>SUM(L25:M25)</f>
        <v>0</v>
      </c>
      <c r="O25" s="446">
        <v>0</v>
      </c>
      <c r="P25" s="446">
        <v>0</v>
      </c>
      <c r="Q25" s="445">
        <f>SUM(O25:P25)</f>
        <v>0</v>
      </c>
      <c r="R25" s="447">
        <f>C25+F25+I25+L25+O25</f>
        <v>0</v>
      </c>
      <c r="S25" s="447">
        <f>D25+G25+J25+M25+P25</f>
        <v>0</v>
      </c>
      <c r="T25" s="447">
        <f>SUM(R25:S25)</f>
        <v>0</v>
      </c>
    </row>
    <row r="26" spans="1:24" ht="34.5" customHeight="1" thickBot="1" x14ac:dyDescent="0.4">
      <c r="A26" s="853"/>
      <c r="B26" s="858" t="s">
        <v>13</v>
      </c>
      <c r="C26" s="850">
        <v>0</v>
      </c>
      <c r="D26" s="850">
        <v>0</v>
      </c>
      <c r="E26" s="850">
        <v>0</v>
      </c>
      <c r="F26" s="851">
        <f t="shared" ref="F26:Q26" si="5">SUM(F21:F25)</f>
        <v>0</v>
      </c>
      <c r="G26" s="851">
        <f t="shared" si="5"/>
        <v>1</v>
      </c>
      <c r="H26" s="851">
        <f t="shared" si="5"/>
        <v>1</v>
      </c>
      <c r="I26" s="851">
        <f t="shared" si="5"/>
        <v>0</v>
      </c>
      <c r="J26" s="851">
        <f>SUM(J21:J25)</f>
        <v>0</v>
      </c>
      <c r="K26" s="851">
        <f t="shared" si="5"/>
        <v>0</v>
      </c>
      <c r="L26" s="851">
        <f t="shared" si="5"/>
        <v>0</v>
      </c>
      <c r="M26" s="851">
        <f t="shared" si="5"/>
        <v>0</v>
      </c>
      <c r="N26" s="851">
        <f t="shared" si="5"/>
        <v>0</v>
      </c>
      <c r="O26" s="851">
        <f t="shared" si="5"/>
        <v>0</v>
      </c>
      <c r="P26" s="851">
        <f t="shared" si="5"/>
        <v>1</v>
      </c>
      <c r="Q26" s="851">
        <f t="shared" si="5"/>
        <v>1</v>
      </c>
      <c r="R26" s="851">
        <f>SUM(R21:R25)</f>
        <v>0</v>
      </c>
      <c r="S26" s="851">
        <f>SUM(S21:S25)</f>
        <v>2</v>
      </c>
      <c r="T26" s="851">
        <f>SUM(T21:T25)</f>
        <v>2</v>
      </c>
    </row>
    <row r="27" spans="1:24" ht="30.75" customHeight="1" thickBot="1" x14ac:dyDescent="0.4">
      <c r="A27" s="853"/>
      <c r="B27" s="1454" t="s">
        <v>10</v>
      </c>
      <c r="C27" s="850">
        <f>C20</f>
        <v>16</v>
      </c>
      <c r="D27" s="850">
        <f>D20</f>
        <v>26</v>
      </c>
      <c r="E27" s="850">
        <f>E20</f>
        <v>42</v>
      </c>
      <c r="F27" s="859">
        <f>F20</f>
        <v>33</v>
      </c>
      <c r="G27" s="859">
        <f t="shared" ref="G27:L27" si="6">G20</f>
        <v>8</v>
      </c>
      <c r="H27" s="859">
        <f t="shared" si="6"/>
        <v>41</v>
      </c>
      <c r="I27" s="859">
        <f t="shared" si="6"/>
        <v>21</v>
      </c>
      <c r="J27" s="859">
        <f t="shared" si="6"/>
        <v>25</v>
      </c>
      <c r="K27" s="859">
        <f t="shared" si="6"/>
        <v>46</v>
      </c>
      <c r="L27" s="859">
        <f t="shared" si="6"/>
        <v>11</v>
      </c>
      <c r="M27" s="859">
        <f>M20</f>
        <v>58</v>
      </c>
      <c r="N27" s="859">
        <f t="shared" ref="N27:T27" si="7">N20</f>
        <v>69</v>
      </c>
      <c r="O27" s="859">
        <f t="shared" si="7"/>
        <v>6</v>
      </c>
      <c r="P27" s="859">
        <f t="shared" si="7"/>
        <v>42</v>
      </c>
      <c r="Q27" s="859">
        <f t="shared" si="7"/>
        <v>48</v>
      </c>
      <c r="R27" s="859">
        <f t="shared" si="7"/>
        <v>87</v>
      </c>
      <c r="S27" s="859">
        <f t="shared" si="7"/>
        <v>159</v>
      </c>
      <c r="T27" s="859">
        <f t="shared" si="7"/>
        <v>246</v>
      </c>
      <c r="U27" s="847"/>
    </row>
    <row r="28" spans="1:24" ht="36.75" thickBot="1" x14ac:dyDescent="0.4">
      <c r="A28" s="853"/>
      <c r="B28" s="860" t="s">
        <v>17</v>
      </c>
      <c r="C28" s="850">
        <f>C26</f>
        <v>0</v>
      </c>
      <c r="D28" s="850">
        <f>D26</f>
        <v>0</v>
      </c>
      <c r="E28" s="850">
        <f>E26</f>
        <v>0</v>
      </c>
      <c r="F28" s="859">
        <f t="shared" ref="F28:Q28" si="8">F26</f>
        <v>0</v>
      </c>
      <c r="G28" s="859">
        <f t="shared" si="8"/>
        <v>1</v>
      </c>
      <c r="H28" s="859">
        <f t="shared" si="8"/>
        <v>1</v>
      </c>
      <c r="I28" s="859">
        <f t="shared" si="8"/>
        <v>0</v>
      </c>
      <c r="J28" s="859">
        <f t="shared" si="8"/>
        <v>0</v>
      </c>
      <c r="K28" s="859">
        <f t="shared" si="8"/>
        <v>0</v>
      </c>
      <c r="L28" s="859">
        <f t="shared" si="8"/>
        <v>0</v>
      </c>
      <c r="M28" s="859">
        <f t="shared" si="8"/>
        <v>0</v>
      </c>
      <c r="N28" s="859">
        <f t="shared" si="8"/>
        <v>0</v>
      </c>
      <c r="O28" s="859">
        <f t="shared" si="8"/>
        <v>0</v>
      </c>
      <c r="P28" s="859">
        <f t="shared" si="8"/>
        <v>1</v>
      </c>
      <c r="Q28" s="859">
        <f t="shared" si="8"/>
        <v>1</v>
      </c>
      <c r="R28" s="859">
        <f>R26</f>
        <v>0</v>
      </c>
      <c r="S28" s="859">
        <f>S26</f>
        <v>2</v>
      </c>
      <c r="T28" s="859">
        <f>T26</f>
        <v>2</v>
      </c>
    </row>
    <row r="29" spans="1:24" ht="36" customHeight="1" thickBot="1" x14ac:dyDescent="0.4">
      <c r="A29" s="853"/>
      <c r="B29" s="861" t="s">
        <v>18</v>
      </c>
      <c r="C29" s="850">
        <f>SUM(C27:C28)</f>
        <v>16</v>
      </c>
      <c r="D29" s="850">
        <f>SUM(D27:D28)</f>
        <v>26</v>
      </c>
      <c r="E29" s="850">
        <f>SUM(E27:E28)</f>
        <v>42</v>
      </c>
      <c r="F29" s="862">
        <f>SUM(F27:F28)</f>
        <v>33</v>
      </c>
      <c r="G29" s="862">
        <f t="shared" ref="G29:Q29" si="9">SUM(G27:G28)</f>
        <v>9</v>
      </c>
      <c r="H29" s="862">
        <f t="shared" si="9"/>
        <v>42</v>
      </c>
      <c r="I29" s="852">
        <f t="shared" si="9"/>
        <v>21</v>
      </c>
      <c r="J29" s="852">
        <f t="shared" si="9"/>
        <v>25</v>
      </c>
      <c r="K29" s="852">
        <f t="shared" si="9"/>
        <v>46</v>
      </c>
      <c r="L29" s="852">
        <f t="shared" si="9"/>
        <v>11</v>
      </c>
      <c r="M29" s="852">
        <f t="shared" si="9"/>
        <v>58</v>
      </c>
      <c r="N29" s="852">
        <f t="shared" si="9"/>
        <v>69</v>
      </c>
      <c r="O29" s="852">
        <f t="shared" si="9"/>
        <v>6</v>
      </c>
      <c r="P29" s="852">
        <f t="shared" si="9"/>
        <v>43</v>
      </c>
      <c r="Q29" s="852">
        <f t="shared" si="9"/>
        <v>49</v>
      </c>
      <c r="R29" s="852">
        <f>SUM(R27:R28)</f>
        <v>87</v>
      </c>
      <c r="S29" s="852">
        <f>SUM(S27:S28)</f>
        <v>161</v>
      </c>
      <c r="T29" s="852">
        <f>SUM(T27:T28)</f>
        <v>248</v>
      </c>
    </row>
    <row r="30" spans="1:24" x14ac:dyDescent="0.35">
      <c r="B30" s="845"/>
      <c r="C30" s="846"/>
      <c r="D30" s="846"/>
      <c r="E30" s="846"/>
      <c r="F30" s="846"/>
      <c r="G30" s="846"/>
      <c r="H30" s="846"/>
      <c r="I30" s="846"/>
      <c r="J30" s="846"/>
      <c r="K30" s="846"/>
      <c r="L30" s="846"/>
      <c r="M30" s="846"/>
      <c r="N30" s="846"/>
      <c r="O30" s="846"/>
      <c r="P30" s="846"/>
      <c r="Q30" s="846"/>
      <c r="R30" s="846"/>
      <c r="S30" s="846"/>
      <c r="T30" s="846"/>
    </row>
    <row r="31" spans="1:24" x14ac:dyDescent="0.35">
      <c r="B31" s="845"/>
      <c r="C31" s="846"/>
      <c r="D31" s="846"/>
      <c r="E31" s="846"/>
      <c r="F31" s="846"/>
      <c r="G31" s="846"/>
      <c r="H31" s="846"/>
      <c r="I31" s="846"/>
      <c r="J31" s="846"/>
      <c r="K31" s="846"/>
      <c r="L31" s="846"/>
      <c r="M31" s="846"/>
      <c r="N31" s="846"/>
      <c r="O31" s="846"/>
      <c r="P31" s="846"/>
      <c r="Q31" s="846"/>
      <c r="R31" s="846"/>
      <c r="S31" s="846"/>
      <c r="T31" s="846"/>
    </row>
    <row r="32" spans="1:24" x14ac:dyDescent="0.35">
      <c r="B32" s="4142"/>
      <c r="C32" s="4142"/>
      <c r="D32" s="4142"/>
      <c r="E32" s="4142"/>
      <c r="F32" s="4142"/>
      <c r="G32" s="4142"/>
      <c r="H32" s="4142"/>
      <c r="I32" s="4142"/>
      <c r="J32" s="4142"/>
      <c r="K32" s="4142"/>
      <c r="L32" s="4142"/>
      <c r="M32" s="4142"/>
      <c r="N32" s="4142"/>
      <c r="O32" s="4142"/>
      <c r="P32" s="4142"/>
      <c r="Q32" s="4142"/>
      <c r="R32" s="4142"/>
      <c r="S32" s="4142"/>
      <c r="T32" s="4142"/>
    </row>
    <row r="33" spans="2:20" x14ac:dyDescent="0.35">
      <c r="B33" s="845"/>
      <c r="C33" s="846"/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846"/>
      <c r="R33" s="846"/>
      <c r="S33" s="846"/>
      <c r="T33" s="846"/>
    </row>
    <row r="35" spans="2:20" x14ac:dyDescent="0.35">
      <c r="B35" s="847"/>
      <c r="C35" s="846"/>
      <c r="D35" s="846"/>
      <c r="E35" s="846"/>
      <c r="F35" s="846"/>
      <c r="G35" s="846"/>
      <c r="H35" s="846"/>
      <c r="I35" s="846"/>
      <c r="J35" s="846"/>
      <c r="K35" s="846"/>
      <c r="L35" s="846"/>
      <c r="M35" s="846"/>
      <c r="N35" s="846"/>
      <c r="O35" s="846"/>
      <c r="P35" s="846"/>
      <c r="Q35" s="846"/>
      <c r="R35" s="846"/>
      <c r="S35" s="846"/>
      <c r="T35" s="846"/>
    </row>
    <row r="36" spans="2:20" x14ac:dyDescent="0.35">
      <c r="B36" s="847"/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4"/>
  <sheetViews>
    <sheetView zoomScale="50" zoomScaleNormal="50" workbookViewId="0">
      <selection activeCell="Y29" sqref="Y29"/>
    </sheetView>
  </sheetViews>
  <sheetFormatPr defaultRowHeight="25.5" x14ac:dyDescent="0.35"/>
  <cols>
    <col min="1" max="1" width="3" style="305" customWidth="1"/>
    <col min="2" max="2" width="88.42578125" style="305" customWidth="1"/>
    <col min="3" max="3" width="15" style="305" customWidth="1"/>
    <col min="4" max="4" width="12.85546875" style="305" customWidth="1"/>
    <col min="5" max="5" width="12.28515625" style="305" customWidth="1"/>
    <col min="6" max="6" width="16.28515625" style="305" customWidth="1"/>
    <col min="7" max="7" width="11.28515625" style="305" customWidth="1"/>
    <col min="8" max="8" width="11" style="305" customWidth="1"/>
    <col min="9" max="9" width="9.42578125" style="305" customWidth="1"/>
    <col min="10" max="10" width="10.42578125" style="305" customWidth="1"/>
    <col min="11" max="11" width="14.28515625" style="305" customWidth="1"/>
    <col min="12" max="12" width="14.140625" style="305" customWidth="1"/>
    <col min="13" max="13" width="15.28515625" style="305" customWidth="1"/>
    <col min="14" max="14" width="12" style="305" customWidth="1"/>
    <col min="15" max="15" width="14.28515625" style="305" customWidth="1"/>
    <col min="16" max="17" width="12" style="305" customWidth="1"/>
    <col min="18" max="18" width="14" style="305" customWidth="1"/>
    <col min="19" max="19" width="11" style="305" customWidth="1"/>
    <col min="20" max="20" width="10.85546875" style="305" customWidth="1"/>
    <col min="21" max="21" width="14.28515625" style="305" customWidth="1"/>
    <col min="22" max="22" width="10.5703125" style="305" customWidth="1"/>
    <col min="23" max="23" width="9.28515625" style="305" customWidth="1"/>
    <col min="24" max="256" width="9.140625" style="305"/>
    <col min="257" max="257" width="3" style="305" customWidth="1"/>
    <col min="258" max="258" width="88.42578125" style="305" customWidth="1"/>
    <col min="259" max="259" width="12.7109375" style="305" customWidth="1"/>
    <col min="260" max="260" width="12.85546875" style="305" customWidth="1"/>
    <col min="261" max="261" width="12.28515625" style="305" customWidth="1"/>
    <col min="262" max="262" width="10.28515625" style="305" customWidth="1"/>
    <col min="263" max="263" width="8.7109375" style="305" customWidth="1"/>
    <col min="264" max="264" width="11" style="305" customWidth="1"/>
    <col min="265" max="265" width="9.42578125" style="305" customWidth="1"/>
    <col min="266" max="266" width="10.42578125" style="305" customWidth="1"/>
    <col min="267" max="267" width="14.28515625" style="305" customWidth="1"/>
    <col min="268" max="269" width="9.5703125" style="305" customWidth="1"/>
    <col min="270" max="273" width="12" style="305" customWidth="1"/>
    <col min="274" max="274" width="12.5703125" style="305" customWidth="1"/>
    <col min="275" max="275" width="11" style="305" customWidth="1"/>
    <col min="276" max="276" width="10.85546875" style="305" customWidth="1"/>
    <col min="277" max="277" width="14.28515625" style="305" customWidth="1"/>
    <col min="278" max="278" width="10.5703125" style="305" customWidth="1"/>
    <col min="279" max="279" width="9.28515625" style="305" customWidth="1"/>
    <col min="280" max="512" width="9.140625" style="305"/>
    <col min="513" max="513" width="3" style="305" customWidth="1"/>
    <col min="514" max="514" width="88.42578125" style="305" customWidth="1"/>
    <col min="515" max="515" width="12.7109375" style="305" customWidth="1"/>
    <col min="516" max="516" width="12.85546875" style="305" customWidth="1"/>
    <col min="517" max="517" width="12.28515625" style="305" customWidth="1"/>
    <col min="518" max="518" width="10.28515625" style="305" customWidth="1"/>
    <col min="519" max="519" width="8.7109375" style="305" customWidth="1"/>
    <col min="520" max="520" width="11" style="305" customWidth="1"/>
    <col min="521" max="521" width="9.42578125" style="305" customWidth="1"/>
    <col min="522" max="522" width="10.42578125" style="305" customWidth="1"/>
    <col min="523" max="523" width="14.28515625" style="305" customWidth="1"/>
    <col min="524" max="525" width="9.5703125" style="305" customWidth="1"/>
    <col min="526" max="529" width="12" style="305" customWidth="1"/>
    <col min="530" max="530" width="12.5703125" style="305" customWidth="1"/>
    <col min="531" max="531" width="11" style="305" customWidth="1"/>
    <col min="532" max="532" width="10.85546875" style="305" customWidth="1"/>
    <col min="533" max="533" width="14.28515625" style="305" customWidth="1"/>
    <col min="534" max="534" width="10.5703125" style="305" customWidth="1"/>
    <col min="535" max="535" width="9.28515625" style="305" customWidth="1"/>
    <col min="536" max="768" width="9.140625" style="305"/>
    <col min="769" max="769" width="3" style="305" customWidth="1"/>
    <col min="770" max="770" width="88.42578125" style="305" customWidth="1"/>
    <col min="771" max="771" width="12.7109375" style="305" customWidth="1"/>
    <col min="772" max="772" width="12.85546875" style="305" customWidth="1"/>
    <col min="773" max="773" width="12.28515625" style="305" customWidth="1"/>
    <col min="774" max="774" width="10.28515625" style="305" customWidth="1"/>
    <col min="775" max="775" width="8.7109375" style="305" customWidth="1"/>
    <col min="776" max="776" width="11" style="305" customWidth="1"/>
    <col min="777" max="777" width="9.42578125" style="305" customWidth="1"/>
    <col min="778" max="778" width="10.42578125" style="305" customWidth="1"/>
    <col min="779" max="779" width="14.28515625" style="305" customWidth="1"/>
    <col min="780" max="781" width="9.5703125" style="305" customWidth="1"/>
    <col min="782" max="785" width="12" style="305" customWidth="1"/>
    <col min="786" max="786" width="12.5703125" style="305" customWidth="1"/>
    <col min="787" max="787" width="11" style="305" customWidth="1"/>
    <col min="788" max="788" width="10.85546875" style="305" customWidth="1"/>
    <col min="789" max="789" width="14.28515625" style="305" customWidth="1"/>
    <col min="790" max="790" width="10.5703125" style="305" customWidth="1"/>
    <col min="791" max="791" width="9.28515625" style="305" customWidth="1"/>
    <col min="792" max="1024" width="9.140625" style="305"/>
    <col min="1025" max="1025" width="3" style="305" customWidth="1"/>
    <col min="1026" max="1026" width="88.42578125" style="305" customWidth="1"/>
    <col min="1027" max="1027" width="12.7109375" style="305" customWidth="1"/>
    <col min="1028" max="1028" width="12.85546875" style="305" customWidth="1"/>
    <col min="1029" max="1029" width="12.28515625" style="305" customWidth="1"/>
    <col min="1030" max="1030" width="10.28515625" style="305" customWidth="1"/>
    <col min="1031" max="1031" width="8.7109375" style="305" customWidth="1"/>
    <col min="1032" max="1032" width="11" style="305" customWidth="1"/>
    <col min="1033" max="1033" width="9.42578125" style="305" customWidth="1"/>
    <col min="1034" max="1034" width="10.42578125" style="305" customWidth="1"/>
    <col min="1035" max="1035" width="14.28515625" style="305" customWidth="1"/>
    <col min="1036" max="1037" width="9.5703125" style="305" customWidth="1"/>
    <col min="1038" max="1041" width="12" style="305" customWidth="1"/>
    <col min="1042" max="1042" width="12.5703125" style="305" customWidth="1"/>
    <col min="1043" max="1043" width="11" style="305" customWidth="1"/>
    <col min="1044" max="1044" width="10.85546875" style="305" customWidth="1"/>
    <col min="1045" max="1045" width="14.28515625" style="305" customWidth="1"/>
    <col min="1046" max="1046" width="10.5703125" style="305" customWidth="1"/>
    <col min="1047" max="1047" width="9.28515625" style="305" customWidth="1"/>
    <col min="1048" max="1280" width="9.140625" style="305"/>
    <col min="1281" max="1281" width="3" style="305" customWidth="1"/>
    <col min="1282" max="1282" width="88.42578125" style="305" customWidth="1"/>
    <col min="1283" max="1283" width="12.7109375" style="305" customWidth="1"/>
    <col min="1284" max="1284" width="12.85546875" style="305" customWidth="1"/>
    <col min="1285" max="1285" width="12.28515625" style="305" customWidth="1"/>
    <col min="1286" max="1286" width="10.28515625" style="305" customWidth="1"/>
    <col min="1287" max="1287" width="8.7109375" style="305" customWidth="1"/>
    <col min="1288" max="1288" width="11" style="305" customWidth="1"/>
    <col min="1289" max="1289" width="9.42578125" style="305" customWidth="1"/>
    <col min="1290" max="1290" width="10.42578125" style="305" customWidth="1"/>
    <col min="1291" max="1291" width="14.28515625" style="305" customWidth="1"/>
    <col min="1292" max="1293" width="9.5703125" style="305" customWidth="1"/>
    <col min="1294" max="1297" width="12" style="305" customWidth="1"/>
    <col min="1298" max="1298" width="12.5703125" style="305" customWidth="1"/>
    <col min="1299" max="1299" width="11" style="305" customWidth="1"/>
    <col min="1300" max="1300" width="10.85546875" style="305" customWidth="1"/>
    <col min="1301" max="1301" width="14.28515625" style="305" customWidth="1"/>
    <col min="1302" max="1302" width="10.5703125" style="305" customWidth="1"/>
    <col min="1303" max="1303" width="9.28515625" style="305" customWidth="1"/>
    <col min="1304" max="1536" width="9.140625" style="305"/>
    <col min="1537" max="1537" width="3" style="305" customWidth="1"/>
    <col min="1538" max="1538" width="88.42578125" style="305" customWidth="1"/>
    <col min="1539" max="1539" width="12.7109375" style="305" customWidth="1"/>
    <col min="1540" max="1540" width="12.85546875" style="305" customWidth="1"/>
    <col min="1541" max="1541" width="12.28515625" style="305" customWidth="1"/>
    <col min="1542" max="1542" width="10.28515625" style="305" customWidth="1"/>
    <col min="1543" max="1543" width="8.7109375" style="305" customWidth="1"/>
    <col min="1544" max="1544" width="11" style="305" customWidth="1"/>
    <col min="1545" max="1545" width="9.42578125" style="305" customWidth="1"/>
    <col min="1546" max="1546" width="10.42578125" style="305" customWidth="1"/>
    <col min="1547" max="1547" width="14.28515625" style="305" customWidth="1"/>
    <col min="1548" max="1549" width="9.5703125" style="305" customWidth="1"/>
    <col min="1550" max="1553" width="12" style="305" customWidth="1"/>
    <col min="1554" max="1554" width="12.5703125" style="305" customWidth="1"/>
    <col min="1555" max="1555" width="11" style="305" customWidth="1"/>
    <col min="1556" max="1556" width="10.85546875" style="305" customWidth="1"/>
    <col min="1557" max="1557" width="14.28515625" style="305" customWidth="1"/>
    <col min="1558" max="1558" width="10.5703125" style="305" customWidth="1"/>
    <col min="1559" max="1559" width="9.28515625" style="305" customWidth="1"/>
    <col min="1560" max="1792" width="9.140625" style="305"/>
    <col min="1793" max="1793" width="3" style="305" customWidth="1"/>
    <col min="1794" max="1794" width="88.42578125" style="305" customWidth="1"/>
    <col min="1795" max="1795" width="12.7109375" style="305" customWidth="1"/>
    <col min="1796" max="1796" width="12.85546875" style="305" customWidth="1"/>
    <col min="1797" max="1797" width="12.28515625" style="305" customWidth="1"/>
    <col min="1798" max="1798" width="10.28515625" style="305" customWidth="1"/>
    <col min="1799" max="1799" width="8.7109375" style="305" customWidth="1"/>
    <col min="1800" max="1800" width="11" style="305" customWidth="1"/>
    <col min="1801" max="1801" width="9.42578125" style="305" customWidth="1"/>
    <col min="1802" max="1802" width="10.42578125" style="305" customWidth="1"/>
    <col min="1803" max="1803" width="14.28515625" style="305" customWidth="1"/>
    <col min="1804" max="1805" width="9.5703125" style="305" customWidth="1"/>
    <col min="1806" max="1809" width="12" style="305" customWidth="1"/>
    <col min="1810" max="1810" width="12.5703125" style="305" customWidth="1"/>
    <col min="1811" max="1811" width="11" style="305" customWidth="1"/>
    <col min="1812" max="1812" width="10.85546875" style="305" customWidth="1"/>
    <col min="1813" max="1813" width="14.28515625" style="305" customWidth="1"/>
    <col min="1814" max="1814" width="10.5703125" style="305" customWidth="1"/>
    <col min="1815" max="1815" width="9.28515625" style="305" customWidth="1"/>
    <col min="1816" max="2048" width="9.140625" style="305"/>
    <col min="2049" max="2049" width="3" style="305" customWidth="1"/>
    <col min="2050" max="2050" width="88.42578125" style="305" customWidth="1"/>
    <col min="2051" max="2051" width="12.7109375" style="305" customWidth="1"/>
    <col min="2052" max="2052" width="12.85546875" style="305" customWidth="1"/>
    <col min="2053" max="2053" width="12.28515625" style="305" customWidth="1"/>
    <col min="2054" max="2054" width="10.28515625" style="305" customWidth="1"/>
    <col min="2055" max="2055" width="8.7109375" style="305" customWidth="1"/>
    <col min="2056" max="2056" width="11" style="305" customWidth="1"/>
    <col min="2057" max="2057" width="9.42578125" style="305" customWidth="1"/>
    <col min="2058" max="2058" width="10.42578125" style="305" customWidth="1"/>
    <col min="2059" max="2059" width="14.28515625" style="305" customWidth="1"/>
    <col min="2060" max="2061" width="9.5703125" style="305" customWidth="1"/>
    <col min="2062" max="2065" width="12" style="305" customWidth="1"/>
    <col min="2066" max="2066" width="12.5703125" style="305" customWidth="1"/>
    <col min="2067" max="2067" width="11" style="305" customWidth="1"/>
    <col min="2068" max="2068" width="10.85546875" style="305" customWidth="1"/>
    <col min="2069" max="2069" width="14.28515625" style="305" customWidth="1"/>
    <col min="2070" max="2070" width="10.5703125" style="305" customWidth="1"/>
    <col min="2071" max="2071" width="9.28515625" style="305" customWidth="1"/>
    <col min="2072" max="2304" width="9.140625" style="305"/>
    <col min="2305" max="2305" width="3" style="305" customWidth="1"/>
    <col min="2306" max="2306" width="88.42578125" style="305" customWidth="1"/>
    <col min="2307" max="2307" width="12.7109375" style="305" customWidth="1"/>
    <col min="2308" max="2308" width="12.85546875" style="305" customWidth="1"/>
    <col min="2309" max="2309" width="12.28515625" style="305" customWidth="1"/>
    <col min="2310" max="2310" width="10.28515625" style="305" customWidth="1"/>
    <col min="2311" max="2311" width="8.7109375" style="305" customWidth="1"/>
    <col min="2312" max="2312" width="11" style="305" customWidth="1"/>
    <col min="2313" max="2313" width="9.42578125" style="305" customWidth="1"/>
    <col min="2314" max="2314" width="10.42578125" style="305" customWidth="1"/>
    <col min="2315" max="2315" width="14.28515625" style="305" customWidth="1"/>
    <col min="2316" max="2317" width="9.5703125" style="305" customWidth="1"/>
    <col min="2318" max="2321" width="12" style="305" customWidth="1"/>
    <col min="2322" max="2322" width="12.5703125" style="305" customWidth="1"/>
    <col min="2323" max="2323" width="11" style="305" customWidth="1"/>
    <col min="2324" max="2324" width="10.85546875" style="305" customWidth="1"/>
    <col min="2325" max="2325" width="14.28515625" style="305" customWidth="1"/>
    <col min="2326" max="2326" width="10.5703125" style="305" customWidth="1"/>
    <col min="2327" max="2327" width="9.28515625" style="305" customWidth="1"/>
    <col min="2328" max="2560" width="9.140625" style="305"/>
    <col min="2561" max="2561" width="3" style="305" customWidth="1"/>
    <col min="2562" max="2562" width="88.42578125" style="305" customWidth="1"/>
    <col min="2563" max="2563" width="12.7109375" style="305" customWidth="1"/>
    <col min="2564" max="2564" width="12.85546875" style="305" customWidth="1"/>
    <col min="2565" max="2565" width="12.28515625" style="305" customWidth="1"/>
    <col min="2566" max="2566" width="10.28515625" style="305" customWidth="1"/>
    <col min="2567" max="2567" width="8.7109375" style="305" customWidth="1"/>
    <col min="2568" max="2568" width="11" style="305" customWidth="1"/>
    <col min="2569" max="2569" width="9.42578125" style="305" customWidth="1"/>
    <col min="2570" max="2570" width="10.42578125" style="305" customWidth="1"/>
    <col min="2571" max="2571" width="14.28515625" style="305" customWidth="1"/>
    <col min="2572" max="2573" width="9.5703125" style="305" customWidth="1"/>
    <col min="2574" max="2577" width="12" style="305" customWidth="1"/>
    <col min="2578" max="2578" width="12.5703125" style="305" customWidth="1"/>
    <col min="2579" max="2579" width="11" style="305" customWidth="1"/>
    <col min="2580" max="2580" width="10.85546875" style="305" customWidth="1"/>
    <col min="2581" max="2581" width="14.28515625" style="305" customWidth="1"/>
    <col min="2582" max="2582" width="10.5703125" style="305" customWidth="1"/>
    <col min="2583" max="2583" width="9.28515625" style="305" customWidth="1"/>
    <col min="2584" max="2816" width="9.140625" style="305"/>
    <col min="2817" max="2817" width="3" style="305" customWidth="1"/>
    <col min="2818" max="2818" width="88.42578125" style="305" customWidth="1"/>
    <col min="2819" max="2819" width="12.7109375" style="305" customWidth="1"/>
    <col min="2820" max="2820" width="12.85546875" style="305" customWidth="1"/>
    <col min="2821" max="2821" width="12.28515625" style="305" customWidth="1"/>
    <col min="2822" max="2822" width="10.28515625" style="305" customWidth="1"/>
    <col min="2823" max="2823" width="8.7109375" style="305" customWidth="1"/>
    <col min="2824" max="2824" width="11" style="305" customWidth="1"/>
    <col min="2825" max="2825" width="9.42578125" style="305" customWidth="1"/>
    <col min="2826" max="2826" width="10.42578125" style="305" customWidth="1"/>
    <col min="2827" max="2827" width="14.28515625" style="305" customWidth="1"/>
    <col min="2828" max="2829" width="9.5703125" style="305" customWidth="1"/>
    <col min="2830" max="2833" width="12" style="305" customWidth="1"/>
    <col min="2834" max="2834" width="12.5703125" style="305" customWidth="1"/>
    <col min="2835" max="2835" width="11" style="305" customWidth="1"/>
    <col min="2836" max="2836" width="10.85546875" style="305" customWidth="1"/>
    <col min="2837" max="2837" width="14.28515625" style="305" customWidth="1"/>
    <col min="2838" max="2838" width="10.5703125" style="305" customWidth="1"/>
    <col min="2839" max="2839" width="9.28515625" style="305" customWidth="1"/>
    <col min="2840" max="3072" width="9.140625" style="305"/>
    <col min="3073" max="3073" width="3" style="305" customWidth="1"/>
    <col min="3074" max="3074" width="88.42578125" style="305" customWidth="1"/>
    <col min="3075" max="3075" width="12.7109375" style="305" customWidth="1"/>
    <col min="3076" max="3076" width="12.85546875" style="305" customWidth="1"/>
    <col min="3077" max="3077" width="12.28515625" style="305" customWidth="1"/>
    <col min="3078" max="3078" width="10.28515625" style="305" customWidth="1"/>
    <col min="3079" max="3079" width="8.7109375" style="305" customWidth="1"/>
    <col min="3080" max="3080" width="11" style="305" customWidth="1"/>
    <col min="3081" max="3081" width="9.42578125" style="305" customWidth="1"/>
    <col min="3082" max="3082" width="10.42578125" style="305" customWidth="1"/>
    <col min="3083" max="3083" width="14.28515625" style="305" customWidth="1"/>
    <col min="3084" max="3085" width="9.5703125" style="305" customWidth="1"/>
    <col min="3086" max="3089" width="12" style="305" customWidth="1"/>
    <col min="3090" max="3090" width="12.5703125" style="305" customWidth="1"/>
    <col min="3091" max="3091" width="11" style="305" customWidth="1"/>
    <col min="3092" max="3092" width="10.85546875" style="305" customWidth="1"/>
    <col min="3093" max="3093" width="14.28515625" style="305" customWidth="1"/>
    <col min="3094" max="3094" width="10.5703125" style="305" customWidth="1"/>
    <col min="3095" max="3095" width="9.28515625" style="305" customWidth="1"/>
    <col min="3096" max="3328" width="9.140625" style="305"/>
    <col min="3329" max="3329" width="3" style="305" customWidth="1"/>
    <col min="3330" max="3330" width="88.42578125" style="305" customWidth="1"/>
    <col min="3331" max="3331" width="12.7109375" style="305" customWidth="1"/>
    <col min="3332" max="3332" width="12.85546875" style="305" customWidth="1"/>
    <col min="3333" max="3333" width="12.28515625" style="305" customWidth="1"/>
    <col min="3334" max="3334" width="10.28515625" style="305" customWidth="1"/>
    <col min="3335" max="3335" width="8.7109375" style="305" customWidth="1"/>
    <col min="3336" max="3336" width="11" style="305" customWidth="1"/>
    <col min="3337" max="3337" width="9.42578125" style="305" customWidth="1"/>
    <col min="3338" max="3338" width="10.42578125" style="305" customWidth="1"/>
    <col min="3339" max="3339" width="14.28515625" style="305" customWidth="1"/>
    <col min="3340" max="3341" width="9.5703125" style="305" customWidth="1"/>
    <col min="3342" max="3345" width="12" style="305" customWidth="1"/>
    <col min="3346" max="3346" width="12.5703125" style="305" customWidth="1"/>
    <col min="3347" max="3347" width="11" style="305" customWidth="1"/>
    <col min="3348" max="3348" width="10.85546875" style="305" customWidth="1"/>
    <col min="3349" max="3349" width="14.28515625" style="305" customWidth="1"/>
    <col min="3350" max="3350" width="10.5703125" style="305" customWidth="1"/>
    <col min="3351" max="3351" width="9.28515625" style="305" customWidth="1"/>
    <col min="3352" max="3584" width="9.140625" style="305"/>
    <col min="3585" max="3585" width="3" style="305" customWidth="1"/>
    <col min="3586" max="3586" width="88.42578125" style="305" customWidth="1"/>
    <col min="3587" max="3587" width="12.7109375" style="305" customWidth="1"/>
    <col min="3588" max="3588" width="12.85546875" style="305" customWidth="1"/>
    <col min="3589" max="3589" width="12.28515625" style="305" customWidth="1"/>
    <col min="3590" max="3590" width="10.28515625" style="305" customWidth="1"/>
    <col min="3591" max="3591" width="8.7109375" style="305" customWidth="1"/>
    <col min="3592" max="3592" width="11" style="305" customWidth="1"/>
    <col min="3593" max="3593" width="9.42578125" style="305" customWidth="1"/>
    <col min="3594" max="3594" width="10.42578125" style="305" customWidth="1"/>
    <col min="3595" max="3595" width="14.28515625" style="305" customWidth="1"/>
    <col min="3596" max="3597" width="9.5703125" style="305" customWidth="1"/>
    <col min="3598" max="3601" width="12" style="305" customWidth="1"/>
    <col min="3602" max="3602" width="12.5703125" style="305" customWidth="1"/>
    <col min="3603" max="3603" width="11" style="305" customWidth="1"/>
    <col min="3604" max="3604" width="10.85546875" style="305" customWidth="1"/>
    <col min="3605" max="3605" width="14.28515625" style="305" customWidth="1"/>
    <col min="3606" max="3606" width="10.5703125" style="305" customWidth="1"/>
    <col min="3607" max="3607" width="9.28515625" style="305" customWidth="1"/>
    <col min="3608" max="3840" width="9.140625" style="305"/>
    <col min="3841" max="3841" width="3" style="305" customWidth="1"/>
    <col min="3842" max="3842" width="88.42578125" style="305" customWidth="1"/>
    <col min="3843" max="3843" width="12.7109375" style="305" customWidth="1"/>
    <col min="3844" max="3844" width="12.85546875" style="305" customWidth="1"/>
    <col min="3845" max="3845" width="12.28515625" style="305" customWidth="1"/>
    <col min="3846" max="3846" width="10.28515625" style="305" customWidth="1"/>
    <col min="3847" max="3847" width="8.7109375" style="305" customWidth="1"/>
    <col min="3848" max="3848" width="11" style="305" customWidth="1"/>
    <col min="3849" max="3849" width="9.42578125" style="305" customWidth="1"/>
    <col min="3850" max="3850" width="10.42578125" style="305" customWidth="1"/>
    <col min="3851" max="3851" width="14.28515625" style="305" customWidth="1"/>
    <col min="3852" max="3853" width="9.5703125" style="305" customWidth="1"/>
    <col min="3854" max="3857" width="12" style="305" customWidth="1"/>
    <col min="3858" max="3858" width="12.5703125" style="305" customWidth="1"/>
    <col min="3859" max="3859" width="11" style="305" customWidth="1"/>
    <col min="3860" max="3860" width="10.85546875" style="305" customWidth="1"/>
    <col min="3861" max="3861" width="14.28515625" style="305" customWidth="1"/>
    <col min="3862" max="3862" width="10.5703125" style="305" customWidth="1"/>
    <col min="3863" max="3863" width="9.28515625" style="305" customWidth="1"/>
    <col min="3864" max="4096" width="9.140625" style="305"/>
    <col min="4097" max="4097" width="3" style="305" customWidth="1"/>
    <col min="4098" max="4098" width="88.42578125" style="305" customWidth="1"/>
    <col min="4099" max="4099" width="12.7109375" style="305" customWidth="1"/>
    <col min="4100" max="4100" width="12.85546875" style="305" customWidth="1"/>
    <col min="4101" max="4101" width="12.28515625" style="305" customWidth="1"/>
    <col min="4102" max="4102" width="10.28515625" style="305" customWidth="1"/>
    <col min="4103" max="4103" width="8.7109375" style="305" customWidth="1"/>
    <col min="4104" max="4104" width="11" style="305" customWidth="1"/>
    <col min="4105" max="4105" width="9.42578125" style="305" customWidth="1"/>
    <col min="4106" max="4106" width="10.42578125" style="305" customWidth="1"/>
    <col min="4107" max="4107" width="14.28515625" style="305" customWidth="1"/>
    <col min="4108" max="4109" width="9.5703125" style="305" customWidth="1"/>
    <col min="4110" max="4113" width="12" style="305" customWidth="1"/>
    <col min="4114" max="4114" width="12.5703125" style="305" customWidth="1"/>
    <col min="4115" max="4115" width="11" style="305" customWidth="1"/>
    <col min="4116" max="4116" width="10.85546875" style="305" customWidth="1"/>
    <col min="4117" max="4117" width="14.28515625" style="305" customWidth="1"/>
    <col min="4118" max="4118" width="10.5703125" style="305" customWidth="1"/>
    <col min="4119" max="4119" width="9.28515625" style="305" customWidth="1"/>
    <col min="4120" max="4352" width="9.140625" style="305"/>
    <col min="4353" max="4353" width="3" style="305" customWidth="1"/>
    <col min="4354" max="4354" width="88.42578125" style="305" customWidth="1"/>
    <col min="4355" max="4355" width="12.7109375" style="305" customWidth="1"/>
    <col min="4356" max="4356" width="12.85546875" style="305" customWidth="1"/>
    <col min="4357" max="4357" width="12.28515625" style="305" customWidth="1"/>
    <col min="4358" max="4358" width="10.28515625" style="305" customWidth="1"/>
    <col min="4359" max="4359" width="8.7109375" style="305" customWidth="1"/>
    <col min="4360" max="4360" width="11" style="305" customWidth="1"/>
    <col min="4361" max="4361" width="9.42578125" style="305" customWidth="1"/>
    <col min="4362" max="4362" width="10.42578125" style="305" customWidth="1"/>
    <col min="4363" max="4363" width="14.28515625" style="305" customWidth="1"/>
    <col min="4364" max="4365" width="9.5703125" style="305" customWidth="1"/>
    <col min="4366" max="4369" width="12" style="305" customWidth="1"/>
    <col min="4370" max="4370" width="12.5703125" style="305" customWidth="1"/>
    <col min="4371" max="4371" width="11" style="305" customWidth="1"/>
    <col min="4372" max="4372" width="10.85546875" style="305" customWidth="1"/>
    <col min="4373" max="4373" width="14.28515625" style="305" customWidth="1"/>
    <col min="4374" max="4374" width="10.5703125" style="305" customWidth="1"/>
    <col min="4375" max="4375" width="9.28515625" style="305" customWidth="1"/>
    <col min="4376" max="4608" width="9.140625" style="305"/>
    <col min="4609" max="4609" width="3" style="305" customWidth="1"/>
    <col min="4610" max="4610" width="88.42578125" style="305" customWidth="1"/>
    <col min="4611" max="4611" width="12.7109375" style="305" customWidth="1"/>
    <col min="4612" max="4612" width="12.85546875" style="305" customWidth="1"/>
    <col min="4613" max="4613" width="12.28515625" style="305" customWidth="1"/>
    <col min="4614" max="4614" width="10.28515625" style="305" customWidth="1"/>
    <col min="4615" max="4615" width="8.7109375" style="305" customWidth="1"/>
    <col min="4616" max="4616" width="11" style="305" customWidth="1"/>
    <col min="4617" max="4617" width="9.42578125" style="305" customWidth="1"/>
    <col min="4618" max="4618" width="10.42578125" style="305" customWidth="1"/>
    <col min="4619" max="4619" width="14.28515625" style="305" customWidth="1"/>
    <col min="4620" max="4621" width="9.5703125" style="305" customWidth="1"/>
    <col min="4622" max="4625" width="12" style="305" customWidth="1"/>
    <col min="4626" max="4626" width="12.5703125" style="305" customWidth="1"/>
    <col min="4627" max="4627" width="11" style="305" customWidth="1"/>
    <col min="4628" max="4628" width="10.85546875" style="305" customWidth="1"/>
    <col min="4629" max="4629" width="14.28515625" style="305" customWidth="1"/>
    <col min="4630" max="4630" width="10.5703125" style="305" customWidth="1"/>
    <col min="4631" max="4631" width="9.28515625" style="305" customWidth="1"/>
    <col min="4632" max="4864" width="9.140625" style="305"/>
    <col min="4865" max="4865" width="3" style="305" customWidth="1"/>
    <col min="4866" max="4866" width="88.42578125" style="305" customWidth="1"/>
    <col min="4867" max="4867" width="12.7109375" style="305" customWidth="1"/>
    <col min="4868" max="4868" width="12.85546875" style="305" customWidth="1"/>
    <col min="4869" max="4869" width="12.28515625" style="305" customWidth="1"/>
    <col min="4870" max="4870" width="10.28515625" style="305" customWidth="1"/>
    <col min="4871" max="4871" width="8.7109375" style="305" customWidth="1"/>
    <col min="4872" max="4872" width="11" style="305" customWidth="1"/>
    <col min="4873" max="4873" width="9.42578125" style="305" customWidth="1"/>
    <col min="4874" max="4874" width="10.42578125" style="305" customWidth="1"/>
    <col min="4875" max="4875" width="14.28515625" style="305" customWidth="1"/>
    <col min="4876" max="4877" width="9.5703125" style="305" customWidth="1"/>
    <col min="4878" max="4881" width="12" style="305" customWidth="1"/>
    <col min="4882" max="4882" width="12.5703125" style="305" customWidth="1"/>
    <col min="4883" max="4883" width="11" style="305" customWidth="1"/>
    <col min="4884" max="4884" width="10.85546875" style="305" customWidth="1"/>
    <col min="4885" max="4885" width="14.28515625" style="305" customWidth="1"/>
    <col min="4886" max="4886" width="10.5703125" style="305" customWidth="1"/>
    <col min="4887" max="4887" width="9.28515625" style="305" customWidth="1"/>
    <col min="4888" max="5120" width="9.140625" style="305"/>
    <col min="5121" max="5121" width="3" style="305" customWidth="1"/>
    <col min="5122" max="5122" width="88.42578125" style="305" customWidth="1"/>
    <col min="5123" max="5123" width="12.7109375" style="305" customWidth="1"/>
    <col min="5124" max="5124" width="12.85546875" style="305" customWidth="1"/>
    <col min="5125" max="5125" width="12.28515625" style="305" customWidth="1"/>
    <col min="5126" max="5126" width="10.28515625" style="305" customWidth="1"/>
    <col min="5127" max="5127" width="8.7109375" style="305" customWidth="1"/>
    <col min="5128" max="5128" width="11" style="305" customWidth="1"/>
    <col min="5129" max="5129" width="9.42578125" style="305" customWidth="1"/>
    <col min="5130" max="5130" width="10.42578125" style="305" customWidth="1"/>
    <col min="5131" max="5131" width="14.28515625" style="305" customWidth="1"/>
    <col min="5132" max="5133" width="9.5703125" style="305" customWidth="1"/>
    <col min="5134" max="5137" width="12" style="305" customWidth="1"/>
    <col min="5138" max="5138" width="12.5703125" style="305" customWidth="1"/>
    <col min="5139" max="5139" width="11" style="305" customWidth="1"/>
    <col min="5140" max="5140" width="10.85546875" style="305" customWidth="1"/>
    <col min="5141" max="5141" width="14.28515625" style="305" customWidth="1"/>
    <col min="5142" max="5142" width="10.5703125" style="305" customWidth="1"/>
    <col min="5143" max="5143" width="9.28515625" style="305" customWidth="1"/>
    <col min="5144" max="5376" width="9.140625" style="305"/>
    <col min="5377" max="5377" width="3" style="305" customWidth="1"/>
    <col min="5378" max="5378" width="88.42578125" style="305" customWidth="1"/>
    <col min="5379" max="5379" width="12.7109375" style="305" customWidth="1"/>
    <col min="5380" max="5380" width="12.85546875" style="305" customWidth="1"/>
    <col min="5381" max="5381" width="12.28515625" style="305" customWidth="1"/>
    <col min="5382" max="5382" width="10.28515625" style="305" customWidth="1"/>
    <col min="5383" max="5383" width="8.7109375" style="305" customWidth="1"/>
    <col min="5384" max="5384" width="11" style="305" customWidth="1"/>
    <col min="5385" max="5385" width="9.42578125" style="305" customWidth="1"/>
    <col min="5386" max="5386" width="10.42578125" style="305" customWidth="1"/>
    <col min="5387" max="5387" width="14.28515625" style="305" customWidth="1"/>
    <col min="5388" max="5389" width="9.5703125" style="305" customWidth="1"/>
    <col min="5390" max="5393" width="12" style="305" customWidth="1"/>
    <col min="5394" max="5394" width="12.5703125" style="305" customWidth="1"/>
    <col min="5395" max="5395" width="11" style="305" customWidth="1"/>
    <col min="5396" max="5396" width="10.85546875" style="305" customWidth="1"/>
    <col min="5397" max="5397" width="14.28515625" style="305" customWidth="1"/>
    <col min="5398" max="5398" width="10.5703125" style="305" customWidth="1"/>
    <col min="5399" max="5399" width="9.28515625" style="305" customWidth="1"/>
    <col min="5400" max="5632" width="9.140625" style="305"/>
    <col min="5633" max="5633" width="3" style="305" customWidth="1"/>
    <col min="5634" max="5634" width="88.42578125" style="305" customWidth="1"/>
    <col min="5635" max="5635" width="12.7109375" style="305" customWidth="1"/>
    <col min="5636" max="5636" width="12.85546875" style="305" customWidth="1"/>
    <col min="5637" max="5637" width="12.28515625" style="305" customWidth="1"/>
    <col min="5638" max="5638" width="10.28515625" style="305" customWidth="1"/>
    <col min="5639" max="5639" width="8.7109375" style="305" customWidth="1"/>
    <col min="5640" max="5640" width="11" style="305" customWidth="1"/>
    <col min="5641" max="5641" width="9.42578125" style="305" customWidth="1"/>
    <col min="5642" max="5642" width="10.42578125" style="305" customWidth="1"/>
    <col min="5643" max="5643" width="14.28515625" style="305" customWidth="1"/>
    <col min="5644" max="5645" width="9.5703125" style="305" customWidth="1"/>
    <col min="5646" max="5649" width="12" style="305" customWidth="1"/>
    <col min="5650" max="5650" width="12.5703125" style="305" customWidth="1"/>
    <col min="5651" max="5651" width="11" style="305" customWidth="1"/>
    <col min="5652" max="5652" width="10.85546875" style="305" customWidth="1"/>
    <col min="5653" max="5653" width="14.28515625" style="305" customWidth="1"/>
    <col min="5654" max="5654" width="10.5703125" style="305" customWidth="1"/>
    <col min="5655" max="5655" width="9.28515625" style="305" customWidth="1"/>
    <col min="5656" max="5888" width="9.140625" style="305"/>
    <col min="5889" max="5889" width="3" style="305" customWidth="1"/>
    <col min="5890" max="5890" width="88.42578125" style="305" customWidth="1"/>
    <col min="5891" max="5891" width="12.7109375" style="305" customWidth="1"/>
    <col min="5892" max="5892" width="12.85546875" style="305" customWidth="1"/>
    <col min="5893" max="5893" width="12.28515625" style="305" customWidth="1"/>
    <col min="5894" max="5894" width="10.28515625" style="305" customWidth="1"/>
    <col min="5895" max="5895" width="8.7109375" style="305" customWidth="1"/>
    <col min="5896" max="5896" width="11" style="305" customWidth="1"/>
    <col min="5897" max="5897" width="9.42578125" style="305" customWidth="1"/>
    <col min="5898" max="5898" width="10.42578125" style="305" customWidth="1"/>
    <col min="5899" max="5899" width="14.28515625" style="305" customWidth="1"/>
    <col min="5900" max="5901" width="9.5703125" style="305" customWidth="1"/>
    <col min="5902" max="5905" width="12" style="305" customWidth="1"/>
    <col min="5906" max="5906" width="12.5703125" style="305" customWidth="1"/>
    <col min="5907" max="5907" width="11" style="305" customWidth="1"/>
    <col min="5908" max="5908" width="10.85546875" style="305" customWidth="1"/>
    <col min="5909" max="5909" width="14.28515625" style="305" customWidth="1"/>
    <col min="5910" max="5910" width="10.5703125" style="305" customWidth="1"/>
    <col min="5911" max="5911" width="9.28515625" style="305" customWidth="1"/>
    <col min="5912" max="6144" width="9.140625" style="305"/>
    <col min="6145" max="6145" width="3" style="305" customWidth="1"/>
    <col min="6146" max="6146" width="88.42578125" style="305" customWidth="1"/>
    <col min="6147" max="6147" width="12.7109375" style="305" customWidth="1"/>
    <col min="6148" max="6148" width="12.85546875" style="305" customWidth="1"/>
    <col min="6149" max="6149" width="12.28515625" style="305" customWidth="1"/>
    <col min="6150" max="6150" width="10.28515625" style="305" customWidth="1"/>
    <col min="6151" max="6151" width="8.7109375" style="305" customWidth="1"/>
    <col min="6152" max="6152" width="11" style="305" customWidth="1"/>
    <col min="6153" max="6153" width="9.42578125" style="305" customWidth="1"/>
    <col min="6154" max="6154" width="10.42578125" style="305" customWidth="1"/>
    <col min="6155" max="6155" width="14.28515625" style="305" customWidth="1"/>
    <col min="6156" max="6157" width="9.5703125" style="305" customWidth="1"/>
    <col min="6158" max="6161" width="12" style="305" customWidth="1"/>
    <col min="6162" max="6162" width="12.5703125" style="305" customWidth="1"/>
    <col min="6163" max="6163" width="11" style="305" customWidth="1"/>
    <col min="6164" max="6164" width="10.85546875" style="305" customWidth="1"/>
    <col min="6165" max="6165" width="14.28515625" style="305" customWidth="1"/>
    <col min="6166" max="6166" width="10.5703125" style="305" customWidth="1"/>
    <col min="6167" max="6167" width="9.28515625" style="305" customWidth="1"/>
    <col min="6168" max="6400" width="9.140625" style="305"/>
    <col min="6401" max="6401" width="3" style="305" customWidth="1"/>
    <col min="6402" max="6402" width="88.42578125" style="305" customWidth="1"/>
    <col min="6403" max="6403" width="12.7109375" style="305" customWidth="1"/>
    <col min="6404" max="6404" width="12.85546875" style="305" customWidth="1"/>
    <col min="6405" max="6405" width="12.28515625" style="305" customWidth="1"/>
    <col min="6406" max="6406" width="10.28515625" style="305" customWidth="1"/>
    <col min="6407" max="6407" width="8.7109375" style="305" customWidth="1"/>
    <col min="6408" max="6408" width="11" style="305" customWidth="1"/>
    <col min="6409" max="6409" width="9.42578125" style="305" customWidth="1"/>
    <col min="6410" max="6410" width="10.42578125" style="305" customWidth="1"/>
    <col min="6411" max="6411" width="14.28515625" style="305" customWidth="1"/>
    <col min="6412" max="6413" width="9.5703125" style="305" customWidth="1"/>
    <col min="6414" max="6417" width="12" style="305" customWidth="1"/>
    <col min="6418" max="6418" width="12.5703125" style="305" customWidth="1"/>
    <col min="6419" max="6419" width="11" style="305" customWidth="1"/>
    <col min="6420" max="6420" width="10.85546875" style="305" customWidth="1"/>
    <col min="6421" max="6421" width="14.28515625" style="305" customWidth="1"/>
    <col min="6422" max="6422" width="10.5703125" style="305" customWidth="1"/>
    <col min="6423" max="6423" width="9.28515625" style="305" customWidth="1"/>
    <col min="6424" max="6656" width="9.140625" style="305"/>
    <col min="6657" max="6657" width="3" style="305" customWidth="1"/>
    <col min="6658" max="6658" width="88.42578125" style="305" customWidth="1"/>
    <col min="6659" max="6659" width="12.7109375" style="305" customWidth="1"/>
    <col min="6660" max="6660" width="12.85546875" style="305" customWidth="1"/>
    <col min="6661" max="6661" width="12.28515625" style="305" customWidth="1"/>
    <col min="6662" max="6662" width="10.28515625" style="305" customWidth="1"/>
    <col min="6663" max="6663" width="8.7109375" style="305" customWidth="1"/>
    <col min="6664" max="6664" width="11" style="305" customWidth="1"/>
    <col min="6665" max="6665" width="9.42578125" style="305" customWidth="1"/>
    <col min="6666" max="6666" width="10.42578125" style="305" customWidth="1"/>
    <col min="6667" max="6667" width="14.28515625" style="305" customWidth="1"/>
    <col min="6668" max="6669" width="9.5703125" style="305" customWidth="1"/>
    <col min="6670" max="6673" width="12" style="305" customWidth="1"/>
    <col min="6674" max="6674" width="12.5703125" style="305" customWidth="1"/>
    <col min="6675" max="6675" width="11" style="305" customWidth="1"/>
    <col min="6676" max="6676" width="10.85546875" style="305" customWidth="1"/>
    <col min="6677" max="6677" width="14.28515625" style="305" customWidth="1"/>
    <col min="6678" max="6678" width="10.5703125" style="305" customWidth="1"/>
    <col min="6679" max="6679" width="9.28515625" style="305" customWidth="1"/>
    <col min="6680" max="6912" width="9.140625" style="305"/>
    <col min="6913" max="6913" width="3" style="305" customWidth="1"/>
    <col min="6914" max="6914" width="88.42578125" style="305" customWidth="1"/>
    <col min="6915" max="6915" width="12.7109375" style="305" customWidth="1"/>
    <col min="6916" max="6916" width="12.85546875" style="305" customWidth="1"/>
    <col min="6917" max="6917" width="12.28515625" style="305" customWidth="1"/>
    <col min="6918" max="6918" width="10.28515625" style="305" customWidth="1"/>
    <col min="6919" max="6919" width="8.7109375" style="305" customWidth="1"/>
    <col min="6920" max="6920" width="11" style="305" customWidth="1"/>
    <col min="6921" max="6921" width="9.42578125" style="305" customWidth="1"/>
    <col min="6922" max="6922" width="10.42578125" style="305" customWidth="1"/>
    <col min="6923" max="6923" width="14.28515625" style="305" customWidth="1"/>
    <col min="6924" max="6925" width="9.5703125" style="305" customWidth="1"/>
    <col min="6926" max="6929" width="12" style="305" customWidth="1"/>
    <col min="6930" max="6930" width="12.5703125" style="305" customWidth="1"/>
    <col min="6931" max="6931" width="11" style="305" customWidth="1"/>
    <col min="6932" max="6932" width="10.85546875" style="305" customWidth="1"/>
    <col min="6933" max="6933" width="14.28515625" style="305" customWidth="1"/>
    <col min="6934" max="6934" width="10.5703125" style="305" customWidth="1"/>
    <col min="6935" max="6935" width="9.28515625" style="305" customWidth="1"/>
    <col min="6936" max="7168" width="9.140625" style="305"/>
    <col min="7169" max="7169" width="3" style="305" customWidth="1"/>
    <col min="7170" max="7170" width="88.42578125" style="305" customWidth="1"/>
    <col min="7171" max="7171" width="12.7109375" style="305" customWidth="1"/>
    <col min="7172" max="7172" width="12.85546875" style="305" customWidth="1"/>
    <col min="7173" max="7173" width="12.28515625" style="305" customWidth="1"/>
    <col min="7174" max="7174" width="10.28515625" style="305" customWidth="1"/>
    <col min="7175" max="7175" width="8.7109375" style="305" customWidth="1"/>
    <col min="7176" max="7176" width="11" style="305" customWidth="1"/>
    <col min="7177" max="7177" width="9.42578125" style="305" customWidth="1"/>
    <col min="7178" max="7178" width="10.42578125" style="305" customWidth="1"/>
    <col min="7179" max="7179" width="14.28515625" style="305" customWidth="1"/>
    <col min="7180" max="7181" width="9.5703125" style="305" customWidth="1"/>
    <col min="7182" max="7185" width="12" style="305" customWidth="1"/>
    <col min="7186" max="7186" width="12.5703125" style="305" customWidth="1"/>
    <col min="7187" max="7187" width="11" style="305" customWidth="1"/>
    <col min="7188" max="7188" width="10.85546875" style="305" customWidth="1"/>
    <col min="7189" max="7189" width="14.28515625" style="305" customWidth="1"/>
    <col min="7190" max="7190" width="10.5703125" style="305" customWidth="1"/>
    <col min="7191" max="7191" width="9.28515625" style="305" customWidth="1"/>
    <col min="7192" max="7424" width="9.140625" style="305"/>
    <col min="7425" max="7425" width="3" style="305" customWidth="1"/>
    <col min="7426" max="7426" width="88.42578125" style="305" customWidth="1"/>
    <col min="7427" max="7427" width="12.7109375" style="305" customWidth="1"/>
    <col min="7428" max="7428" width="12.85546875" style="305" customWidth="1"/>
    <col min="7429" max="7429" width="12.28515625" style="305" customWidth="1"/>
    <col min="7430" max="7430" width="10.28515625" style="305" customWidth="1"/>
    <col min="7431" max="7431" width="8.7109375" style="305" customWidth="1"/>
    <col min="7432" max="7432" width="11" style="305" customWidth="1"/>
    <col min="7433" max="7433" width="9.42578125" style="305" customWidth="1"/>
    <col min="7434" max="7434" width="10.42578125" style="305" customWidth="1"/>
    <col min="7435" max="7435" width="14.28515625" style="305" customWidth="1"/>
    <col min="7436" max="7437" width="9.5703125" style="305" customWidth="1"/>
    <col min="7438" max="7441" width="12" style="305" customWidth="1"/>
    <col min="7442" max="7442" width="12.5703125" style="305" customWidth="1"/>
    <col min="7443" max="7443" width="11" style="305" customWidth="1"/>
    <col min="7444" max="7444" width="10.85546875" style="305" customWidth="1"/>
    <col min="7445" max="7445" width="14.28515625" style="305" customWidth="1"/>
    <col min="7446" max="7446" width="10.5703125" style="305" customWidth="1"/>
    <col min="7447" max="7447" width="9.28515625" style="305" customWidth="1"/>
    <col min="7448" max="7680" width="9.140625" style="305"/>
    <col min="7681" max="7681" width="3" style="305" customWidth="1"/>
    <col min="7682" max="7682" width="88.42578125" style="305" customWidth="1"/>
    <col min="7683" max="7683" width="12.7109375" style="305" customWidth="1"/>
    <col min="7684" max="7684" width="12.85546875" style="305" customWidth="1"/>
    <col min="7685" max="7685" width="12.28515625" style="305" customWidth="1"/>
    <col min="7686" max="7686" width="10.28515625" style="305" customWidth="1"/>
    <col min="7687" max="7687" width="8.7109375" style="305" customWidth="1"/>
    <col min="7688" max="7688" width="11" style="305" customWidth="1"/>
    <col min="7689" max="7689" width="9.42578125" style="305" customWidth="1"/>
    <col min="7690" max="7690" width="10.42578125" style="305" customWidth="1"/>
    <col min="7691" max="7691" width="14.28515625" style="305" customWidth="1"/>
    <col min="7692" max="7693" width="9.5703125" style="305" customWidth="1"/>
    <col min="7694" max="7697" width="12" style="305" customWidth="1"/>
    <col min="7698" max="7698" width="12.5703125" style="305" customWidth="1"/>
    <col min="7699" max="7699" width="11" style="305" customWidth="1"/>
    <col min="7700" max="7700" width="10.85546875" style="305" customWidth="1"/>
    <col min="7701" max="7701" width="14.28515625" style="305" customWidth="1"/>
    <col min="7702" max="7702" width="10.5703125" style="305" customWidth="1"/>
    <col min="7703" max="7703" width="9.28515625" style="305" customWidth="1"/>
    <col min="7704" max="7936" width="9.140625" style="305"/>
    <col min="7937" max="7937" width="3" style="305" customWidth="1"/>
    <col min="7938" max="7938" width="88.42578125" style="305" customWidth="1"/>
    <col min="7939" max="7939" width="12.7109375" style="305" customWidth="1"/>
    <col min="7940" max="7940" width="12.85546875" style="305" customWidth="1"/>
    <col min="7941" max="7941" width="12.28515625" style="305" customWidth="1"/>
    <col min="7942" max="7942" width="10.28515625" style="305" customWidth="1"/>
    <col min="7943" max="7943" width="8.7109375" style="305" customWidth="1"/>
    <col min="7944" max="7944" width="11" style="305" customWidth="1"/>
    <col min="7945" max="7945" width="9.42578125" style="305" customWidth="1"/>
    <col min="7946" max="7946" width="10.42578125" style="305" customWidth="1"/>
    <col min="7947" max="7947" width="14.28515625" style="305" customWidth="1"/>
    <col min="7948" max="7949" width="9.5703125" style="305" customWidth="1"/>
    <col min="7950" max="7953" width="12" style="305" customWidth="1"/>
    <col min="7954" max="7954" width="12.5703125" style="305" customWidth="1"/>
    <col min="7955" max="7955" width="11" style="305" customWidth="1"/>
    <col min="7956" max="7956" width="10.85546875" style="305" customWidth="1"/>
    <col min="7957" max="7957" width="14.28515625" style="305" customWidth="1"/>
    <col min="7958" max="7958" width="10.5703125" style="305" customWidth="1"/>
    <col min="7959" max="7959" width="9.28515625" style="305" customWidth="1"/>
    <col min="7960" max="8192" width="9.140625" style="305"/>
    <col min="8193" max="8193" width="3" style="305" customWidth="1"/>
    <col min="8194" max="8194" width="88.42578125" style="305" customWidth="1"/>
    <col min="8195" max="8195" width="12.7109375" style="305" customWidth="1"/>
    <col min="8196" max="8196" width="12.85546875" style="305" customWidth="1"/>
    <col min="8197" max="8197" width="12.28515625" style="305" customWidth="1"/>
    <col min="8198" max="8198" width="10.28515625" style="305" customWidth="1"/>
    <col min="8199" max="8199" width="8.7109375" style="305" customWidth="1"/>
    <col min="8200" max="8200" width="11" style="305" customWidth="1"/>
    <col min="8201" max="8201" width="9.42578125" style="305" customWidth="1"/>
    <col min="8202" max="8202" width="10.42578125" style="305" customWidth="1"/>
    <col min="8203" max="8203" width="14.28515625" style="305" customWidth="1"/>
    <col min="8204" max="8205" width="9.5703125" style="305" customWidth="1"/>
    <col min="8206" max="8209" width="12" style="305" customWidth="1"/>
    <col min="8210" max="8210" width="12.5703125" style="305" customWidth="1"/>
    <col min="8211" max="8211" width="11" style="305" customWidth="1"/>
    <col min="8212" max="8212" width="10.85546875" style="305" customWidth="1"/>
    <col min="8213" max="8213" width="14.28515625" style="305" customWidth="1"/>
    <col min="8214" max="8214" width="10.5703125" style="305" customWidth="1"/>
    <col min="8215" max="8215" width="9.28515625" style="305" customWidth="1"/>
    <col min="8216" max="8448" width="9.140625" style="305"/>
    <col min="8449" max="8449" width="3" style="305" customWidth="1"/>
    <col min="8450" max="8450" width="88.42578125" style="305" customWidth="1"/>
    <col min="8451" max="8451" width="12.7109375" style="305" customWidth="1"/>
    <col min="8452" max="8452" width="12.85546875" style="305" customWidth="1"/>
    <col min="8453" max="8453" width="12.28515625" style="305" customWidth="1"/>
    <col min="8454" max="8454" width="10.28515625" style="305" customWidth="1"/>
    <col min="8455" max="8455" width="8.7109375" style="305" customWidth="1"/>
    <col min="8456" max="8456" width="11" style="305" customWidth="1"/>
    <col min="8457" max="8457" width="9.42578125" style="305" customWidth="1"/>
    <col min="8458" max="8458" width="10.42578125" style="305" customWidth="1"/>
    <col min="8459" max="8459" width="14.28515625" style="305" customWidth="1"/>
    <col min="8460" max="8461" width="9.5703125" style="305" customWidth="1"/>
    <col min="8462" max="8465" width="12" style="305" customWidth="1"/>
    <col min="8466" max="8466" width="12.5703125" style="305" customWidth="1"/>
    <col min="8467" max="8467" width="11" style="305" customWidth="1"/>
    <col min="8468" max="8468" width="10.85546875" style="305" customWidth="1"/>
    <col min="8469" max="8469" width="14.28515625" style="305" customWidth="1"/>
    <col min="8470" max="8470" width="10.5703125" style="305" customWidth="1"/>
    <col min="8471" max="8471" width="9.28515625" style="305" customWidth="1"/>
    <col min="8472" max="8704" width="9.140625" style="305"/>
    <col min="8705" max="8705" width="3" style="305" customWidth="1"/>
    <col min="8706" max="8706" width="88.42578125" style="305" customWidth="1"/>
    <col min="8707" max="8707" width="12.7109375" style="305" customWidth="1"/>
    <col min="8708" max="8708" width="12.85546875" style="305" customWidth="1"/>
    <col min="8709" max="8709" width="12.28515625" style="305" customWidth="1"/>
    <col min="8710" max="8710" width="10.28515625" style="305" customWidth="1"/>
    <col min="8711" max="8711" width="8.7109375" style="305" customWidth="1"/>
    <col min="8712" max="8712" width="11" style="305" customWidth="1"/>
    <col min="8713" max="8713" width="9.42578125" style="305" customWidth="1"/>
    <col min="8714" max="8714" width="10.42578125" style="305" customWidth="1"/>
    <col min="8715" max="8715" width="14.28515625" style="305" customWidth="1"/>
    <col min="8716" max="8717" width="9.5703125" style="305" customWidth="1"/>
    <col min="8718" max="8721" width="12" style="305" customWidth="1"/>
    <col min="8722" max="8722" width="12.5703125" style="305" customWidth="1"/>
    <col min="8723" max="8723" width="11" style="305" customWidth="1"/>
    <col min="8724" max="8724" width="10.85546875" style="305" customWidth="1"/>
    <col min="8725" max="8725" width="14.28515625" style="305" customWidth="1"/>
    <col min="8726" max="8726" width="10.5703125" style="305" customWidth="1"/>
    <col min="8727" max="8727" width="9.28515625" style="305" customWidth="1"/>
    <col min="8728" max="8960" width="9.140625" style="305"/>
    <col min="8961" max="8961" width="3" style="305" customWidth="1"/>
    <col min="8962" max="8962" width="88.42578125" style="305" customWidth="1"/>
    <col min="8963" max="8963" width="12.7109375" style="305" customWidth="1"/>
    <col min="8964" max="8964" width="12.85546875" style="305" customWidth="1"/>
    <col min="8965" max="8965" width="12.28515625" style="305" customWidth="1"/>
    <col min="8966" max="8966" width="10.28515625" style="305" customWidth="1"/>
    <col min="8967" max="8967" width="8.7109375" style="305" customWidth="1"/>
    <col min="8968" max="8968" width="11" style="305" customWidth="1"/>
    <col min="8969" max="8969" width="9.42578125" style="305" customWidth="1"/>
    <col min="8970" max="8970" width="10.42578125" style="305" customWidth="1"/>
    <col min="8971" max="8971" width="14.28515625" style="305" customWidth="1"/>
    <col min="8972" max="8973" width="9.5703125" style="305" customWidth="1"/>
    <col min="8974" max="8977" width="12" style="305" customWidth="1"/>
    <col min="8978" max="8978" width="12.5703125" style="305" customWidth="1"/>
    <col min="8979" max="8979" width="11" style="305" customWidth="1"/>
    <col min="8980" max="8980" width="10.85546875" style="305" customWidth="1"/>
    <col min="8981" max="8981" width="14.28515625" style="305" customWidth="1"/>
    <col min="8982" max="8982" width="10.5703125" style="305" customWidth="1"/>
    <col min="8983" max="8983" width="9.28515625" style="305" customWidth="1"/>
    <col min="8984" max="9216" width="9.140625" style="305"/>
    <col min="9217" max="9217" width="3" style="305" customWidth="1"/>
    <col min="9218" max="9218" width="88.42578125" style="305" customWidth="1"/>
    <col min="9219" max="9219" width="12.7109375" style="305" customWidth="1"/>
    <col min="9220" max="9220" width="12.85546875" style="305" customWidth="1"/>
    <col min="9221" max="9221" width="12.28515625" style="305" customWidth="1"/>
    <col min="9222" max="9222" width="10.28515625" style="305" customWidth="1"/>
    <col min="9223" max="9223" width="8.7109375" style="305" customWidth="1"/>
    <col min="9224" max="9224" width="11" style="305" customWidth="1"/>
    <col min="9225" max="9225" width="9.42578125" style="305" customWidth="1"/>
    <col min="9226" max="9226" width="10.42578125" style="305" customWidth="1"/>
    <col min="9227" max="9227" width="14.28515625" style="305" customWidth="1"/>
    <col min="9228" max="9229" width="9.5703125" style="305" customWidth="1"/>
    <col min="9230" max="9233" width="12" style="305" customWidth="1"/>
    <col min="9234" max="9234" width="12.5703125" style="305" customWidth="1"/>
    <col min="9235" max="9235" width="11" style="305" customWidth="1"/>
    <col min="9236" max="9236" width="10.85546875" style="305" customWidth="1"/>
    <col min="9237" max="9237" width="14.28515625" style="305" customWidth="1"/>
    <col min="9238" max="9238" width="10.5703125" style="305" customWidth="1"/>
    <col min="9239" max="9239" width="9.28515625" style="305" customWidth="1"/>
    <col min="9240" max="9472" width="9.140625" style="305"/>
    <col min="9473" max="9473" width="3" style="305" customWidth="1"/>
    <col min="9474" max="9474" width="88.42578125" style="305" customWidth="1"/>
    <col min="9475" max="9475" width="12.7109375" style="305" customWidth="1"/>
    <col min="9476" max="9476" width="12.85546875" style="305" customWidth="1"/>
    <col min="9477" max="9477" width="12.28515625" style="305" customWidth="1"/>
    <col min="9478" max="9478" width="10.28515625" style="305" customWidth="1"/>
    <col min="9479" max="9479" width="8.7109375" style="305" customWidth="1"/>
    <col min="9480" max="9480" width="11" style="305" customWidth="1"/>
    <col min="9481" max="9481" width="9.42578125" style="305" customWidth="1"/>
    <col min="9482" max="9482" width="10.42578125" style="305" customWidth="1"/>
    <col min="9483" max="9483" width="14.28515625" style="305" customWidth="1"/>
    <col min="9484" max="9485" width="9.5703125" style="305" customWidth="1"/>
    <col min="9486" max="9489" width="12" style="305" customWidth="1"/>
    <col min="9490" max="9490" width="12.5703125" style="305" customWidth="1"/>
    <col min="9491" max="9491" width="11" style="305" customWidth="1"/>
    <col min="9492" max="9492" width="10.85546875" style="305" customWidth="1"/>
    <col min="9493" max="9493" width="14.28515625" style="305" customWidth="1"/>
    <col min="9494" max="9494" width="10.5703125" style="305" customWidth="1"/>
    <col min="9495" max="9495" width="9.28515625" style="305" customWidth="1"/>
    <col min="9496" max="9728" width="9.140625" style="305"/>
    <col min="9729" max="9729" width="3" style="305" customWidth="1"/>
    <col min="9730" max="9730" width="88.42578125" style="305" customWidth="1"/>
    <col min="9731" max="9731" width="12.7109375" style="305" customWidth="1"/>
    <col min="9732" max="9732" width="12.85546875" style="305" customWidth="1"/>
    <col min="9733" max="9733" width="12.28515625" style="305" customWidth="1"/>
    <col min="9734" max="9734" width="10.28515625" style="305" customWidth="1"/>
    <col min="9735" max="9735" width="8.7109375" style="305" customWidth="1"/>
    <col min="9736" max="9736" width="11" style="305" customWidth="1"/>
    <col min="9737" max="9737" width="9.42578125" style="305" customWidth="1"/>
    <col min="9738" max="9738" width="10.42578125" style="305" customWidth="1"/>
    <col min="9739" max="9739" width="14.28515625" style="305" customWidth="1"/>
    <col min="9740" max="9741" width="9.5703125" style="305" customWidth="1"/>
    <col min="9742" max="9745" width="12" style="305" customWidth="1"/>
    <col min="9746" max="9746" width="12.5703125" style="305" customWidth="1"/>
    <col min="9747" max="9747" width="11" style="305" customWidth="1"/>
    <col min="9748" max="9748" width="10.85546875" style="305" customWidth="1"/>
    <col min="9749" max="9749" width="14.28515625" style="305" customWidth="1"/>
    <col min="9750" max="9750" width="10.5703125" style="305" customWidth="1"/>
    <col min="9751" max="9751" width="9.28515625" style="305" customWidth="1"/>
    <col min="9752" max="9984" width="9.140625" style="305"/>
    <col min="9985" max="9985" width="3" style="305" customWidth="1"/>
    <col min="9986" max="9986" width="88.42578125" style="305" customWidth="1"/>
    <col min="9987" max="9987" width="12.7109375" style="305" customWidth="1"/>
    <col min="9988" max="9988" width="12.85546875" style="305" customWidth="1"/>
    <col min="9989" max="9989" width="12.28515625" style="305" customWidth="1"/>
    <col min="9990" max="9990" width="10.28515625" style="305" customWidth="1"/>
    <col min="9991" max="9991" width="8.7109375" style="305" customWidth="1"/>
    <col min="9992" max="9992" width="11" style="305" customWidth="1"/>
    <col min="9993" max="9993" width="9.42578125" style="305" customWidth="1"/>
    <col min="9994" max="9994" width="10.42578125" style="305" customWidth="1"/>
    <col min="9995" max="9995" width="14.28515625" style="305" customWidth="1"/>
    <col min="9996" max="9997" width="9.5703125" style="305" customWidth="1"/>
    <col min="9998" max="10001" width="12" style="305" customWidth="1"/>
    <col min="10002" max="10002" width="12.5703125" style="305" customWidth="1"/>
    <col min="10003" max="10003" width="11" style="305" customWidth="1"/>
    <col min="10004" max="10004" width="10.85546875" style="305" customWidth="1"/>
    <col min="10005" max="10005" width="14.28515625" style="305" customWidth="1"/>
    <col min="10006" max="10006" width="10.5703125" style="305" customWidth="1"/>
    <col min="10007" max="10007" width="9.28515625" style="305" customWidth="1"/>
    <col min="10008" max="10240" width="9.140625" style="305"/>
    <col min="10241" max="10241" width="3" style="305" customWidth="1"/>
    <col min="10242" max="10242" width="88.42578125" style="305" customWidth="1"/>
    <col min="10243" max="10243" width="12.7109375" style="305" customWidth="1"/>
    <col min="10244" max="10244" width="12.85546875" style="305" customWidth="1"/>
    <col min="10245" max="10245" width="12.28515625" style="305" customWidth="1"/>
    <col min="10246" max="10246" width="10.28515625" style="305" customWidth="1"/>
    <col min="10247" max="10247" width="8.7109375" style="305" customWidth="1"/>
    <col min="10248" max="10248" width="11" style="305" customWidth="1"/>
    <col min="10249" max="10249" width="9.42578125" style="305" customWidth="1"/>
    <col min="10250" max="10250" width="10.42578125" style="305" customWidth="1"/>
    <col min="10251" max="10251" width="14.28515625" style="305" customWidth="1"/>
    <col min="10252" max="10253" width="9.5703125" style="305" customWidth="1"/>
    <col min="10254" max="10257" width="12" style="305" customWidth="1"/>
    <col min="10258" max="10258" width="12.5703125" style="305" customWidth="1"/>
    <col min="10259" max="10259" width="11" style="305" customWidth="1"/>
    <col min="10260" max="10260" width="10.85546875" style="305" customWidth="1"/>
    <col min="10261" max="10261" width="14.28515625" style="305" customWidth="1"/>
    <col min="10262" max="10262" width="10.5703125" style="305" customWidth="1"/>
    <col min="10263" max="10263" width="9.28515625" style="305" customWidth="1"/>
    <col min="10264" max="10496" width="9.140625" style="305"/>
    <col min="10497" max="10497" width="3" style="305" customWidth="1"/>
    <col min="10498" max="10498" width="88.42578125" style="305" customWidth="1"/>
    <col min="10499" max="10499" width="12.7109375" style="305" customWidth="1"/>
    <col min="10500" max="10500" width="12.85546875" style="305" customWidth="1"/>
    <col min="10501" max="10501" width="12.28515625" style="305" customWidth="1"/>
    <col min="10502" max="10502" width="10.28515625" style="305" customWidth="1"/>
    <col min="10503" max="10503" width="8.7109375" style="305" customWidth="1"/>
    <col min="10504" max="10504" width="11" style="305" customWidth="1"/>
    <col min="10505" max="10505" width="9.42578125" style="305" customWidth="1"/>
    <col min="10506" max="10506" width="10.42578125" style="305" customWidth="1"/>
    <col min="10507" max="10507" width="14.28515625" style="305" customWidth="1"/>
    <col min="10508" max="10509" width="9.5703125" style="305" customWidth="1"/>
    <col min="10510" max="10513" width="12" style="305" customWidth="1"/>
    <col min="10514" max="10514" width="12.5703125" style="305" customWidth="1"/>
    <col min="10515" max="10515" width="11" style="305" customWidth="1"/>
    <col min="10516" max="10516" width="10.85546875" style="305" customWidth="1"/>
    <col min="10517" max="10517" width="14.28515625" style="305" customWidth="1"/>
    <col min="10518" max="10518" width="10.5703125" style="305" customWidth="1"/>
    <col min="10519" max="10519" width="9.28515625" style="305" customWidth="1"/>
    <col min="10520" max="10752" width="9.140625" style="305"/>
    <col min="10753" max="10753" width="3" style="305" customWidth="1"/>
    <col min="10754" max="10754" width="88.42578125" style="305" customWidth="1"/>
    <col min="10755" max="10755" width="12.7109375" style="305" customWidth="1"/>
    <col min="10756" max="10756" width="12.85546875" style="305" customWidth="1"/>
    <col min="10757" max="10757" width="12.28515625" style="305" customWidth="1"/>
    <col min="10758" max="10758" width="10.28515625" style="305" customWidth="1"/>
    <col min="10759" max="10759" width="8.7109375" style="305" customWidth="1"/>
    <col min="10760" max="10760" width="11" style="305" customWidth="1"/>
    <col min="10761" max="10761" width="9.42578125" style="305" customWidth="1"/>
    <col min="10762" max="10762" width="10.42578125" style="305" customWidth="1"/>
    <col min="10763" max="10763" width="14.28515625" style="305" customWidth="1"/>
    <col min="10764" max="10765" width="9.5703125" style="305" customWidth="1"/>
    <col min="10766" max="10769" width="12" style="305" customWidth="1"/>
    <col min="10770" max="10770" width="12.5703125" style="305" customWidth="1"/>
    <col min="10771" max="10771" width="11" style="305" customWidth="1"/>
    <col min="10772" max="10772" width="10.85546875" style="305" customWidth="1"/>
    <col min="10773" max="10773" width="14.28515625" style="305" customWidth="1"/>
    <col min="10774" max="10774" width="10.5703125" style="305" customWidth="1"/>
    <col min="10775" max="10775" width="9.28515625" style="305" customWidth="1"/>
    <col min="10776" max="11008" width="9.140625" style="305"/>
    <col min="11009" max="11009" width="3" style="305" customWidth="1"/>
    <col min="11010" max="11010" width="88.42578125" style="305" customWidth="1"/>
    <col min="11011" max="11011" width="12.7109375" style="305" customWidth="1"/>
    <col min="11012" max="11012" width="12.85546875" style="305" customWidth="1"/>
    <col min="11013" max="11013" width="12.28515625" style="305" customWidth="1"/>
    <col min="11014" max="11014" width="10.28515625" style="305" customWidth="1"/>
    <col min="11015" max="11015" width="8.7109375" style="305" customWidth="1"/>
    <col min="11016" max="11016" width="11" style="305" customWidth="1"/>
    <col min="11017" max="11017" width="9.42578125" style="305" customWidth="1"/>
    <col min="11018" max="11018" width="10.42578125" style="305" customWidth="1"/>
    <col min="11019" max="11019" width="14.28515625" style="305" customWidth="1"/>
    <col min="11020" max="11021" width="9.5703125" style="305" customWidth="1"/>
    <col min="11022" max="11025" width="12" style="305" customWidth="1"/>
    <col min="11026" max="11026" width="12.5703125" style="305" customWidth="1"/>
    <col min="11027" max="11027" width="11" style="305" customWidth="1"/>
    <col min="11028" max="11028" width="10.85546875" style="305" customWidth="1"/>
    <col min="11029" max="11029" width="14.28515625" style="305" customWidth="1"/>
    <col min="11030" max="11030" width="10.5703125" style="305" customWidth="1"/>
    <col min="11031" max="11031" width="9.28515625" style="305" customWidth="1"/>
    <col min="11032" max="11264" width="9.140625" style="305"/>
    <col min="11265" max="11265" width="3" style="305" customWidth="1"/>
    <col min="11266" max="11266" width="88.42578125" style="305" customWidth="1"/>
    <col min="11267" max="11267" width="12.7109375" style="305" customWidth="1"/>
    <col min="11268" max="11268" width="12.85546875" style="305" customWidth="1"/>
    <col min="11269" max="11269" width="12.28515625" style="305" customWidth="1"/>
    <col min="11270" max="11270" width="10.28515625" style="305" customWidth="1"/>
    <col min="11271" max="11271" width="8.7109375" style="305" customWidth="1"/>
    <col min="11272" max="11272" width="11" style="305" customWidth="1"/>
    <col min="11273" max="11273" width="9.42578125" style="305" customWidth="1"/>
    <col min="11274" max="11274" width="10.42578125" style="305" customWidth="1"/>
    <col min="11275" max="11275" width="14.28515625" style="305" customWidth="1"/>
    <col min="11276" max="11277" width="9.5703125" style="305" customWidth="1"/>
    <col min="11278" max="11281" width="12" style="305" customWidth="1"/>
    <col min="11282" max="11282" width="12.5703125" style="305" customWidth="1"/>
    <col min="11283" max="11283" width="11" style="305" customWidth="1"/>
    <col min="11284" max="11284" width="10.85546875" style="305" customWidth="1"/>
    <col min="11285" max="11285" width="14.28515625" style="305" customWidth="1"/>
    <col min="11286" max="11286" width="10.5703125" style="305" customWidth="1"/>
    <col min="11287" max="11287" width="9.28515625" style="305" customWidth="1"/>
    <col min="11288" max="11520" width="9.140625" style="305"/>
    <col min="11521" max="11521" width="3" style="305" customWidth="1"/>
    <col min="11522" max="11522" width="88.42578125" style="305" customWidth="1"/>
    <col min="11523" max="11523" width="12.7109375" style="305" customWidth="1"/>
    <col min="11524" max="11524" width="12.85546875" style="305" customWidth="1"/>
    <col min="11525" max="11525" width="12.28515625" style="305" customWidth="1"/>
    <col min="11526" max="11526" width="10.28515625" style="305" customWidth="1"/>
    <col min="11527" max="11527" width="8.7109375" style="305" customWidth="1"/>
    <col min="11528" max="11528" width="11" style="305" customWidth="1"/>
    <col min="11529" max="11529" width="9.42578125" style="305" customWidth="1"/>
    <col min="11530" max="11530" width="10.42578125" style="305" customWidth="1"/>
    <col min="11531" max="11531" width="14.28515625" style="305" customWidth="1"/>
    <col min="11532" max="11533" width="9.5703125" style="305" customWidth="1"/>
    <col min="11534" max="11537" width="12" style="305" customWidth="1"/>
    <col min="11538" max="11538" width="12.5703125" style="305" customWidth="1"/>
    <col min="11539" max="11539" width="11" style="305" customWidth="1"/>
    <col min="11540" max="11540" width="10.85546875" style="305" customWidth="1"/>
    <col min="11541" max="11541" width="14.28515625" style="305" customWidth="1"/>
    <col min="11542" max="11542" width="10.5703125" style="305" customWidth="1"/>
    <col min="11543" max="11543" width="9.28515625" style="305" customWidth="1"/>
    <col min="11544" max="11776" width="9.140625" style="305"/>
    <col min="11777" max="11777" width="3" style="305" customWidth="1"/>
    <col min="11778" max="11778" width="88.42578125" style="305" customWidth="1"/>
    <col min="11779" max="11779" width="12.7109375" style="305" customWidth="1"/>
    <col min="11780" max="11780" width="12.85546875" style="305" customWidth="1"/>
    <col min="11781" max="11781" width="12.28515625" style="305" customWidth="1"/>
    <col min="11782" max="11782" width="10.28515625" style="305" customWidth="1"/>
    <col min="11783" max="11783" width="8.7109375" style="305" customWidth="1"/>
    <col min="11784" max="11784" width="11" style="305" customWidth="1"/>
    <col min="11785" max="11785" width="9.42578125" style="305" customWidth="1"/>
    <col min="11786" max="11786" width="10.42578125" style="305" customWidth="1"/>
    <col min="11787" max="11787" width="14.28515625" style="305" customWidth="1"/>
    <col min="11788" max="11789" width="9.5703125" style="305" customWidth="1"/>
    <col min="11790" max="11793" width="12" style="305" customWidth="1"/>
    <col min="11794" max="11794" width="12.5703125" style="305" customWidth="1"/>
    <col min="11795" max="11795" width="11" style="305" customWidth="1"/>
    <col min="11796" max="11796" width="10.85546875" style="305" customWidth="1"/>
    <col min="11797" max="11797" width="14.28515625" style="305" customWidth="1"/>
    <col min="11798" max="11798" width="10.5703125" style="305" customWidth="1"/>
    <col min="11799" max="11799" width="9.28515625" style="305" customWidth="1"/>
    <col min="11800" max="12032" width="9.140625" style="305"/>
    <col min="12033" max="12033" width="3" style="305" customWidth="1"/>
    <col min="12034" max="12034" width="88.42578125" style="305" customWidth="1"/>
    <col min="12035" max="12035" width="12.7109375" style="305" customWidth="1"/>
    <col min="12036" max="12036" width="12.85546875" style="305" customWidth="1"/>
    <col min="12037" max="12037" width="12.28515625" style="305" customWidth="1"/>
    <col min="12038" max="12038" width="10.28515625" style="305" customWidth="1"/>
    <col min="12039" max="12039" width="8.7109375" style="305" customWidth="1"/>
    <col min="12040" max="12040" width="11" style="305" customWidth="1"/>
    <col min="12041" max="12041" width="9.42578125" style="305" customWidth="1"/>
    <col min="12042" max="12042" width="10.42578125" style="305" customWidth="1"/>
    <col min="12043" max="12043" width="14.28515625" style="305" customWidth="1"/>
    <col min="12044" max="12045" width="9.5703125" style="305" customWidth="1"/>
    <col min="12046" max="12049" width="12" style="305" customWidth="1"/>
    <col min="12050" max="12050" width="12.5703125" style="305" customWidth="1"/>
    <col min="12051" max="12051" width="11" style="305" customWidth="1"/>
    <col min="12052" max="12052" width="10.85546875" style="305" customWidth="1"/>
    <col min="12053" max="12053" width="14.28515625" style="305" customWidth="1"/>
    <col min="12054" max="12054" width="10.5703125" style="305" customWidth="1"/>
    <col min="12055" max="12055" width="9.28515625" style="305" customWidth="1"/>
    <col min="12056" max="12288" width="9.140625" style="305"/>
    <col min="12289" max="12289" width="3" style="305" customWidth="1"/>
    <col min="12290" max="12290" width="88.42578125" style="305" customWidth="1"/>
    <col min="12291" max="12291" width="12.7109375" style="305" customWidth="1"/>
    <col min="12292" max="12292" width="12.85546875" style="305" customWidth="1"/>
    <col min="12293" max="12293" width="12.28515625" style="305" customWidth="1"/>
    <col min="12294" max="12294" width="10.28515625" style="305" customWidth="1"/>
    <col min="12295" max="12295" width="8.7109375" style="305" customWidth="1"/>
    <col min="12296" max="12296" width="11" style="305" customWidth="1"/>
    <col min="12297" max="12297" width="9.42578125" style="305" customWidth="1"/>
    <col min="12298" max="12298" width="10.42578125" style="305" customWidth="1"/>
    <col min="12299" max="12299" width="14.28515625" style="305" customWidth="1"/>
    <col min="12300" max="12301" width="9.5703125" style="305" customWidth="1"/>
    <col min="12302" max="12305" width="12" style="305" customWidth="1"/>
    <col min="12306" max="12306" width="12.5703125" style="305" customWidth="1"/>
    <col min="12307" max="12307" width="11" style="305" customWidth="1"/>
    <col min="12308" max="12308" width="10.85546875" style="305" customWidth="1"/>
    <col min="12309" max="12309" width="14.28515625" style="305" customWidth="1"/>
    <col min="12310" max="12310" width="10.5703125" style="305" customWidth="1"/>
    <col min="12311" max="12311" width="9.28515625" style="305" customWidth="1"/>
    <col min="12312" max="12544" width="9.140625" style="305"/>
    <col min="12545" max="12545" width="3" style="305" customWidth="1"/>
    <col min="12546" max="12546" width="88.42578125" style="305" customWidth="1"/>
    <col min="12547" max="12547" width="12.7109375" style="305" customWidth="1"/>
    <col min="12548" max="12548" width="12.85546875" style="305" customWidth="1"/>
    <col min="12549" max="12549" width="12.28515625" style="305" customWidth="1"/>
    <col min="12550" max="12550" width="10.28515625" style="305" customWidth="1"/>
    <col min="12551" max="12551" width="8.7109375" style="305" customWidth="1"/>
    <col min="12552" max="12552" width="11" style="305" customWidth="1"/>
    <col min="12553" max="12553" width="9.42578125" style="305" customWidth="1"/>
    <col min="12554" max="12554" width="10.42578125" style="305" customWidth="1"/>
    <col min="12555" max="12555" width="14.28515625" style="305" customWidth="1"/>
    <col min="12556" max="12557" width="9.5703125" style="305" customWidth="1"/>
    <col min="12558" max="12561" width="12" style="305" customWidth="1"/>
    <col min="12562" max="12562" width="12.5703125" style="305" customWidth="1"/>
    <col min="12563" max="12563" width="11" style="305" customWidth="1"/>
    <col min="12564" max="12564" width="10.85546875" style="305" customWidth="1"/>
    <col min="12565" max="12565" width="14.28515625" style="305" customWidth="1"/>
    <col min="12566" max="12566" width="10.5703125" style="305" customWidth="1"/>
    <col min="12567" max="12567" width="9.28515625" style="305" customWidth="1"/>
    <col min="12568" max="12800" width="9.140625" style="305"/>
    <col min="12801" max="12801" width="3" style="305" customWidth="1"/>
    <col min="12802" max="12802" width="88.42578125" style="305" customWidth="1"/>
    <col min="12803" max="12803" width="12.7109375" style="305" customWidth="1"/>
    <col min="12804" max="12804" width="12.85546875" style="305" customWidth="1"/>
    <col min="12805" max="12805" width="12.28515625" style="305" customWidth="1"/>
    <col min="12806" max="12806" width="10.28515625" style="305" customWidth="1"/>
    <col min="12807" max="12807" width="8.7109375" style="305" customWidth="1"/>
    <col min="12808" max="12808" width="11" style="305" customWidth="1"/>
    <col min="12809" max="12809" width="9.42578125" style="305" customWidth="1"/>
    <col min="12810" max="12810" width="10.42578125" style="305" customWidth="1"/>
    <col min="12811" max="12811" width="14.28515625" style="305" customWidth="1"/>
    <col min="12812" max="12813" width="9.5703125" style="305" customWidth="1"/>
    <col min="12814" max="12817" width="12" style="305" customWidth="1"/>
    <col min="12818" max="12818" width="12.5703125" style="305" customWidth="1"/>
    <col min="12819" max="12819" width="11" style="305" customWidth="1"/>
    <col min="12820" max="12820" width="10.85546875" style="305" customWidth="1"/>
    <col min="12821" max="12821" width="14.28515625" style="305" customWidth="1"/>
    <col min="12822" max="12822" width="10.5703125" style="305" customWidth="1"/>
    <col min="12823" max="12823" width="9.28515625" style="305" customWidth="1"/>
    <col min="12824" max="13056" width="9.140625" style="305"/>
    <col min="13057" max="13057" width="3" style="305" customWidth="1"/>
    <col min="13058" max="13058" width="88.42578125" style="305" customWidth="1"/>
    <col min="13059" max="13059" width="12.7109375" style="305" customWidth="1"/>
    <col min="13060" max="13060" width="12.85546875" style="305" customWidth="1"/>
    <col min="13061" max="13061" width="12.28515625" style="305" customWidth="1"/>
    <col min="13062" max="13062" width="10.28515625" style="305" customWidth="1"/>
    <col min="13063" max="13063" width="8.7109375" style="305" customWidth="1"/>
    <col min="13064" max="13064" width="11" style="305" customWidth="1"/>
    <col min="13065" max="13065" width="9.42578125" style="305" customWidth="1"/>
    <col min="13066" max="13066" width="10.42578125" style="305" customWidth="1"/>
    <col min="13067" max="13067" width="14.28515625" style="305" customWidth="1"/>
    <col min="13068" max="13069" width="9.5703125" style="305" customWidth="1"/>
    <col min="13070" max="13073" width="12" style="305" customWidth="1"/>
    <col min="13074" max="13074" width="12.5703125" style="305" customWidth="1"/>
    <col min="13075" max="13075" width="11" style="305" customWidth="1"/>
    <col min="13076" max="13076" width="10.85546875" style="305" customWidth="1"/>
    <col min="13077" max="13077" width="14.28515625" style="305" customWidth="1"/>
    <col min="13078" max="13078" width="10.5703125" style="305" customWidth="1"/>
    <col min="13079" max="13079" width="9.28515625" style="305" customWidth="1"/>
    <col min="13080" max="13312" width="9.140625" style="305"/>
    <col min="13313" max="13313" width="3" style="305" customWidth="1"/>
    <col min="13314" max="13314" width="88.42578125" style="305" customWidth="1"/>
    <col min="13315" max="13315" width="12.7109375" style="305" customWidth="1"/>
    <col min="13316" max="13316" width="12.85546875" style="305" customWidth="1"/>
    <col min="13317" max="13317" width="12.28515625" style="305" customWidth="1"/>
    <col min="13318" max="13318" width="10.28515625" style="305" customWidth="1"/>
    <col min="13319" max="13319" width="8.7109375" style="305" customWidth="1"/>
    <col min="13320" max="13320" width="11" style="305" customWidth="1"/>
    <col min="13321" max="13321" width="9.42578125" style="305" customWidth="1"/>
    <col min="13322" max="13322" width="10.42578125" style="305" customWidth="1"/>
    <col min="13323" max="13323" width="14.28515625" style="305" customWidth="1"/>
    <col min="13324" max="13325" width="9.5703125" style="305" customWidth="1"/>
    <col min="13326" max="13329" width="12" style="305" customWidth="1"/>
    <col min="13330" max="13330" width="12.5703125" style="305" customWidth="1"/>
    <col min="13331" max="13331" width="11" style="305" customWidth="1"/>
    <col min="13332" max="13332" width="10.85546875" style="305" customWidth="1"/>
    <col min="13333" max="13333" width="14.28515625" style="305" customWidth="1"/>
    <col min="13334" max="13334" width="10.5703125" style="305" customWidth="1"/>
    <col min="13335" max="13335" width="9.28515625" style="305" customWidth="1"/>
    <col min="13336" max="13568" width="9.140625" style="305"/>
    <col min="13569" max="13569" width="3" style="305" customWidth="1"/>
    <col min="13570" max="13570" width="88.42578125" style="305" customWidth="1"/>
    <col min="13571" max="13571" width="12.7109375" style="305" customWidth="1"/>
    <col min="13572" max="13572" width="12.85546875" style="305" customWidth="1"/>
    <col min="13573" max="13573" width="12.28515625" style="305" customWidth="1"/>
    <col min="13574" max="13574" width="10.28515625" style="305" customWidth="1"/>
    <col min="13575" max="13575" width="8.7109375" style="305" customWidth="1"/>
    <col min="13576" max="13576" width="11" style="305" customWidth="1"/>
    <col min="13577" max="13577" width="9.42578125" style="305" customWidth="1"/>
    <col min="13578" max="13578" width="10.42578125" style="305" customWidth="1"/>
    <col min="13579" max="13579" width="14.28515625" style="305" customWidth="1"/>
    <col min="13580" max="13581" width="9.5703125" style="305" customWidth="1"/>
    <col min="13582" max="13585" width="12" style="305" customWidth="1"/>
    <col min="13586" max="13586" width="12.5703125" style="305" customWidth="1"/>
    <col min="13587" max="13587" width="11" style="305" customWidth="1"/>
    <col min="13588" max="13588" width="10.85546875" style="305" customWidth="1"/>
    <col min="13589" max="13589" width="14.28515625" style="305" customWidth="1"/>
    <col min="13590" max="13590" width="10.5703125" style="305" customWidth="1"/>
    <col min="13591" max="13591" width="9.28515625" style="305" customWidth="1"/>
    <col min="13592" max="13824" width="9.140625" style="305"/>
    <col min="13825" max="13825" width="3" style="305" customWidth="1"/>
    <col min="13826" max="13826" width="88.42578125" style="305" customWidth="1"/>
    <col min="13827" max="13827" width="12.7109375" style="305" customWidth="1"/>
    <col min="13828" max="13828" width="12.85546875" style="305" customWidth="1"/>
    <col min="13829" max="13829" width="12.28515625" style="305" customWidth="1"/>
    <col min="13830" max="13830" width="10.28515625" style="305" customWidth="1"/>
    <col min="13831" max="13831" width="8.7109375" style="305" customWidth="1"/>
    <col min="13832" max="13832" width="11" style="305" customWidth="1"/>
    <col min="13833" max="13833" width="9.42578125" style="305" customWidth="1"/>
    <col min="13834" max="13834" width="10.42578125" style="305" customWidth="1"/>
    <col min="13835" max="13835" width="14.28515625" style="305" customWidth="1"/>
    <col min="13836" max="13837" width="9.5703125" style="305" customWidth="1"/>
    <col min="13838" max="13841" width="12" style="305" customWidth="1"/>
    <col min="13842" max="13842" width="12.5703125" style="305" customWidth="1"/>
    <col min="13843" max="13843" width="11" style="305" customWidth="1"/>
    <col min="13844" max="13844" width="10.85546875" style="305" customWidth="1"/>
    <col min="13845" max="13845" width="14.28515625" style="305" customWidth="1"/>
    <col min="13846" max="13846" width="10.5703125" style="305" customWidth="1"/>
    <col min="13847" max="13847" width="9.28515625" style="305" customWidth="1"/>
    <col min="13848" max="14080" width="9.140625" style="305"/>
    <col min="14081" max="14081" width="3" style="305" customWidth="1"/>
    <col min="14082" max="14082" width="88.42578125" style="305" customWidth="1"/>
    <col min="14083" max="14083" width="12.7109375" style="305" customWidth="1"/>
    <col min="14084" max="14084" width="12.85546875" style="305" customWidth="1"/>
    <col min="14085" max="14085" width="12.28515625" style="305" customWidth="1"/>
    <col min="14086" max="14086" width="10.28515625" style="305" customWidth="1"/>
    <col min="14087" max="14087" width="8.7109375" style="305" customWidth="1"/>
    <col min="14088" max="14088" width="11" style="305" customWidth="1"/>
    <col min="14089" max="14089" width="9.42578125" style="305" customWidth="1"/>
    <col min="14090" max="14090" width="10.42578125" style="305" customWidth="1"/>
    <col min="14091" max="14091" width="14.28515625" style="305" customWidth="1"/>
    <col min="14092" max="14093" width="9.5703125" style="305" customWidth="1"/>
    <col min="14094" max="14097" width="12" style="305" customWidth="1"/>
    <col min="14098" max="14098" width="12.5703125" style="305" customWidth="1"/>
    <col min="14099" max="14099" width="11" style="305" customWidth="1"/>
    <col min="14100" max="14100" width="10.85546875" style="305" customWidth="1"/>
    <col min="14101" max="14101" width="14.28515625" style="305" customWidth="1"/>
    <col min="14102" max="14102" width="10.5703125" style="305" customWidth="1"/>
    <col min="14103" max="14103" width="9.28515625" style="305" customWidth="1"/>
    <col min="14104" max="14336" width="9.140625" style="305"/>
    <col min="14337" max="14337" width="3" style="305" customWidth="1"/>
    <col min="14338" max="14338" width="88.42578125" style="305" customWidth="1"/>
    <col min="14339" max="14339" width="12.7109375" style="305" customWidth="1"/>
    <col min="14340" max="14340" width="12.85546875" style="305" customWidth="1"/>
    <col min="14341" max="14341" width="12.28515625" style="305" customWidth="1"/>
    <col min="14342" max="14342" width="10.28515625" style="305" customWidth="1"/>
    <col min="14343" max="14343" width="8.7109375" style="305" customWidth="1"/>
    <col min="14344" max="14344" width="11" style="305" customWidth="1"/>
    <col min="14345" max="14345" width="9.42578125" style="305" customWidth="1"/>
    <col min="14346" max="14346" width="10.42578125" style="305" customWidth="1"/>
    <col min="14347" max="14347" width="14.28515625" style="305" customWidth="1"/>
    <col min="14348" max="14349" width="9.5703125" style="305" customWidth="1"/>
    <col min="14350" max="14353" width="12" style="305" customWidth="1"/>
    <col min="14354" max="14354" width="12.5703125" style="305" customWidth="1"/>
    <col min="14355" max="14355" width="11" style="305" customWidth="1"/>
    <col min="14356" max="14356" width="10.85546875" style="305" customWidth="1"/>
    <col min="14357" max="14357" width="14.28515625" style="305" customWidth="1"/>
    <col min="14358" max="14358" width="10.5703125" style="305" customWidth="1"/>
    <col min="14359" max="14359" width="9.28515625" style="305" customWidth="1"/>
    <col min="14360" max="14592" width="9.140625" style="305"/>
    <col min="14593" max="14593" width="3" style="305" customWidth="1"/>
    <col min="14594" max="14594" width="88.42578125" style="305" customWidth="1"/>
    <col min="14595" max="14595" width="12.7109375" style="305" customWidth="1"/>
    <col min="14596" max="14596" width="12.85546875" style="305" customWidth="1"/>
    <col min="14597" max="14597" width="12.28515625" style="305" customWidth="1"/>
    <col min="14598" max="14598" width="10.28515625" style="305" customWidth="1"/>
    <col min="14599" max="14599" width="8.7109375" style="305" customWidth="1"/>
    <col min="14600" max="14600" width="11" style="305" customWidth="1"/>
    <col min="14601" max="14601" width="9.42578125" style="305" customWidth="1"/>
    <col min="14602" max="14602" width="10.42578125" style="305" customWidth="1"/>
    <col min="14603" max="14603" width="14.28515625" style="305" customWidth="1"/>
    <col min="14604" max="14605" width="9.5703125" style="305" customWidth="1"/>
    <col min="14606" max="14609" width="12" style="305" customWidth="1"/>
    <col min="14610" max="14610" width="12.5703125" style="305" customWidth="1"/>
    <col min="14611" max="14611" width="11" style="305" customWidth="1"/>
    <col min="14612" max="14612" width="10.85546875" style="305" customWidth="1"/>
    <col min="14613" max="14613" width="14.28515625" style="305" customWidth="1"/>
    <col min="14614" max="14614" width="10.5703125" style="305" customWidth="1"/>
    <col min="14615" max="14615" width="9.28515625" style="305" customWidth="1"/>
    <col min="14616" max="14848" width="9.140625" style="305"/>
    <col min="14849" max="14849" width="3" style="305" customWidth="1"/>
    <col min="14850" max="14850" width="88.42578125" style="305" customWidth="1"/>
    <col min="14851" max="14851" width="12.7109375" style="305" customWidth="1"/>
    <col min="14852" max="14852" width="12.85546875" style="305" customWidth="1"/>
    <col min="14853" max="14853" width="12.28515625" style="305" customWidth="1"/>
    <col min="14854" max="14854" width="10.28515625" style="305" customWidth="1"/>
    <col min="14855" max="14855" width="8.7109375" style="305" customWidth="1"/>
    <col min="14856" max="14856" width="11" style="305" customWidth="1"/>
    <col min="14857" max="14857" width="9.42578125" style="305" customWidth="1"/>
    <col min="14858" max="14858" width="10.42578125" style="305" customWidth="1"/>
    <col min="14859" max="14859" width="14.28515625" style="305" customWidth="1"/>
    <col min="14860" max="14861" width="9.5703125" style="305" customWidth="1"/>
    <col min="14862" max="14865" width="12" style="305" customWidth="1"/>
    <col min="14866" max="14866" width="12.5703125" style="305" customWidth="1"/>
    <col min="14867" max="14867" width="11" style="305" customWidth="1"/>
    <col min="14868" max="14868" width="10.85546875" style="305" customWidth="1"/>
    <col min="14869" max="14869" width="14.28515625" style="305" customWidth="1"/>
    <col min="14870" max="14870" width="10.5703125" style="305" customWidth="1"/>
    <col min="14871" max="14871" width="9.28515625" style="305" customWidth="1"/>
    <col min="14872" max="15104" width="9.140625" style="305"/>
    <col min="15105" max="15105" width="3" style="305" customWidth="1"/>
    <col min="15106" max="15106" width="88.42578125" style="305" customWidth="1"/>
    <col min="15107" max="15107" width="12.7109375" style="305" customWidth="1"/>
    <col min="15108" max="15108" width="12.85546875" style="305" customWidth="1"/>
    <col min="15109" max="15109" width="12.28515625" style="305" customWidth="1"/>
    <col min="15110" max="15110" width="10.28515625" style="305" customWidth="1"/>
    <col min="15111" max="15111" width="8.7109375" style="305" customWidth="1"/>
    <col min="15112" max="15112" width="11" style="305" customWidth="1"/>
    <col min="15113" max="15113" width="9.42578125" style="305" customWidth="1"/>
    <col min="15114" max="15114" width="10.42578125" style="305" customWidth="1"/>
    <col min="15115" max="15115" width="14.28515625" style="305" customWidth="1"/>
    <col min="15116" max="15117" width="9.5703125" style="305" customWidth="1"/>
    <col min="15118" max="15121" width="12" style="305" customWidth="1"/>
    <col min="15122" max="15122" width="12.5703125" style="305" customWidth="1"/>
    <col min="15123" max="15123" width="11" style="305" customWidth="1"/>
    <col min="15124" max="15124" width="10.85546875" style="305" customWidth="1"/>
    <col min="15125" max="15125" width="14.28515625" style="305" customWidth="1"/>
    <col min="15126" max="15126" width="10.5703125" style="305" customWidth="1"/>
    <col min="15127" max="15127" width="9.28515625" style="305" customWidth="1"/>
    <col min="15128" max="15360" width="9.140625" style="305"/>
    <col min="15361" max="15361" width="3" style="305" customWidth="1"/>
    <col min="15362" max="15362" width="88.42578125" style="305" customWidth="1"/>
    <col min="15363" max="15363" width="12.7109375" style="305" customWidth="1"/>
    <col min="15364" max="15364" width="12.85546875" style="305" customWidth="1"/>
    <col min="15365" max="15365" width="12.28515625" style="305" customWidth="1"/>
    <col min="15366" max="15366" width="10.28515625" style="305" customWidth="1"/>
    <col min="15367" max="15367" width="8.7109375" style="305" customWidth="1"/>
    <col min="15368" max="15368" width="11" style="305" customWidth="1"/>
    <col min="15369" max="15369" width="9.42578125" style="305" customWidth="1"/>
    <col min="15370" max="15370" width="10.42578125" style="305" customWidth="1"/>
    <col min="15371" max="15371" width="14.28515625" style="305" customWidth="1"/>
    <col min="15372" max="15373" width="9.5703125" style="305" customWidth="1"/>
    <col min="15374" max="15377" width="12" style="305" customWidth="1"/>
    <col min="15378" max="15378" width="12.5703125" style="305" customWidth="1"/>
    <col min="15379" max="15379" width="11" style="305" customWidth="1"/>
    <col min="15380" max="15380" width="10.85546875" style="305" customWidth="1"/>
    <col min="15381" max="15381" width="14.28515625" style="305" customWidth="1"/>
    <col min="15382" max="15382" width="10.5703125" style="305" customWidth="1"/>
    <col min="15383" max="15383" width="9.28515625" style="305" customWidth="1"/>
    <col min="15384" max="15616" width="9.140625" style="305"/>
    <col min="15617" max="15617" width="3" style="305" customWidth="1"/>
    <col min="15618" max="15618" width="88.42578125" style="305" customWidth="1"/>
    <col min="15619" max="15619" width="12.7109375" style="305" customWidth="1"/>
    <col min="15620" max="15620" width="12.85546875" style="305" customWidth="1"/>
    <col min="15621" max="15621" width="12.28515625" style="305" customWidth="1"/>
    <col min="15622" max="15622" width="10.28515625" style="305" customWidth="1"/>
    <col min="15623" max="15623" width="8.7109375" style="305" customWidth="1"/>
    <col min="15624" max="15624" width="11" style="305" customWidth="1"/>
    <col min="15625" max="15625" width="9.42578125" style="305" customWidth="1"/>
    <col min="15626" max="15626" width="10.42578125" style="305" customWidth="1"/>
    <col min="15627" max="15627" width="14.28515625" style="305" customWidth="1"/>
    <col min="15628" max="15629" width="9.5703125" style="305" customWidth="1"/>
    <col min="15630" max="15633" width="12" style="305" customWidth="1"/>
    <col min="15634" max="15634" width="12.5703125" style="305" customWidth="1"/>
    <col min="15635" max="15635" width="11" style="305" customWidth="1"/>
    <col min="15636" max="15636" width="10.85546875" style="305" customWidth="1"/>
    <col min="15637" max="15637" width="14.28515625" style="305" customWidth="1"/>
    <col min="15638" max="15638" width="10.5703125" style="305" customWidth="1"/>
    <col min="15639" max="15639" width="9.28515625" style="305" customWidth="1"/>
    <col min="15640" max="15872" width="9.140625" style="305"/>
    <col min="15873" max="15873" width="3" style="305" customWidth="1"/>
    <col min="15874" max="15874" width="88.42578125" style="305" customWidth="1"/>
    <col min="15875" max="15875" width="12.7109375" style="305" customWidth="1"/>
    <col min="15876" max="15876" width="12.85546875" style="305" customWidth="1"/>
    <col min="15877" max="15877" width="12.28515625" style="305" customWidth="1"/>
    <col min="15878" max="15878" width="10.28515625" style="305" customWidth="1"/>
    <col min="15879" max="15879" width="8.7109375" style="305" customWidth="1"/>
    <col min="15880" max="15880" width="11" style="305" customWidth="1"/>
    <col min="15881" max="15881" width="9.42578125" style="305" customWidth="1"/>
    <col min="15882" max="15882" width="10.42578125" style="305" customWidth="1"/>
    <col min="15883" max="15883" width="14.28515625" style="305" customWidth="1"/>
    <col min="15884" max="15885" width="9.5703125" style="305" customWidth="1"/>
    <col min="15886" max="15889" width="12" style="305" customWidth="1"/>
    <col min="15890" max="15890" width="12.5703125" style="305" customWidth="1"/>
    <col min="15891" max="15891" width="11" style="305" customWidth="1"/>
    <col min="15892" max="15892" width="10.85546875" style="305" customWidth="1"/>
    <col min="15893" max="15893" width="14.28515625" style="305" customWidth="1"/>
    <col min="15894" max="15894" width="10.5703125" style="305" customWidth="1"/>
    <col min="15895" max="15895" width="9.28515625" style="305" customWidth="1"/>
    <col min="15896" max="16128" width="9.140625" style="305"/>
    <col min="16129" max="16129" width="3" style="305" customWidth="1"/>
    <col min="16130" max="16130" width="88.42578125" style="305" customWidth="1"/>
    <col min="16131" max="16131" width="12.7109375" style="305" customWidth="1"/>
    <col min="16132" max="16132" width="12.85546875" style="305" customWidth="1"/>
    <col min="16133" max="16133" width="12.28515625" style="305" customWidth="1"/>
    <col min="16134" max="16134" width="10.28515625" style="305" customWidth="1"/>
    <col min="16135" max="16135" width="8.7109375" style="305" customWidth="1"/>
    <col min="16136" max="16136" width="11" style="305" customWidth="1"/>
    <col min="16137" max="16137" width="9.42578125" style="305" customWidth="1"/>
    <col min="16138" max="16138" width="10.42578125" style="305" customWidth="1"/>
    <col min="16139" max="16139" width="14.28515625" style="305" customWidth="1"/>
    <col min="16140" max="16141" width="9.5703125" style="305" customWidth="1"/>
    <col min="16142" max="16145" width="12" style="305" customWidth="1"/>
    <col min="16146" max="16146" width="12.5703125" style="305" customWidth="1"/>
    <col min="16147" max="16147" width="11" style="305" customWidth="1"/>
    <col min="16148" max="16148" width="10.85546875" style="305" customWidth="1"/>
    <col min="16149" max="16149" width="14.28515625" style="305" customWidth="1"/>
    <col min="16150" max="16150" width="10.5703125" style="305" customWidth="1"/>
    <col min="16151" max="16151" width="9.28515625" style="305" customWidth="1"/>
    <col min="16152" max="16384" width="9.140625" style="305"/>
  </cols>
  <sheetData>
    <row r="1" spans="1:20" ht="25.5" customHeight="1" x14ac:dyDescent="0.35">
      <c r="A1" s="4160"/>
      <c r="B1" s="4160"/>
      <c r="C1" s="4160"/>
      <c r="D1" s="4160"/>
      <c r="E1" s="4160"/>
      <c r="F1" s="4160"/>
      <c r="G1" s="4160"/>
      <c r="H1" s="4160"/>
      <c r="I1" s="4160"/>
      <c r="J1" s="4160"/>
      <c r="K1" s="4160"/>
      <c r="L1" s="4160"/>
      <c r="M1" s="4160"/>
      <c r="N1" s="4160"/>
      <c r="O1" s="4160"/>
      <c r="P1" s="4160"/>
      <c r="Q1" s="4160"/>
      <c r="R1" s="4160"/>
      <c r="S1" s="4160"/>
      <c r="T1" s="4160"/>
    </row>
    <row r="2" spans="1:20" ht="35.25" customHeight="1" x14ac:dyDescent="0.35">
      <c r="A2" s="4165" t="s">
        <v>30</v>
      </c>
      <c r="B2" s="4165"/>
      <c r="C2" s="4165"/>
      <c r="D2" s="4165"/>
      <c r="E2" s="4165"/>
      <c r="F2" s="4165"/>
      <c r="G2" s="4165"/>
      <c r="H2" s="4165"/>
      <c r="I2" s="4165"/>
      <c r="J2" s="4165"/>
      <c r="K2" s="4165"/>
      <c r="L2" s="4165"/>
      <c r="M2" s="4165"/>
      <c r="N2" s="4165"/>
      <c r="O2" s="4165"/>
      <c r="P2" s="4165"/>
      <c r="Q2" s="4165"/>
      <c r="R2" s="4165"/>
      <c r="S2" s="4165"/>
      <c r="T2" s="4165"/>
    </row>
    <row r="3" spans="1:20" ht="37.5" customHeight="1" x14ac:dyDescent="0.35">
      <c r="A3" s="4160" t="s">
        <v>360</v>
      </c>
      <c r="B3" s="4160"/>
      <c r="C3" s="4160"/>
      <c r="D3" s="4160"/>
      <c r="E3" s="4160"/>
      <c r="F3" s="4160"/>
      <c r="G3" s="4160"/>
      <c r="H3" s="4160"/>
      <c r="I3" s="4160"/>
      <c r="J3" s="4160"/>
      <c r="K3" s="4160"/>
      <c r="L3" s="4160"/>
      <c r="M3" s="4160"/>
      <c r="N3" s="4160"/>
      <c r="O3" s="4160"/>
      <c r="P3" s="4160"/>
      <c r="Q3" s="4160"/>
      <c r="R3" s="4160"/>
      <c r="S3" s="4160"/>
      <c r="T3" s="4160"/>
    </row>
    <row r="4" spans="1:20" ht="33" customHeight="1" thickBot="1" x14ac:dyDescent="0.4">
      <c r="B4" s="306"/>
    </row>
    <row r="5" spans="1:20" ht="34.5" customHeight="1" thickBot="1" x14ac:dyDescent="0.4">
      <c r="B5" s="4161" t="s">
        <v>9</v>
      </c>
      <c r="C5" s="4164" t="s">
        <v>0</v>
      </c>
      <c r="D5" s="4164"/>
      <c r="E5" s="4164"/>
      <c r="F5" s="4163" t="s">
        <v>1</v>
      </c>
      <c r="G5" s="4163"/>
      <c r="H5" s="4163"/>
      <c r="I5" s="4166" t="s">
        <v>2</v>
      </c>
      <c r="J5" s="4166"/>
      <c r="K5" s="4166"/>
      <c r="L5" s="4162" t="s">
        <v>3</v>
      </c>
      <c r="M5" s="4162"/>
      <c r="N5" s="4162"/>
      <c r="O5" s="4164">
        <v>5</v>
      </c>
      <c r="P5" s="4164"/>
      <c r="Q5" s="4164"/>
      <c r="R5" s="4159" t="s">
        <v>6</v>
      </c>
      <c r="S5" s="4159"/>
      <c r="T5" s="4159"/>
    </row>
    <row r="6" spans="1:20" ht="19.5" customHeight="1" thickBot="1" x14ac:dyDescent="0.4">
      <c r="B6" s="4161"/>
      <c r="C6" s="4164"/>
      <c r="D6" s="4164"/>
      <c r="E6" s="4164"/>
      <c r="F6" s="4163"/>
      <c r="G6" s="4163"/>
      <c r="H6" s="4163"/>
      <c r="I6" s="4166"/>
      <c r="J6" s="4166"/>
      <c r="K6" s="4166"/>
      <c r="L6" s="4162"/>
      <c r="M6" s="4162"/>
      <c r="N6" s="4162"/>
      <c r="O6" s="4164"/>
      <c r="P6" s="4164"/>
      <c r="Q6" s="4164"/>
      <c r="R6" s="4159"/>
      <c r="S6" s="4159"/>
      <c r="T6" s="4159"/>
    </row>
    <row r="7" spans="1:20" ht="84.75" customHeight="1" thickBot="1" x14ac:dyDescent="0.4">
      <c r="B7" s="4161"/>
      <c r="C7" s="3153" t="s">
        <v>26</v>
      </c>
      <c r="D7" s="3154" t="s">
        <v>27</v>
      </c>
      <c r="E7" s="3155" t="s">
        <v>4</v>
      </c>
      <c r="F7" s="3153" t="s">
        <v>26</v>
      </c>
      <c r="G7" s="3154" t="s">
        <v>27</v>
      </c>
      <c r="H7" s="3155" t="s">
        <v>4</v>
      </c>
      <c r="I7" s="3153" t="s">
        <v>26</v>
      </c>
      <c r="J7" s="3154" t="s">
        <v>27</v>
      </c>
      <c r="K7" s="3155" t="s">
        <v>4</v>
      </c>
      <c r="L7" s="3153" t="s">
        <v>26</v>
      </c>
      <c r="M7" s="3154" t="s">
        <v>27</v>
      </c>
      <c r="N7" s="3155" t="s">
        <v>4</v>
      </c>
      <c r="O7" s="3153" t="s">
        <v>26</v>
      </c>
      <c r="P7" s="3154" t="s">
        <v>27</v>
      </c>
      <c r="Q7" s="3156" t="s">
        <v>4</v>
      </c>
      <c r="R7" s="3153" t="s">
        <v>26</v>
      </c>
      <c r="S7" s="3154" t="s">
        <v>27</v>
      </c>
      <c r="T7" s="3156" t="s">
        <v>4</v>
      </c>
    </row>
    <row r="8" spans="1:20" ht="42" customHeight="1" x14ac:dyDescent="0.35">
      <c r="B8" s="3161" t="s">
        <v>22</v>
      </c>
      <c r="C8" s="3250"/>
      <c r="D8" s="3319"/>
      <c r="E8" s="3252"/>
      <c r="F8" s="1067"/>
      <c r="G8" s="1067"/>
      <c r="H8" s="314"/>
      <c r="I8" s="3253"/>
      <c r="J8" s="3251"/>
      <c r="K8" s="3252"/>
      <c r="L8" s="1067"/>
      <c r="M8" s="1067"/>
      <c r="N8" s="314"/>
      <c r="O8" s="3254"/>
      <c r="P8" s="3255"/>
      <c r="Q8" s="3252"/>
      <c r="R8" s="1068"/>
      <c r="S8" s="3306"/>
      <c r="T8" s="3312"/>
    </row>
    <row r="9" spans="1:20" ht="33" customHeight="1" x14ac:dyDescent="0.35">
      <c r="B9" s="3170" t="s">
        <v>35</v>
      </c>
      <c r="C9" s="3175">
        <f t="shared" ref="C9:T11" si="0">C23+C16</f>
        <v>0</v>
      </c>
      <c r="D9" s="3176">
        <f t="shared" si="0"/>
        <v>44</v>
      </c>
      <c r="E9" s="3314">
        <f t="shared" si="0"/>
        <v>44</v>
      </c>
      <c r="F9" s="3175">
        <f t="shared" si="0"/>
        <v>0</v>
      </c>
      <c r="G9" s="3176">
        <f t="shared" si="0"/>
        <v>65</v>
      </c>
      <c r="H9" s="3314">
        <f t="shared" si="0"/>
        <v>65</v>
      </c>
      <c r="I9" s="3175">
        <f t="shared" si="0"/>
        <v>1</v>
      </c>
      <c r="J9" s="3176">
        <f t="shared" si="0"/>
        <v>78</v>
      </c>
      <c r="K9" s="3314">
        <f t="shared" si="0"/>
        <v>79</v>
      </c>
      <c r="L9" s="3175">
        <f t="shared" si="0"/>
        <v>0</v>
      </c>
      <c r="M9" s="3176">
        <f t="shared" si="0"/>
        <v>101</v>
      </c>
      <c r="N9" s="3314">
        <f t="shared" si="0"/>
        <v>101</v>
      </c>
      <c r="O9" s="3175">
        <f t="shared" si="0"/>
        <v>0</v>
      </c>
      <c r="P9" s="3176">
        <f t="shared" si="0"/>
        <v>140</v>
      </c>
      <c r="Q9" s="3314">
        <f t="shared" si="0"/>
        <v>140</v>
      </c>
      <c r="R9" s="3318">
        <f t="shared" si="0"/>
        <v>1</v>
      </c>
      <c r="S9" s="3314">
        <f t="shared" si="0"/>
        <v>428</v>
      </c>
      <c r="T9" s="3313">
        <f t="shared" si="0"/>
        <v>429</v>
      </c>
    </row>
    <row r="10" spans="1:20" ht="27.75" hidden="1" customHeight="1" x14ac:dyDescent="0.35">
      <c r="B10" s="3170" t="s">
        <v>33</v>
      </c>
      <c r="C10" s="3175">
        <f t="shared" si="0"/>
        <v>0</v>
      </c>
      <c r="D10" s="3176">
        <f t="shared" si="0"/>
        <v>0</v>
      </c>
      <c r="E10" s="3314">
        <f t="shared" si="0"/>
        <v>0</v>
      </c>
      <c r="F10" s="3175">
        <f t="shared" si="0"/>
        <v>0</v>
      </c>
      <c r="G10" s="3176">
        <f t="shared" si="0"/>
        <v>0</v>
      </c>
      <c r="H10" s="3314">
        <f t="shared" si="0"/>
        <v>0</v>
      </c>
      <c r="I10" s="3175">
        <f t="shared" si="0"/>
        <v>0</v>
      </c>
      <c r="J10" s="3176">
        <f t="shared" si="0"/>
        <v>0</v>
      </c>
      <c r="K10" s="3314">
        <f t="shared" si="0"/>
        <v>0</v>
      </c>
      <c r="L10" s="3175">
        <f t="shared" si="0"/>
        <v>0</v>
      </c>
      <c r="M10" s="3176">
        <f t="shared" si="0"/>
        <v>0</v>
      </c>
      <c r="N10" s="3314">
        <f t="shared" si="0"/>
        <v>0</v>
      </c>
      <c r="O10" s="3175">
        <f t="shared" si="0"/>
        <v>0</v>
      </c>
      <c r="P10" s="3176">
        <f t="shared" si="0"/>
        <v>0</v>
      </c>
      <c r="Q10" s="3314">
        <f t="shared" si="0"/>
        <v>0</v>
      </c>
      <c r="R10" s="3318">
        <f t="shared" si="0"/>
        <v>0</v>
      </c>
      <c r="S10" s="3314">
        <f t="shared" si="0"/>
        <v>0</v>
      </c>
      <c r="T10" s="3313">
        <f t="shared" si="0"/>
        <v>0</v>
      </c>
    </row>
    <row r="11" spans="1:20" ht="39" customHeight="1" thickBot="1" x14ac:dyDescent="0.4">
      <c r="B11" s="3170" t="s">
        <v>34</v>
      </c>
      <c r="C11" s="3175">
        <f t="shared" si="0"/>
        <v>0</v>
      </c>
      <c r="D11" s="3176">
        <f t="shared" si="0"/>
        <v>2</v>
      </c>
      <c r="E11" s="3314">
        <f t="shared" si="0"/>
        <v>2</v>
      </c>
      <c r="F11" s="3175">
        <f t="shared" si="0"/>
        <v>0</v>
      </c>
      <c r="G11" s="3176">
        <f t="shared" si="0"/>
        <v>0</v>
      </c>
      <c r="H11" s="3314">
        <f t="shared" si="0"/>
        <v>0</v>
      </c>
      <c r="I11" s="3175">
        <f t="shared" si="0"/>
        <v>1</v>
      </c>
      <c r="J11" s="3176">
        <f t="shared" si="0"/>
        <v>2</v>
      </c>
      <c r="K11" s="3314">
        <f t="shared" si="0"/>
        <v>3</v>
      </c>
      <c r="L11" s="3175">
        <f t="shared" si="0"/>
        <v>0</v>
      </c>
      <c r="M11" s="3176">
        <f t="shared" si="0"/>
        <v>0</v>
      </c>
      <c r="N11" s="3314">
        <f t="shared" si="0"/>
        <v>0</v>
      </c>
      <c r="O11" s="3175">
        <f t="shared" si="0"/>
        <v>0</v>
      </c>
      <c r="P11" s="3176">
        <f t="shared" si="0"/>
        <v>1</v>
      </c>
      <c r="Q11" s="3314">
        <f t="shared" si="0"/>
        <v>1</v>
      </c>
      <c r="R11" s="3318">
        <f t="shared" si="0"/>
        <v>1</v>
      </c>
      <c r="S11" s="3314">
        <f t="shared" si="0"/>
        <v>5</v>
      </c>
      <c r="T11" s="3313">
        <f t="shared" si="0"/>
        <v>6</v>
      </c>
    </row>
    <row r="12" spans="1:20" ht="33" hidden="1" customHeight="1" thickBot="1" x14ac:dyDescent="0.4">
      <c r="B12" s="3170"/>
      <c r="C12" s="3175">
        <f t="shared" ref="C12:Q12" si="1">C27+C19</f>
        <v>0</v>
      </c>
      <c r="D12" s="3249">
        <f t="shared" si="1"/>
        <v>0</v>
      </c>
      <c r="E12" s="3174">
        <f t="shared" si="1"/>
        <v>0</v>
      </c>
      <c r="F12" s="3175">
        <f t="shared" si="1"/>
        <v>0</v>
      </c>
      <c r="G12" s="3249">
        <f t="shared" si="1"/>
        <v>0</v>
      </c>
      <c r="H12" s="3174">
        <f t="shared" si="1"/>
        <v>0</v>
      </c>
      <c r="I12" s="3175">
        <f t="shared" si="1"/>
        <v>0</v>
      </c>
      <c r="J12" s="3249">
        <f t="shared" si="1"/>
        <v>0</v>
      </c>
      <c r="K12" s="3174">
        <f t="shared" si="1"/>
        <v>0</v>
      </c>
      <c r="L12" s="3175">
        <f t="shared" si="1"/>
        <v>0</v>
      </c>
      <c r="M12" s="3249">
        <f t="shared" si="1"/>
        <v>0</v>
      </c>
      <c r="N12" s="3174">
        <f t="shared" si="1"/>
        <v>0</v>
      </c>
      <c r="O12" s="3175">
        <f t="shared" si="1"/>
        <v>0</v>
      </c>
      <c r="P12" s="3249">
        <f t="shared" si="1"/>
        <v>0</v>
      </c>
      <c r="Q12" s="3174">
        <f t="shared" si="1"/>
        <v>0</v>
      </c>
      <c r="R12" s="3256">
        <f>C12+F12+I12+L12+O12</f>
        <v>0</v>
      </c>
      <c r="S12" s="3315">
        <f>D12+G12+J12+M12+P12</f>
        <v>0</v>
      </c>
      <c r="T12" s="3218">
        <f>SUM(R12:S12)</f>
        <v>0</v>
      </c>
    </row>
    <row r="13" spans="1:20" ht="30.75" customHeight="1" thickBot="1" x14ac:dyDescent="0.4">
      <c r="B13" s="3161" t="s">
        <v>16</v>
      </c>
      <c r="C13" s="3178">
        <f t="shared" ref="C13:H13" si="2">SUM(C9:C12)</f>
        <v>0</v>
      </c>
      <c r="D13" s="3257">
        <f t="shared" si="2"/>
        <v>46</v>
      </c>
      <c r="E13" s="3258">
        <f t="shared" si="2"/>
        <v>46</v>
      </c>
      <c r="F13" s="3198">
        <f t="shared" si="2"/>
        <v>0</v>
      </c>
      <c r="G13" s="3257">
        <f t="shared" si="2"/>
        <v>65</v>
      </c>
      <c r="H13" s="3259">
        <f t="shared" si="2"/>
        <v>65</v>
      </c>
      <c r="I13" s="3178">
        <f>SUM(I9+I11)</f>
        <v>2</v>
      </c>
      <c r="J13" s="3257">
        <f t="shared" ref="J13:T13" si="3">SUM(J9:J12)</f>
        <v>80</v>
      </c>
      <c r="K13" s="3258">
        <f t="shared" si="3"/>
        <v>82</v>
      </c>
      <c r="L13" s="3198">
        <f t="shared" si="3"/>
        <v>0</v>
      </c>
      <c r="M13" s="3257">
        <f t="shared" si="3"/>
        <v>101</v>
      </c>
      <c r="N13" s="3259">
        <f t="shared" si="3"/>
        <v>101</v>
      </c>
      <c r="O13" s="3178">
        <f t="shared" si="3"/>
        <v>0</v>
      </c>
      <c r="P13" s="3257">
        <f t="shared" si="3"/>
        <v>141</v>
      </c>
      <c r="Q13" s="3258">
        <f t="shared" si="3"/>
        <v>141</v>
      </c>
      <c r="R13" s="3198">
        <f t="shared" si="3"/>
        <v>2</v>
      </c>
      <c r="S13" s="3316">
        <f t="shared" si="3"/>
        <v>433</v>
      </c>
      <c r="T13" s="3258">
        <f t="shared" si="3"/>
        <v>435</v>
      </c>
    </row>
    <row r="14" spans="1:20" ht="31.5" customHeight="1" thickBot="1" x14ac:dyDescent="0.4">
      <c r="B14" s="3177" t="s">
        <v>23</v>
      </c>
      <c r="C14" s="3260"/>
      <c r="D14" s="3261"/>
      <c r="E14" s="3262"/>
      <c r="F14" s="3178"/>
      <c r="G14" s="3257"/>
      <c r="H14" s="3258"/>
      <c r="I14" s="3263"/>
      <c r="J14" s="3261"/>
      <c r="K14" s="3262"/>
      <c r="L14" s="3178"/>
      <c r="M14" s="3257"/>
      <c r="N14" s="3259"/>
      <c r="O14" s="3178"/>
      <c r="P14" s="3257"/>
      <c r="Q14" s="3258"/>
      <c r="R14" s="3263"/>
      <c r="S14" s="3307"/>
      <c r="T14" s="3312"/>
    </row>
    <row r="15" spans="1:20" ht="30" customHeight="1" thickBot="1" x14ac:dyDescent="0.4">
      <c r="B15" s="3264" t="s">
        <v>11</v>
      </c>
      <c r="C15" s="3265"/>
      <c r="D15" s="3266"/>
      <c r="E15" s="3259"/>
      <c r="F15" s="3265"/>
      <c r="G15" s="3266"/>
      <c r="H15" s="3258"/>
      <c r="I15" s="3267"/>
      <c r="J15" s="3266" t="s">
        <v>7</v>
      </c>
      <c r="K15" s="3259"/>
      <c r="L15" s="3265"/>
      <c r="M15" s="3266"/>
      <c r="N15" s="3259"/>
      <c r="O15" s="3178"/>
      <c r="P15" s="3257"/>
      <c r="Q15" s="3259"/>
      <c r="R15" s="3178"/>
      <c r="S15" s="3316"/>
      <c r="T15" s="3258"/>
    </row>
    <row r="16" spans="1:20" ht="48" customHeight="1" x14ac:dyDescent="0.35">
      <c r="B16" s="3170" t="s">
        <v>35</v>
      </c>
      <c r="C16" s="3268">
        <v>0</v>
      </c>
      <c r="D16" s="3269">
        <v>42</v>
      </c>
      <c r="E16" s="3270">
        <f>SUM(D16)</f>
        <v>42</v>
      </c>
      <c r="F16" s="3268">
        <v>0</v>
      </c>
      <c r="G16" s="3269">
        <v>64</v>
      </c>
      <c r="H16" s="3270">
        <f>SUM(F16:G16)</f>
        <v>64</v>
      </c>
      <c r="I16" s="3268">
        <v>1</v>
      </c>
      <c r="J16" s="3269">
        <v>78</v>
      </c>
      <c r="K16" s="3270">
        <f>SUM(I16:J16)</f>
        <v>79</v>
      </c>
      <c r="L16" s="3268">
        <v>0</v>
      </c>
      <c r="M16" s="3269">
        <v>97</v>
      </c>
      <c r="N16" s="3270">
        <f>SUM(L16:M16)</f>
        <v>97</v>
      </c>
      <c r="O16" s="3268">
        <v>0</v>
      </c>
      <c r="P16" s="3269">
        <v>137</v>
      </c>
      <c r="Q16" s="3270">
        <f>SUM(O16:P16)</f>
        <v>137</v>
      </c>
      <c r="R16" s="3271">
        <f t="shared" ref="R16:S20" si="4">C16+F16+I16+L16+O16</f>
        <v>1</v>
      </c>
      <c r="S16" s="3306">
        <f t="shared" si="4"/>
        <v>418</v>
      </c>
      <c r="T16" s="3272">
        <f>SUM(R16:S16)</f>
        <v>419</v>
      </c>
    </row>
    <row r="17" spans="2:21" ht="25.5" hidden="1" customHeight="1" x14ac:dyDescent="0.35">
      <c r="B17" s="3170" t="s">
        <v>33</v>
      </c>
      <c r="C17" s="3273"/>
      <c r="D17" s="640"/>
      <c r="E17" s="3274"/>
      <c r="F17" s="3273"/>
      <c r="G17" s="640"/>
      <c r="H17" s="3274">
        <f>SUM(F17:G17)</f>
        <v>0</v>
      </c>
      <c r="I17" s="3273"/>
      <c r="J17" s="640"/>
      <c r="K17" s="3274">
        <f>SUM(I17:J17)</f>
        <v>0</v>
      </c>
      <c r="L17" s="3273"/>
      <c r="M17" s="640"/>
      <c r="N17" s="3274"/>
      <c r="O17" s="3273"/>
      <c r="P17" s="640"/>
      <c r="Q17" s="3274">
        <f>SUM(O17:P17)</f>
        <v>0</v>
      </c>
      <c r="R17" s="3210">
        <f t="shared" si="4"/>
        <v>0</v>
      </c>
      <c r="S17" s="3317">
        <f t="shared" si="4"/>
        <v>0</v>
      </c>
      <c r="T17" s="3211">
        <f>SUM(R17:S17)</f>
        <v>0</v>
      </c>
    </row>
    <row r="18" spans="2:21" ht="30.75" customHeight="1" thickBot="1" x14ac:dyDescent="0.4">
      <c r="B18" s="3170" t="s">
        <v>34</v>
      </c>
      <c r="C18" s="3275">
        <v>0</v>
      </c>
      <c r="D18" s="3276">
        <v>2</v>
      </c>
      <c r="E18" s="3226">
        <v>2</v>
      </c>
      <c r="F18" s="3275">
        <v>0</v>
      </c>
      <c r="G18" s="3276">
        <v>0</v>
      </c>
      <c r="H18" s="3226">
        <f>SUM(F18:G18)</f>
        <v>0</v>
      </c>
      <c r="I18" s="3275">
        <v>1</v>
      </c>
      <c r="J18" s="3276">
        <v>2</v>
      </c>
      <c r="K18" s="3226">
        <f>SUM(I18:J18)</f>
        <v>3</v>
      </c>
      <c r="L18" s="3275">
        <v>0</v>
      </c>
      <c r="M18" s="3276">
        <v>0</v>
      </c>
      <c r="N18" s="3270">
        <f>SUM(L18:M18)</f>
        <v>0</v>
      </c>
      <c r="O18" s="3275">
        <v>0</v>
      </c>
      <c r="P18" s="3276">
        <v>1</v>
      </c>
      <c r="Q18" s="3226">
        <f>SUM(O18:P18)</f>
        <v>1</v>
      </c>
      <c r="R18" s="3210">
        <f t="shared" si="4"/>
        <v>1</v>
      </c>
      <c r="S18" s="3317">
        <f t="shared" si="4"/>
        <v>5</v>
      </c>
      <c r="T18" s="3211">
        <f>SUM(R18:S18)</f>
        <v>6</v>
      </c>
    </row>
    <row r="19" spans="2:21" ht="30" hidden="1" customHeight="1" thickBot="1" x14ac:dyDescent="0.4">
      <c r="B19" s="3170"/>
      <c r="C19" s="3275">
        <v>0</v>
      </c>
      <c r="D19" s="3276">
        <v>0</v>
      </c>
      <c r="E19" s="3226">
        <f>SUM(C19:D19)</f>
        <v>0</v>
      </c>
      <c r="F19" s="3275">
        <v>0</v>
      </c>
      <c r="G19" s="3276">
        <v>0</v>
      </c>
      <c r="H19" s="3226">
        <f>SUM(F19:G19)</f>
        <v>0</v>
      </c>
      <c r="I19" s="3275">
        <v>0</v>
      </c>
      <c r="J19" s="3276">
        <v>0</v>
      </c>
      <c r="K19" s="3226">
        <f>SUM(I19:J19)</f>
        <v>0</v>
      </c>
      <c r="L19" s="3275">
        <v>0</v>
      </c>
      <c r="M19" s="3276">
        <v>0</v>
      </c>
      <c r="N19" s="3226">
        <f>SUM(L19:M19)</f>
        <v>0</v>
      </c>
      <c r="O19" s="3275">
        <v>0</v>
      </c>
      <c r="P19" s="3276">
        <v>0</v>
      </c>
      <c r="Q19" s="3226">
        <f>SUM(O19:P19)</f>
        <v>0</v>
      </c>
      <c r="R19" s="3210">
        <f t="shared" si="4"/>
        <v>0</v>
      </c>
      <c r="S19" s="3309">
        <f t="shared" si="4"/>
        <v>0</v>
      </c>
      <c r="T19" s="3211">
        <f>SUM(R19:S19)</f>
        <v>0</v>
      </c>
    </row>
    <row r="20" spans="2:21" ht="36" hidden="1" customHeight="1" thickBot="1" x14ac:dyDescent="0.4">
      <c r="B20" s="3170"/>
      <c r="C20" s="3275">
        <v>0</v>
      </c>
      <c r="D20" s="3276">
        <v>0</v>
      </c>
      <c r="E20" s="3226">
        <f>SUM(C20:D20)</f>
        <v>0</v>
      </c>
      <c r="F20" s="3275">
        <v>0</v>
      </c>
      <c r="G20" s="3276">
        <v>0</v>
      </c>
      <c r="H20" s="3226">
        <f>SUM(F20:G20)</f>
        <v>0</v>
      </c>
      <c r="I20" s="3275">
        <v>0</v>
      </c>
      <c r="J20" s="3276">
        <v>0</v>
      </c>
      <c r="K20" s="3226">
        <f>SUM(I20:J20)</f>
        <v>0</v>
      </c>
      <c r="L20" s="3275">
        <v>0</v>
      </c>
      <c r="M20" s="3276">
        <v>0</v>
      </c>
      <c r="N20" s="3226">
        <f>SUM(L20:M20)</f>
        <v>0</v>
      </c>
      <c r="O20" s="3275">
        <v>0</v>
      </c>
      <c r="P20" s="3276">
        <v>0</v>
      </c>
      <c r="Q20" s="3226">
        <f>SUM(O20:P20)</f>
        <v>0</v>
      </c>
      <c r="R20" s="3210">
        <f t="shared" si="4"/>
        <v>0</v>
      </c>
      <c r="S20" s="3309">
        <f t="shared" si="4"/>
        <v>0</v>
      </c>
      <c r="T20" s="3211">
        <f>SUM(R20:S20)</f>
        <v>0</v>
      </c>
    </row>
    <row r="21" spans="2:21" ht="24.95" hidden="1" customHeight="1" thickBot="1" x14ac:dyDescent="0.4">
      <c r="B21" s="3277" t="s">
        <v>8</v>
      </c>
      <c r="C21" s="3260">
        <f t="shared" ref="C21:T21" si="5">SUM(C16:C20)</f>
        <v>0</v>
      </c>
      <c r="D21" s="3260">
        <f t="shared" si="5"/>
        <v>44</v>
      </c>
      <c r="E21" s="3260">
        <f t="shared" si="5"/>
        <v>44</v>
      </c>
      <c r="F21" s="3260">
        <f t="shared" si="5"/>
        <v>0</v>
      </c>
      <c r="G21" s="3260">
        <f t="shared" si="5"/>
        <v>64</v>
      </c>
      <c r="H21" s="3260">
        <f t="shared" si="5"/>
        <v>64</v>
      </c>
      <c r="I21" s="3260">
        <f t="shared" si="5"/>
        <v>2</v>
      </c>
      <c r="J21" s="3260">
        <f t="shared" si="5"/>
        <v>80</v>
      </c>
      <c r="K21" s="3260">
        <f t="shared" si="5"/>
        <v>82</v>
      </c>
      <c r="L21" s="3260">
        <f t="shared" si="5"/>
        <v>0</v>
      </c>
      <c r="M21" s="3260">
        <f t="shared" si="5"/>
        <v>97</v>
      </c>
      <c r="N21" s="3260">
        <f t="shared" si="5"/>
        <v>97</v>
      </c>
      <c r="O21" s="3260">
        <f t="shared" si="5"/>
        <v>0</v>
      </c>
      <c r="P21" s="3260">
        <f t="shared" si="5"/>
        <v>138</v>
      </c>
      <c r="Q21" s="3260">
        <f t="shared" si="5"/>
        <v>138</v>
      </c>
      <c r="R21" s="3260">
        <f t="shared" si="5"/>
        <v>2</v>
      </c>
      <c r="S21" s="3310">
        <f t="shared" si="5"/>
        <v>423</v>
      </c>
      <c r="T21" s="3258">
        <f t="shared" si="5"/>
        <v>425</v>
      </c>
    </row>
    <row r="22" spans="2:21" ht="30.75" hidden="1" customHeight="1" thickBot="1" x14ac:dyDescent="0.4">
      <c r="B22" s="3278" t="s">
        <v>25</v>
      </c>
      <c r="C22" s="3244"/>
      <c r="D22" s="3279"/>
      <c r="E22" s="3280"/>
      <c r="F22" s="3244"/>
      <c r="G22" s="3279"/>
      <c r="H22" s="3281"/>
      <c r="I22" s="3279"/>
      <c r="J22" s="3279"/>
      <c r="K22" s="3280"/>
      <c r="L22" s="3244"/>
      <c r="M22" s="3279"/>
      <c r="N22" s="3281"/>
      <c r="O22" s="3279"/>
      <c r="P22" s="3279"/>
      <c r="Q22" s="3280"/>
      <c r="R22" s="3244"/>
      <c r="S22" s="3280"/>
      <c r="T22" s="3241"/>
    </row>
    <row r="23" spans="2:21" ht="24.95" hidden="1" customHeight="1" thickBot="1" x14ac:dyDescent="0.4">
      <c r="B23" s="3170" t="s">
        <v>35</v>
      </c>
      <c r="C23" s="3268">
        <v>0</v>
      </c>
      <c r="D23" s="3269">
        <v>2</v>
      </c>
      <c r="E23" s="3270">
        <f>SUM(C23:D23)</f>
        <v>2</v>
      </c>
      <c r="F23" s="3268"/>
      <c r="G23" s="3269">
        <v>1</v>
      </c>
      <c r="H23" s="3282">
        <f>SUM(F23:G23)</f>
        <v>1</v>
      </c>
      <c r="I23" s="3283">
        <v>0</v>
      </c>
      <c r="J23" s="3269"/>
      <c r="K23" s="3270">
        <f>SUM(I23:J23)</f>
        <v>0</v>
      </c>
      <c r="L23" s="3275">
        <v>0</v>
      </c>
      <c r="M23" s="3276">
        <v>4</v>
      </c>
      <c r="N23" s="3225">
        <f>SUM(L23:M23)</f>
        <v>4</v>
      </c>
      <c r="O23" s="3284">
        <v>0</v>
      </c>
      <c r="P23" s="3285">
        <v>3</v>
      </c>
      <c r="Q23" s="3270">
        <f>SUM(O23:P23)</f>
        <v>3</v>
      </c>
      <c r="R23" s="3222">
        <f t="shared" ref="R23:S27" si="6">C23+F23+I23+L23+O23</f>
        <v>0</v>
      </c>
      <c r="S23" s="3311">
        <f t="shared" si="6"/>
        <v>10</v>
      </c>
      <c r="T23" s="3224">
        <f>SUM(R23:S23)</f>
        <v>10</v>
      </c>
    </row>
    <row r="24" spans="2:21" ht="24.95" hidden="1" customHeight="1" thickBot="1" x14ac:dyDescent="0.4">
      <c r="B24" s="3170" t="s">
        <v>33</v>
      </c>
      <c r="C24" s="3273">
        <v>0</v>
      </c>
      <c r="D24" s="640">
        <v>0</v>
      </c>
      <c r="E24" s="3274">
        <f>SUM(C24:D24)</f>
        <v>0</v>
      </c>
      <c r="F24" s="3273">
        <v>0</v>
      </c>
      <c r="G24" s="640">
        <v>0</v>
      </c>
      <c r="H24" s="3225">
        <f>SUM(F24:G24)</f>
        <v>0</v>
      </c>
      <c r="I24" s="1067">
        <v>0</v>
      </c>
      <c r="J24" s="640">
        <v>0</v>
      </c>
      <c r="K24" s="3274">
        <f>SUM(I24:J24)</f>
        <v>0</v>
      </c>
      <c r="L24" s="3273">
        <v>0</v>
      </c>
      <c r="M24" s="640">
        <v>0</v>
      </c>
      <c r="N24" s="3282">
        <f>SUM(L24:M24)</f>
        <v>0</v>
      </c>
      <c r="O24" s="3286">
        <v>0</v>
      </c>
      <c r="P24" s="641">
        <v>0</v>
      </c>
      <c r="Q24" s="3274">
        <f>SUM(O24:P24)</f>
        <v>0</v>
      </c>
      <c r="R24" s="3271">
        <f t="shared" si="6"/>
        <v>0</v>
      </c>
      <c r="S24" s="3308">
        <f t="shared" si="6"/>
        <v>0</v>
      </c>
      <c r="T24" s="3272">
        <f>SUM(R24:S24)</f>
        <v>0</v>
      </c>
    </row>
    <row r="25" spans="2:21" ht="27.75" hidden="1" customHeight="1" thickBot="1" x14ac:dyDescent="0.4">
      <c r="B25" s="3170" t="s">
        <v>34</v>
      </c>
      <c r="C25" s="3275">
        <v>0</v>
      </c>
      <c r="D25" s="3276">
        <v>0</v>
      </c>
      <c r="E25" s="3226">
        <f>SUM(C25:D25)</f>
        <v>0</v>
      </c>
      <c r="F25" s="3275">
        <v>0</v>
      </c>
      <c r="G25" s="3276">
        <v>0</v>
      </c>
      <c r="H25" s="3225">
        <f>SUM(F25:G25)</f>
        <v>0</v>
      </c>
      <c r="I25" s="3287">
        <v>0</v>
      </c>
      <c r="J25" s="3276">
        <v>0</v>
      </c>
      <c r="K25" s="3226">
        <f>SUM(I25:J25)</f>
        <v>0</v>
      </c>
      <c r="L25" s="3275">
        <v>0</v>
      </c>
      <c r="M25" s="3276">
        <v>0</v>
      </c>
      <c r="N25" s="3225">
        <f>SUM(L25:M25)</f>
        <v>0</v>
      </c>
      <c r="O25" s="3288">
        <v>0</v>
      </c>
      <c r="P25" s="3289">
        <v>0</v>
      </c>
      <c r="Q25" s="3226">
        <f>SUM(O25:P25)</f>
        <v>0</v>
      </c>
      <c r="R25" s="3210">
        <f t="shared" si="6"/>
        <v>0</v>
      </c>
      <c r="S25" s="3309">
        <f t="shared" si="6"/>
        <v>0</v>
      </c>
      <c r="T25" s="3211">
        <f>SUM(R25:S25)</f>
        <v>0</v>
      </c>
    </row>
    <row r="26" spans="2:21" ht="29.25" hidden="1" customHeight="1" thickBot="1" x14ac:dyDescent="0.4">
      <c r="B26" s="3170"/>
      <c r="C26" s="3275">
        <v>0</v>
      </c>
      <c r="D26" s="3276">
        <v>0</v>
      </c>
      <c r="E26" s="3226">
        <f>SUM(C26:D26)</f>
        <v>0</v>
      </c>
      <c r="F26" s="3275">
        <v>0</v>
      </c>
      <c r="G26" s="3276">
        <v>0</v>
      </c>
      <c r="H26" s="3225">
        <f>SUM(F26:G26)</f>
        <v>0</v>
      </c>
      <c r="I26" s="3287">
        <v>0</v>
      </c>
      <c r="J26" s="3276">
        <v>0</v>
      </c>
      <c r="K26" s="3226">
        <f>SUM(I26:J26)</f>
        <v>0</v>
      </c>
      <c r="L26" s="3275">
        <v>0</v>
      </c>
      <c r="M26" s="3276">
        <v>0</v>
      </c>
      <c r="N26" s="3225">
        <f>SUM(L26:M26)</f>
        <v>0</v>
      </c>
      <c r="O26" s="3288">
        <v>0</v>
      </c>
      <c r="P26" s="3289">
        <v>0</v>
      </c>
      <c r="Q26" s="3226">
        <f>SUM(O26:P26)</f>
        <v>0</v>
      </c>
      <c r="R26" s="3210">
        <f t="shared" si="6"/>
        <v>0</v>
      </c>
      <c r="S26" s="3309">
        <f t="shared" si="6"/>
        <v>0</v>
      </c>
      <c r="T26" s="3211">
        <f>SUM(R26:S26)</f>
        <v>0</v>
      </c>
    </row>
    <row r="27" spans="2:21" ht="31.5" hidden="1" customHeight="1" thickBot="1" x14ac:dyDescent="0.4">
      <c r="B27" s="3170"/>
      <c r="C27" s="3275">
        <v>0</v>
      </c>
      <c r="D27" s="3276">
        <v>0</v>
      </c>
      <c r="E27" s="3226">
        <f>SUM(C27:D27)</f>
        <v>0</v>
      </c>
      <c r="F27" s="3275">
        <v>0</v>
      </c>
      <c r="G27" s="3276">
        <v>0</v>
      </c>
      <c r="H27" s="3225">
        <f>SUM(F27:G27)</f>
        <v>0</v>
      </c>
      <c r="I27" s="3287">
        <v>0</v>
      </c>
      <c r="J27" s="3276">
        <v>0</v>
      </c>
      <c r="K27" s="3226">
        <f>SUM(I27:J27)</f>
        <v>0</v>
      </c>
      <c r="L27" s="3275">
        <v>0</v>
      </c>
      <c r="M27" s="3276">
        <v>0</v>
      </c>
      <c r="N27" s="3225">
        <f>SUM(L27:M27)</f>
        <v>0</v>
      </c>
      <c r="O27" s="3288">
        <v>0</v>
      </c>
      <c r="P27" s="3289">
        <v>0</v>
      </c>
      <c r="Q27" s="3226">
        <f>SUM(O27:P27)</f>
        <v>0</v>
      </c>
      <c r="R27" s="3210">
        <f t="shared" si="6"/>
        <v>0</v>
      </c>
      <c r="S27" s="3309">
        <f t="shared" si="6"/>
        <v>0</v>
      </c>
      <c r="T27" s="3211">
        <f>SUM(R27:S27)</f>
        <v>0</v>
      </c>
    </row>
    <row r="28" spans="2:21" ht="33.75" customHeight="1" thickBot="1" x14ac:dyDescent="0.4">
      <c r="B28" s="3157" t="s">
        <v>13</v>
      </c>
      <c r="C28" s="3258">
        <f t="shared" ref="C28:T28" si="7">SUM(C23:C27)</f>
        <v>0</v>
      </c>
      <c r="D28" s="3178">
        <f t="shared" si="7"/>
        <v>2</v>
      </c>
      <c r="E28" s="3199">
        <f t="shared" si="7"/>
        <v>2</v>
      </c>
      <c r="F28" s="3178">
        <f t="shared" si="7"/>
        <v>0</v>
      </c>
      <c r="G28" s="3178">
        <f t="shared" si="7"/>
        <v>1</v>
      </c>
      <c r="H28" s="3179">
        <f t="shared" si="7"/>
        <v>1</v>
      </c>
      <c r="I28" s="3198">
        <f t="shared" si="7"/>
        <v>0</v>
      </c>
      <c r="J28" s="3178">
        <f t="shared" si="7"/>
        <v>0</v>
      </c>
      <c r="K28" s="3178">
        <f t="shared" si="7"/>
        <v>0</v>
      </c>
      <c r="L28" s="3178">
        <f t="shared" si="7"/>
        <v>0</v>
      </c>
      <c r="M28" s="3178">
        <f t="shared" si="7"/>
        <v>4</v>
      </c>
      <c r="N28" s="3178">
        <f t="shared" si="7"/>
        <v>4</v>
      </c>
      <c r="O28" s="3178">
        <f t="shared" si="7"/>
        <v>0</v>
      </c>
      <c r="P28" s="3178">
        <f t="shared" si="7"/>
        <v>3</v>
      </c>
      <c r="Q28" s="3199">
        <f t="shared" si="7"/>
        <v>3</v>
      </c>
      <c r="R28" s="3178">
        <f t="shared" si="7"/>
        <v>0</v>
      </c>
      <c r="S28" s="3199">
        <f t="shared" si="7"/>
        <v>10</v>
      </c>
      <c r="T28" s="3258">
        <f t="shared" si="7"/>
        <v>10</v>
      </c>
    </row>
    <row r="29" spans="2:21" ht="38.25" customHeight="1" thickBot="1" x14ac:dyDescent="0.4">
      <c r="B29" s="3290" t="s">
        <v>10</v>
      </c>
      <c r="C29" s="3291">
        <f t="shared" ref="C29:T29" si="8">C21</f>
        <v>0</v>
      </c>
      <c r="D29" s="3292">
        <f t="shared" si="8"/>
        <v>44</v>
      </c>
      <c r="E29" s="3293">
        <f t="shared" si="8"/>
        <v>44</v>
      </c>
      <c r="F29" s="3294">
        <f t="shared" si="8"/>
        <v>0</v>
      </c>
      <c r="G29" s="3292">
        <f t="shared" si="8"/>
        <v>64</v>
      </c>
      <c r="H29" s="3295">
        <f t="shared" si="8"/>
        <v>64</v>
      </c>
      <c r="I29" s="3291">
        <f t="shared" si="8"/>
        <v>2</v>
      </c>
      <c r="J29" s="3292">
        <f t="shared" si="8"/>
        <v>80</v>
      </c>
      <c r="K29" s="3293">
        <f t="shared" si="8"/>
        <v>82</v>
      </c>
      <c r="L29" s="3294">
        <f t="shared" si="8"/>
        <v>0</v>
      </c>
      <c r="M29" s="3292">
        <f t="shared" si="8"/>
        <v>97</v>
      </c>
      <c r="N29" s="3295">
        <f t="shared" si="8"/>
        <v>97</v>
      </c>
      <c r="O29" s="3291">
        <f t="shared" si="8"/>
        <v>0</v>
      </c>
      <c r="P29" s="3292">
        <f t="shared" si="8"/>
        <v>138</v>
      </c>
      <c r="Q29" s="3293">
        <f t="shared" si="8"/>
        <v>138</v>
      </c>
      <c r="R29" s="3294">
        <f t="shared" si="8"/>
        <v>2</v>
      </c>
      <c r="S29" s="3295">
        <f t="shared" si="8"/>
        <v>423</v>
      </c>
      <c r="T29" s="3293">
        <f t="shared" si="8"/>
        <v>425</v>
      </c>
      <c r="U29" s="313"/>
    </row>
    <row r="30" spans="2:21" ht="36.75" thickBot="1" x14ac:dyDescent="0.4">
      <c r="B30" s="3197" t="s">
        <v>17</v>
      </c>
      <c r="C30" s="3296">
        <f t="shared" ref="C30:T30" si="9">C28</f>
        <v>0</v>
      </c>
      <c r="D30" s="3297">
        <f t="shared" si="9"/>
        <v>2</v>
      </c>
      <c r="E30" s="3298">
        <f t="shared" si="9"/>
        <v>2</v>
      </c>
      <c r="F30" s="3299">
        <f t="shared" si="9"/>
        <v>0</v>
      </c>
      <c r="G30" s="3297">
        <f t="shared" si="9"/>
        <v>1</v>
      </c>
      <c r="H30" s="3300">
        <f t="shared" si="9"/>
        <v>1</v>
      </c>
      <c r="I30" s="3296">
        <f t="shared" si="9"/>
        <v>0</v>
      </c>
      <c r="J30" s="3297">
        <f t="shared" si="9"/>
        <v>0</v>
      </c>
      <c r="K30" s="3298">
        <f t="shared" si="9"/>
        <v>0</v>
      </c>
      <c r="L30" s="3299">
        <f t="shared" si="9"/>
        <v>0</v>
      </c>
      <c r="M30" s="3297">
        <f t="shared" si="9"/>
        <v>4</v>
      </c>
      <c r="N30" s="3300">
        <f t="shared" si="9"/>
        <v>4</v>
      </c>
      <c r="O30" s="3296">
        <f t="shared" si="9"/>
        <v>0</v>
      </c>
      <c r="P30" s="3297">
        <f t="shared" si="9"/>
        <v>3</v>
      </c>
      <c r="Q30" s="3298">
        <f t="shared" si="9"/>
        <v>3</v>
      </c>
      <c r="R30" s="3299">
        <f t="shared" si="9"/>
        <v>0</v>
      </c>
      <c r="S30" s="3300">
        <f t="shared" si="9"/>
        <v>10</v>
      </c>
      <c r="T30" s="3298">
        <f t="shared" si="9"/>
        <v>10</v>
      </c>
    </row>
    <row r="31" spans="2:21" ht="36" customHeight="1" thickBot="1" x14ac:dyDescent="0.4">
      <c r="B31" s="3200" t="s">
        <v>18</v>
      </c>
      <c r="C31" s="3301">
        <f t="shared" ref="C31:T31" si="10">SUM(C29:C30)</f>
        <v>0</v>
      </c>
      <c r="D31" s="3302">
        <f t="shared" si="10"/>
        <v>46</v>
      </c>
      <c r="E31" s="3303">
        <f t="shared" si="10"/>
        <v>46</v>
      </c>
      <c r="F31" s="3304">
        <f t="shared" si="10"/>
        <v>0</v>
      </c>
      <c r="G31" s="3302">
        <f t="shared" si="10"/>
        <v>65</v>
      </c>
      <c r="H31" s="3305">
        <f t="shared" si="10"/>
        <v>65</v>
      </c>
      <c r="I31" s="3301">
        <f t="shared" si="10"/>
        <v>2</v>
      </c>
      <c r="J31" s="3302">
        <f t="shared" si="10"/>
        <v>80</v>
      </c>
      <c r="K31" s="3303">
        <f t="shared" si="10"/>
        <v>82</v>
      </c>
      <c r="L31" s="3304">
        <f t="shared" si="10"/>
        <v>0</v>
      </c>
      <c r="M31" s="3302">
        <f t="shared" si="10"/>
        <v>101</v>
      </c>
      <c r="N31" s="3305">
        <f t="shared" si="10"/>
        <v>101</v>
      </c>
      <c r="O31" s="3301">
        <f t="shared" si="10"/>
        <v>0</v>
      </c>
      <c r="P31" s="3302">
        <f t="shared" si="10"/>
        <v>141</v>
      </c>
      <c r="Q31" s="3303">
        <f t="shared" si="10"/>
        <v>141</v>
      </c>
      <c r="R31" s="3304">
        <f t="shared" si="10"/>
        <v>2</v>
      </c>
      <c r="S31" s="3302">
        <f t="shared" si="10"/>
        <v>433</v>
      </c>
      <c r="T31" s="3303">
        <f t="shared" si="10"/>
        <v>435</v>
      </c>
    </row>
    <row r="32" spans="2:21" x14ac:dyDescent="0.35">
      <c r="B32" s="309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</row>
    <row r="33" spans="2:20" x14ac:dyDescent="0.35">
      <c r="B33" s="309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</row>
    <row r="34" spans="2:20" ht="25.5" customHeight="1" x14ac:dyDescent="0.35">
      <c r="B34" s="4158"/>
      <c r="C34" s="4158"/>
      <c r="D34" s="4158"/>
      <c r="E34" s="4158"/>
      <c r="F34" s="4158"/>
      <c r="G34" s="4158"/>
      <c r="H34" s="4158"/>
      <c r="I34" s="4158"/>
      <c r="J34" s="4158"/>
      <c r="K34" s="4158"/>
      <c r="L34" s="4158"/>
      <c r="M34" s="4158"/>
      <c r="N34" s="4158"/>
      <c r="O34" s="4158"/>
      <c r="P34" s="4158"/>
      <c r="Q34" s="4158"/>
      <c r="R34" s="4158"/>
      <c r="S34" s="4158"/>
      <c r="T34" s="4158"/>
    </row>
    <row r="54" spans="17:17" x14ac:dyDescent="0.35">
      <c r="Q54" s="305">
        <f>J54-L54-M54-N54-O54-P54</f>
        <v>0</v>
      </c>
    </row>
  </sheetData>
  <mergeCells count="11">
    <mergeCell ref="B34:T34"/>
    <mergeCell ref="O5:Q6"/>
    <mergeCell ref="R5:T6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5"/>
  <sheetViews>
    <sheetView view="pageBreakPreview" topLeftCell="A103" zoomScale="60" zoomScaleNormal="50" workbookViewId="0">
      <selection activeCell="A139" sqref="A139"/>
    </sheetView>
  </sheetViews>
  <sheetFormatPr defaultRowHeight="78.75" customHeight="1" x14ac:dyDescent="0.3"/>
  <cols>
    <col min="1" max="1" width="88.85546875" style="317" customWidth="1"/>
    <col min="2" max="2" width="9.5703125" style="317" customWidth="1"/>
    <col min="3" max="3" width="12.85546875" style="317" customWidth="1"/>
    <col min="4" max="4" width="12.28515625" style="317" customWidth="1"/>
    <col min="5" max="5" width="10.28515625" style="317" customWidth="1"/>
    <col min="6" max="6" width="8.7109375" style="317" customWidth="1"/>
    <col min="7" max="7" width="11" style="317" customWidth="1"/>
    <col min="8" max="8" width="9.42578125" style="317" customWidth="1"/>
    <col min="9" max="9" width="10.42578125" style="317" customWidth="1"/>
    <col min="10" max="10" width="12.28515625" style="317" customWidth="1"/>
    <col min="11" max="12" width="9.5703125" style="317" customWidth="1"/>
    <col min="13" max="13" width="12" style="317" customWidth="1"/>
    <col min="14" max="14" width="12.5703125" style="317" customWidth="1"/>
    <col min="15" max="15" width="11" style="317" customWidth="1"/>
    <col min="16" max="16" width="10.85546875" style="317" customWidth="1"/>
    <col min="17" max="256" width="9.140625" style="317"/>
    <col min="257" max="257" width="88.85546875" style="317" customWidth="1"/>
    <col min="258" max="258" width="9.5703125" style="317" customWidth="1"/>
    <col min="259" max="259" width="12.85546875" style="317" customWidth="1"/>
    <col min="260" max="260" width="12.28515625" style="317" customWidth="1"/>
    <col min="261" max="261" width="10.28515625" style="317" customWidth="1"/>
    <col min="262" max="262" width="8.7109375" style="317" customWidth="1"/>
    <col min="263" max="263" width="11" style="317" customWidth="1"/>
    <col min="264" max="264" width="9.42578125" style="317" customWidth="1"/>
    <col min="265" max="265" width="10.42578125" style="317" customWidth="1"/>
    <col min="266" max="266" width="12.28515625" style="317" customWidth="1"/>
    <col min="267" max="268" width="9.5703125" style="317" customWidth="1"/>
    <col min="269" max="269" width="12" style="317" customWidth="1"/>
    <col min="270" max="270" width="12.5703125" style="317" customWidth="1"/>
    <col min="271" max="271" width="11" style="317" customWidth="1"/>
    <col min="272" max="272" width="10.85546875" style="317" customWidth="1"/>
    <col min="273" max="512" width="9.140625" style="317"/>
    <col min="513" max="513" width="88.85546875" style="317" customWidth="1"/>
    <col min="514" max="514" width="9.5703125" style="317" customWidth="1"/>
    <col min="515" max="515" width="12.85546875" style="317" customWidth="1"/>
    <col min="516" max="516" width="12.28515625" style="317" customWidth="1"/>
    <col min="517" max="517" width="10.28515625" style="317" customWidth="1"/>
    <col min="518" max="518" width="8.7109375" style="317" customWidth="1"/>
    <col min="519" max="519" width="11" style="317" customWidth="1"/>
    <col min="520" max="520" width="9.42578125" style="317" customWidth="1"/>
    <col min="521" max="521" width="10.42578125" style="317" customWidth="1"/>
    <col min="522" max="522" width="12.28515625" style="317" customWidth="1"/>
    <col min="523" max="524" width="9.5703125" style="317" customWidth="1"/>
    <col min="525" max="525" width="12" style="317" customWidth="1"/>
    <col min="526" max="526" width="12.5703125" style="317" customWidth="1"/>
    <col min="527" max="527" width="11" style="317" customWidth="1"/>
    <col min="528" max="528" width="10.85546875" style="317" customWidth="1"/>
    <col min="529" max="768" width="9.140625" style="317"/>
    <col min="769" max="769" width="88.85546875" style="317" customWidth="1"/>
    <col min="770" max="770" width="9.5703125" style="317" customWidth="1"/>
    <col min="771" max="771" width="12.85546875" style="317" customWidth="1"/>
    <col min="772" max="772" width="12.28515625" style="317" customWidth="1"/>
    <col min="773" max="773" width="10.28515625" style="317" customWidth="1"/>
    <col min="774" max="774" width="8.7109375" style="317" customWidth="1"/>
    <col min="775" max="775" width="11" style="317" customWidth="1"/>
    <col min="776" max="776" width="9.42578125" style="317" customWidth="1"/>
    <col min="777" max="777" width="10.42578125" style="317" customWidth="1"/>
    <col min="778" max="778" width="12.28515625" style="317" customWidth="1"/>
    <col min="779" max="780" width="9.5703125" style="317" customWidth="1"/>
    <col min="781" max="781" width="12" style="317" customWidth="1"/>
    <col min="782" max="782" width="12.5703125" style="317" customWidth="1"/>
    <col min="783" max="783" width="11" style="317" customWidth="1"/>
    <col min="784" max="784" width="10.85546875" style="317" customWidth="1"/>
    <col min="785" max="1024" width="9.140625" style="317"/>
    <col min="1025" max="1025" width="88.85546875" style="317" customWidth="1"/>
    <col min="1026" max="1026" width="9.5703125" style="317" customWidth="1"/>
    <col min="1027" max="1027" width="12.85546875" style="317" customWidth="1"/>
    <col min="1028" max="1028" width="12.28515625" style="317" customWidth="1"/>
    <col min="1029" max="1029" width="10.28515625" style="317" customWidth="1"/>
    <col min="1030" max="1030" width="8.7109375" style="317" customWidth="1"/>
    <col min="1031" max="1031" width="11" style="317" customWidth="1"/>
    <col min="1032" max="1032" width="9.42578125" style="317" customWidth="1"/>
    <col min="1033" max="1033" width="10.42578125" style="317" customWidth="1"/>
    <col min="1034" max="1034" width="12.28515625" style="317" customWidth="1"/>
    <col min="1035" max="1036" width="9.5703125" style="317" customWidth="1"/>
    <col min="1037" max="1037" width="12" style="317" customWidth="1"/>
    <col min="1038" max="1038" width="12.5703125" style="317" customWidth="1"/>
    <col min="1039" max="1039" width="11" style="317" customWidth="1"/>
    <col min="1040" max="1040" width="10.85546875" style="317" customWidth="1"/>
    <col min="1041" max="1280" width="9.140625" style="317"/>
    <col min="1281" max="1281" width="88.85546875" style="317" customWidth="1"/>
    <col min="1282" max="1282" width="9.5703125" style="317" customWidth="1"/>
    <col min="1283" max="1283" width="12.85546875" style="317" customWidth="1"/>
    <col min="1284" max="1284" width="12.28515625" style="317" customWidth="1"/>
    <col min="1285" max="1285" width="10.28515625" style="317" customWidth="1"/>
    <col min="1286" max="1286" width="8.7109375" style="317" customWidth="1"/>
    <col min="1287" max="1287" width="11" style="317" customWidth="1"/>
    <col min="1288" max="1288" width="9.42578125" style="317" customWidth="1"/>
    <col min="1289" max="1289" width="10.42578125" style="317" customWidth="1"/>
    <col min="1290" max="1290" width="12.28515625" style="317" customWidth="1"/>
    <col min="1291" max="1292" width="9.5703125" style="317" customWidth="1"/>
    <col min="1293" max="1293" width="12" style="317" customWidth="1"/>
    <col min="1294" max="1294" width="12.5703125" style="317" customWidth="1"/>
    <col min="1295" max="1295" width="11" style="317" customWidth="1"/>
    <col min="1296" max="1296" width="10.85546875" style="317" customWidth="1"/>
    <col min="1297" max="1536" width="9.140625" style="317"/>
    <col min="1537" max="1537" width="88.85546875" style="317" customWidth="1"/>
    <col min="1538" max="1538" width="9.5703125" style="317" customWidth="1"/>
    <col min="1539" max="1539" width="12.85546875" style="317" customWidth="1"/>
    <col min="1540" max="1540" width="12.28515625" style="317" customWidth="1"/>
    <col min="1541" max="1541" width="10.28515625" style="317" customWidth="1"/>
    <col min="1542" max="1542" width="8.7109375" style="317" customWidth="1"/>
    <col min="1543" max="1543" width="11" style="317" customWidth="1"/>
    <col min="1544" max="1544" width="9.42578125" style="317" customWidth="1"/>
    <col min="1545" max="1545" width="10.42578125" style="317" customWidth="1"/>
    <col min="1546" max="1546" width="12.28515625" style="317" customWidth="1"/>
    <col min="1547" max="1548" width="9.5703125" style="317" customWidth="1"/>
    <col min="1549" max="1549" width="12" style="317" customWidth="1"/>
    <col min="1550" max="1550" width="12.5703125" style="317" customWidth="1"/>
    <col min="1551" max="1551" width="11" style="317" customWidth="1"/>
    <col min="1552" max="1552" width="10.85546875" style="317" customWidth="1"/>
    <col min="1553" max="1792" width="9.140625" style="317"/>
    <col min="1793" max="1793" width="88.85546875" style="317" customWidth="1"/>
    <col min="1794" max="1794" width="9.5703125" style="317" customWidth="1"/>
    <col min="1795" max="1795" width="12.85546875" style="317" customWidth="1"/>
    <col min="1796" max="1796" width="12.28515625" style="317" customWidth="1"/>
    <col min="1797" max="1797" width="10.28515625" style="317" customWidth="1"/>
    <col min="1798" max="1798" width="8.7109375" style="317" customWidth="1"/>
    <col min="1799" max="1799" width="11" style="317" customWidth="1"/>
    <col min="1800" max="1800" width="9.42578125" style="317" customWidth="1"/>
    <col min="1801" max="1801" width="10.42578125" style="317" customWidth="1"/>
    <col min="1802" max="1802" width="12.28515625" style="317" customWidth="1"/>
    <col min="1803" max="1804" width="9.5703125" style="317" customWidth="1"/>
    <col min="1805" max="1805" width="12" style="317" customWidth="1"/>
    <col min="1806" max="1806" width="12.5703125" style="317" customWidth="1"/>
    <col min="1807" max="1807" width="11" style="317" customWidth="1"/>
    <col min="1808" max="1808" width="10.85546875" style="317" customWidth="1"/>
    <col min="1809" max="2048" width="9.140625" style="317"/>
    <col min="2049" max="2049" width="88.85546875" style="317" customWidth="1"/>
    <col min="2050" max="2050" width="9.5703125" style="317" customWidth="1"/>
    <col min="2051" max="2051" width="12.85546875" style="317" customWidth="1"/>
    <col min="2052" max="2052" width="12.28515625" style="317" customWidth="1"/>
    <col min="2053" max="2053" width="10.28515625" style="317" customWidth="1"/>
    <col min="2054" max="2054" width="8.7109375" style="317" customWidth="1"/>
    <col min="2055" max="2055" width="11" style="317" customWidth="1"/>
    <col min="2056" max="2056" width="9.42578125" style="317" customWidth="1"/>
    <col min="2057" max="2057" width="10.42578125" style="317" customWidth="1"/>
    <col min="2058" max="2058" width="12.28515625" style="317" customWidth="1"/>
    <col min="2059" max="2060" width="9.5703125" style="317" customWidth="1"/>
    <col min="2061" max="2061" width="12" style="317" customWidth="1"/>
    <col min="2062" max="2062" width="12.5703125" style="317" customWidth="1"/>
    <col min="2063" max="2063" width="11" style="317" customWidth="1"/>
    <col min="2064" max="2064" width="10.85546875" style="317" customWidth="1"/>
    <col min="2065" max="2304" width="9.140625" style="317"/>
    <col min="2305" max="2305" width="88.85546875" style="317" customWidth="1"/>
    <col min="2306" max="2306" width="9.5703125" style="317" customWidth="1"/>
    <col min="2307" max="2307" width="12.85546875" style="317" customWidth="1"/>
    <col min="2308" max="2308" width="12.28515625" style="317" customWidth="1"/>
    <col min="2309" max="2309" width="10.28515625" style="317" customWidth="1"/>
    <col min="2310" max="2310" width="8.7109375" style="317" customWidth="1"/>
    <col min="2311" max="2311" width="11" style="317" customWidth="1"/>
    <col min="2312" max="2312" width="9.42578125" style="317" customWidth="1"/>
    <col min="2313" max="2313" width="10.42578125" style="317" customWidth="1"/>
    <col min="2314" max="2314" width="12.28515625" style="317" customWidth="1"/>
    <col min="2315" max="2316" width="9.5703125" style="317" customWidth="1"/>
    <col min="2317" max="2317" width="12" style="317" customWidth="1"/>
    <col min="2318" max="2318" width="12.5703125" style="317" customWidth="1"/>
    <col min="2319" max="2319" width="11" style="317" customWidth="1"/>
    <col min="2320" max="2320" width="10.85546875" style="317" customWidth="1"/>
    <col min="2321" max="2560" width="9.140625" style="317"/>
    <col min="2561" max="2561" width="88.85546875" style="317" customWidth="1"/>
    <col min="2562" max="2562" width="9.5703125" style="317" customWidth="1"/>
    <col min="2563" max="2563" width="12.85546875" style="317" customWidth="1"/>
    <col min="2564" max="2564" width="12.28515625" style="317" customWidth="1"/>
    <col min="2565" max="2565" width="10.28515625" style="317" customWidth="1"/>
    <col min="2566" max="2566" width="8.7109375" style="317" customWidth="1"/>
    <col min="2567" max="2567" width="11" style="317" customWidth="1"/>
    <col min="2568" max="2568" width="9.42578125" style="317" customWidth="1"/>
    <col min="2569" max="2569" width="10.42578125" style="317" customWidth="1"/>
    <col min="2570" max="2570" width="12.28515625" style="317" customWidth="1"/>
    <col min="2571" max="2572" width="9.5703125" style="317" customWidth="1"/>
    <col min="2573" max="2573" width="12" style="317" customWidth="1"/>
    <col min="2574" max="2574" width="12.5703125" style="317" customWidth="1"/>
    <col min="2575" max="2575" width="11" style="317" customWidth="1"/>
    <col min="2576" max="2576" width="10.85546875" style="317" customWidth="1"/>
    <col min="2577" max="2816" width="9.140625" style="317"/>
    <col min="2817" max="2817" width="88.85546875" style="317" customWidth="1"/>
    <col min="2818" max="2818" width="9.5703125" style="317" customWidth="1"/>
    <col min="2819" max="2819" width="12.85546875" style="317" customWidth="1"/>
    <col min="2820" max="2820" width="12.28515625" style="317" customWidth="1"/>
    <col min="2821" max="2821" width="10.28515625" style="317" customWidth="1"/>
    <col min="2822" max="2822" width="8.7109375" style="317" customWidth="1"/>
    <col min="2823" max="2823" width="11" style="317" customWidth="1"/>
    <col min="2824" max="2824" width="9.42578125" style="317" customWidth="1"/>
    <col min="2825" max="2825" width="10.42578125" style="317" customWidth="1"/>
    <col min="2826" max="2826" width="12.28515625" style="317" customWidth="1"/>
    <col min="2827" max="2828" width="9.5703125" style="317" customWidth="1"/>
    <col min="2829" max="2829" width="12" style="317" customWidth="1"/>
    <col min="2830" max="2830" width="12.5703125" style="317" customWidth="1"/>
    <col min="2831" max="2831" width="11" style="317" customWidth="1"/>
    <col min="2832" max="2832" width="10.85546875" style="317" customWidth="1"/>
    <col min="2833" max="3072" width="9.140625" style="317"/>
    <col min="3073" max="3073" width="88.85546875" style="317" customWidth="1"/>
    <col min="3074" max="3074" width="9.5703125" style="317" customWidth="1"/>
    <col min="3075" max="3075" width="12.85546875" style="317" customWidth="1"/>
    <col min="3076" max="3076" width="12.28515625" style="317" customWidth="1"/>
    <col min="3077" max="3077" width="10.28515625" style="317" customWidth="1"/>
    <col min="3078" max="3078" width="8.7109375" style="317" customWidth="1"/>
    <col min="3079" max="3079" width="11" style="317" customWidth="1"/>
    <col min="3080" max="3080" width="9.42578125" style="317" customWidth="1"/>
    <col min="3081" max="3081" width="10.42578125" style="317" customWidth="1"/>
    <col min="3082" max="3082" width="12.28515625" style="317" customWidth="1"/>
    <col min="3083" max="3084" width="9.5703125" style="317" customWidth="1"/>
    <col min="3085" max="3085" width="12" style="317" customWidth="1"/>
    <col min="3086" max="3086" width="12.5703125" style="317" customWidth="1"/>
    <col min="3087" max="3087" width="11" style="317" customWidth="1"/>
    <col min="3088" max="3088" width="10.85546875" style="317" customWidth="1"/>
    <col min="3089" max="3328" width="9.140625" style="317"/>
    <col min="3329" max="3329" width="88.85546875" style="317" customWidth="1"/>
    <col min="3330" max="3330" width="9.5703125" style="317" customWidth="1"/>
    <col min="3331" max="3331" width="12.85546875" style="317" customWidth="1"/>
    <col min="3332" max="3332" width="12.28515625" style="317" customWidth="1"/>
    <col min="3333" max="3333" width="10.28515625" style="317" customWidth="1"/>
    <col min="3334" max="3334" width="8.7109375" style="317" customWidth="1"/>
    <col min="3335" max="3335" width="11" style="317" customWidth="1"/>
    <col min="3336" max="3336" width="9.42578125" style="317" customWidth="1"/>
    <col min="3337" max="3337" width="10.42578125" style="317" customWidth="1"/>
    <col min="3338" max="3338" width="12.28515625" style="317" customWidth="1"/>
    <col min="3339" max="3340" width="9.5703125" style="317" customWidth="1"/>
    <col min="3341" max="3341" width="12" style="317" customWidth="1"/>
    <col min="3342" max="3342" width="12.5703125" style="317" customWidth="1"/>
    <col min="3343" max="3343" width="11" style="317" customWidth="1"/>
    <col min="3344" max="3344" width="10.85546875" style="317" customWidth="1"/>
    <col min="3345" max="3584" width="9.140625" style="317"/>
    <col min="3585" max="3585" width="88.85546875" style="317" customWidth="1"/>
    <col min="3586" max="3586" width="9.5703125" style="317" customWidth="1"/>
    <col min="3587" max="3587" width="12.85546875" style="317" customWidth="1"/>
    <col min="3588" max="3588" width="12.28515625" style="317" customWidth="1"/>
    <col min="3589" max="3589" width="10.28515625" style="317" customWidth="1"/>
    <col min="3590" max="3590" width="8.7109375" style="317" customWidth="1"/>
    <col min="3591" max="3591" width="11" style="317" customWidth="1"/>
    <col min="3592" max="3592" width="9.42578125" style="317" customWidth="1"/>
    <col min="3593" max="3593" width="10.42578125" style="317" customWidth="1"/>
    <col min="3594" max="3594" width="12.28515625" style="317" customWidth="1"/>
    <col min="3595" max="3596" width="9.5703125" style="317" customWidth="1"/>
    <col min="3597" max="3597" width="12" style="317" customWidth="1"/>
    <col min="3598" max="3598" width="12.5703125" style="317" customWidth="1"/>
    <col min="3599" max="3599" width="11" style="317" customWidth="1"/>
    <col min="3600" max="3600" width="10.85546875" style="317" customWidth="1"/>
    <col min="3601" max="3840" width="9.140625" style="317"/>
    <col min="3841" max="3841" width="88.85546875" style="317" customWidth="1"/>
    <col min="3842" max="3842" width="9.5703125" style="317" customWidth="1"/>
    <col min="3843" max="3843" width="12.85546875" style="317" customWidth="1"/>
    <col min="3844" max="3844" width="12.28515625" style="317" customWidth="1"/>
    <col min="3845" max="3845" width="10.28515625" style="317" customWidth="1"/>
    <col min="3846" max="3846" width="8.7109375" style="317" customWidth="1"/>
    <col min="3847" max="3847" width="11" style="317" customWidth="1"/>
    <col min="3848" max="3848" width="9.42578125" style="317" customWidth="1"/>
    <col min="3849" max="3849" width="10.42578125" style="317" customWidth="1"/>
    <col min="3850" max="3850" width="12.28515625" style="317" customWidth="1"/>
    <col min="3851" max="3852" width="9.5703125" style="317" customWidth="1"/>
    <col min="3853" max="3853" width="12" style="317" customWidth="1"/>
    <col min="3854" max="3854" width="12.5703125" style="317" customWidth="1"/>
    <col min="3855" max="3855" width="11" style="317" customWidth="1"/>
    <col min="3856" max="3856" width="10.85546875" style="317" customWidth="1"/>
    <col min="3857" max="4096" width="9.140625" style="317"/>
    <col min="4097" max="4097" width="88.85546875" style="317" customWidth="1"/>
    <col min="4098" max="4098" width="9.5703125" style="317" customWidth="1"/>
    <col min="4099" max="4099" width="12.85546875" style="317" customWidth="1"/>
    <col min="4100" max="4100" width="12.28515625" style="317" customWidth="1"/>
    <col min="4101" max="4101" width="10.28515625" style="317" customWidth="1"/>
    <col min="4102" max="4102" width="8.7109375" style="317" customWidth="1"/>
    <col min="4103" max="4103" width="11" style="317" customWidth="1"/>
    <col min="4104" max="4104" width="9.42578125" style="317" customWidth="1"/>
    <col min="4105" max="4105" width="10.42578125" style="317" customWidth="1"/>
    <col min="4106" max="4106" width="12.28515625" style="317" customWidth="1"/>
    <col min="4107" max="4108" width="9.5703125" style="317" customWidth="1"/>
    <col min="4109" max="4109" width="12" style="317" customWidth="1"/>
    <col min="4110" max="4110" width="12.5703125" style="317" customWidth="1"/>
    <col min="4111" max="4111" width="11" style="317" customWidth="1"/>
    <col min="4112" max="4112" width="10.85546875" style="317" customWidth="1"/>
    <col min="4113" max="4352" width="9.140625" style="317"/>
    <col min="4353" max="4353" width="88.85546875" style="317" customWidth="1"/>
    <col min="4354" max="4354" width="9.5703125" style="317" customWidth="1"/>
    <col min="4355" max="4355" width="12.85546875" style="317" customWidth="1"/>
    <col min="4356" max="4356" width="12.28515625" style="317" customWidth="1"/>
    <col min="4357" max="4357" width="10.28515625" style="317" customWidth="1"/>
    <col min="4358" max="4358" width="8.7109375" style="317" customWidth="1"/>
    <col min="4359" max="4359" width="11" style="317" customWidth="1"/>
    <col min="4360" max="4360" width="9.42578125" style="317" customWidth="1"/>
    <col min="4361" max="4361" width="10.42578125" style="317" customWidth="1"/>
    <col min="4362" max="4362" width="12.28515625" style="317" customWidth="1"/>
    <col min="4363" max="4364" width="9.5703125" style="317" customWidth="1"/>
    <col min="4365" max="4365" width="12" style="317" customWidth="1"/>
    <col min="4366" max="4366" width="12.5703125" style="317" customWidth="1"/>
    <col min="4367" max="4367" width="11" style="317" customWidth="1"/>
    <col min="4368" max="4368" width="10.85546875" style="317" customWidth="1"/>
    <col min="4369" max="4608" width="9.140625" style="317"/>
    <col min="4609" max="4609" width="88.85546875" style="317" customWidth="1"/>
    <col min="4610" max="4610" width="9.5703125" style="317" customWidth="1"/>
    <col min="4611" max="4611" width="12.85546875" style="317" customWidth="1"/>
    <col min="4612" max="4612" width="12.28515625" style="317" customWidth="1"/>
    <col min="4613" max="4613" width="10.28515625" style="317" customWidth="1"/>
    <col min="4614" max="4614" width="8.7109375" style="317" customWidth="1"/>
    <col min="4615" max="4615" width="11" style="317" customWidth="1"/>
    <col min="4616" max="4616" width="9.42578125" style="317" customWidth="1"/>
    <col min="4617" max="4617" width="10.42578125" style="317" customWidth="1"/>
    <col min="4618" max="4618" width="12.28515625" style="317" customWidth="1"/>
    <col min="4619" max="4620" width="9.5703125" style="317" customWidth="1"/>
    <col min="4621" max="4621" width="12" style="317" customWidth="1"/>
    <col min="4622" max="4622" width="12.5703125" style="317" customWidth="1"/>
    <col min="4623" max="4623" width="11" style="317" customWidth="1"/>
    <col min="4624" max="4624" width="10.85546875" style="317" customWidth="1"/>
    <col min="4625" max="4864" width="9.140625" style="317"/>
    <col min="4865" max="4865" width="88.85546875" style="317" customWidth="1"/>
    <col min="4866" max="4866" width="9.5703125" style="317" customWidth="1"/>
    <col min="4867" max="4867" width="12.85546875" style="317" customWidth="1"/>
    <col min="4868" max="4868" width="12.28515625" style="317" customWidth="1"/>
    <col min="4869" max="4869" width="10.28515625" style="317" customWidth="1"/>
    <col min="4870" max="4870" width="8.7109375" style="317" customWidth="1"/>
    <col min="4871" max="4871" width="11" style="317" customWidth="1"/>
    <col min="4872" max="4872" width="9.42578125" style="317" customWidth="1"/>
    <col min="4873" max="4873" width="10.42578125" style="317" customWidth="1"/>
    <col min="4874" max="4874" width="12.28515625" style="317" customWidth="1"/>
    <col min="4875" max="4876" width="9.5703125" style="317" customWidth="1"/>
    <col min="4877" max="4877" width="12" style="317" customWidth="1"/>
    <col min="4878" max="4878" width="12.5703125" style="317" customWidth="1"/>
    <col min="4879" max="4879" width="11" style="317" customWidth="1"/>
    <col min="4880" max="4880" width="10.85546875" style="317" customWidth="1"/>
    <col min="4881" max="5120" width="9.140625" style="317"/>
    <col min="5121" max="5121" width="88.85546875" style="317" customWidth="1"/>
    <col min="5122" max="5122" width="9.5703125" style="317" customWidth="1"/>
    <col min="5123" max="5123" width="12.85546875" style="317" customWidth="1"/>
    <col min="5124" max="5124" width="12.28515625" style="317" customWidth="1"/>
    <col min="5125" max="5125" width="10.28515625" style="317" customWidth="1"/>
    <col min="5126" max="5126" width="8.7109375" style="317" customWidth="1"/>
    <col min="5127" max="5127" width="11" style="317" customWidth="1"/>
    <col min="5128" max="5128" width="9.42578125" style="317" customWidth="1"/>
    <col min="5129" max="5129" width="10.42578125" style="317" customWidth="1"/>
    <col min="5130" max="5130" width="12.28515625" style="317" customWidth="1"/>
    <col min="5131" max="5132" width="9.5703125" style="317" customWidth="1"/>
    <col min="5133" max="5133" width="12" style="317" customWidth="1"/>
    <col min="5134" max="5134" width="12.5703125" style="317" customWidth="1"/>
    <col min="5135" max="5135" width="11" style="317" customWidth="1"/>
    <col min="5136" max="5136" width="10.85546875" style="317" customWidth="1"/>
    <col min="5137" max="5376" width="9.140625" style="317"/>
    <col min="5377" max="5377" width="88.85546875" style="317" customWidth="1"/>
    <col min="5378" max="5378" width="9.5703125" style="317" customWidth="1"/>
    <col min="5379" max="5379" width="12.85546875" style="317" customWidth="1"/>
    <col min="5380" max="5380" width="12.28515625" style="317" customWidth="1"/>
    <col min="5381" max="5381" width="10.28515625" style="317" customWidth="1"/>
    <col min="5382" max="5382" width="8.7109375" style="317" customWidth="1"/>
    <col min="5383" max="5383" width="11" style="317" customWidth="1"/>
    <col min="5384" max="5384" width="9.42578125" style="317" customWidth="1"/>
    <col min="5385" max="5385" width="10.42578125" style="317" customWidth="1"/>
    <col min="5386" max="5386" width="12.28515625" style="317" customWidth="1"/>
    <col min="5387" max="5388" width="9.5703125" style="317" customWidth="1"/>
    <col min="5389" max="5389" width="12" style="317" customWidth="1"/>
    <col min="5390" max="5390" width="12.5703125" style="317" customWidth="1"/>
    <col min="5391" max="5391" width="11" style="317" customWidth="1"/>
    <col min="5392" max="5392" width="10.85546875" style="317" customWidth="1"/>
    <col min="5393" max="5632" width="9.140625" style="317"/>
    <col min="5633" max="5633" width="88.85546875" style="317" customWidth="1"/>
    <col min="5634" max="5634" width="9.5703125" style="317" customWidth="1"/>
    <col min="5635" max="5635" width="12.85546875" style="317" customWidth="1"/>
    <col min="5636" max="5636" width="12.28515625" style="317" customWidth="1"/>
    <col min="5637" max="5637" width="10.28515625" style="317" customWidth="1"/>
    <col min="5638" max="5638" width="8.7109375" style="317" customWidth="1"/>
    <col min="5639" max="5639" width="11" style="317" customWidth="1"/>
    <col min="5640" max="5640" width="9.42578125" style="317" customWidth="1"/>
    <col min="5641" max="5641" width="10.42578125" style="317" customWidth="1"/>
    <col min="5642" max="5642" width="12.28515625" style="317" customWidth="1"/>
    <col min="5643" max="5644" width="9.5703125" style="317" customWidth="1"/>
    <col min="5645" max="5645" width="12" style="317" customWidth="1"/>
    <col min="5646" max="5646" width="12.5703125" style="317" customWidth="1"/>
    <col min="5647" max="5647" width="11" style="317" customWidth="1"/>
    <col min="5648" max="5648" width="10.85546875" style="317" customWidth="1"/>
    <col min="5649" max="5888" width="9.140625" style="317"/>
    <col min="5889" max="5889" width="88.85546875" style="317" customWidth="1"/>
    <col min="5890" max="5890" width="9.5703125" style="317" customWidth="1"/>
    <col min="5891" max="5891" width="12.85546875" style="317" customWidth="1"/>
    <col min="5892" max="5892" width="12.28515625" style="317" customWidth="1"/>
    <col min="5893" max="5893" width="10.28515625" style="317" customWidth="1"/>
    <col min="5894" max="5894" width="8.7109375" style="317" customWidth="1"/>
    <col min="5895" max="5895" width="11" style="317" customWidth="1"/>
    <col min="5896" max="5896" width="9.42578125" style="317" customWidth="1"/>
    <col min="5897" max="5897" width="10.42578125" style="317" customWidth="1"/>
    <col min="5898" max="5898" width="12.28515625" style="317" customWidth="1"/>
    <col min="5899" max="5900" width="9.5703125" style="317" customWidth="1"/>
    <col min="5901" max="5901" width="12" style="317" customWidth="1"/>
    <col min="5902" max="5902" width="12.5703125" style="317" customWidth="1"/>
    <col min="5903" max="5903" width="11" style="317" customWidth="1"/>
    <col min="5904" max="5904" width="10.85546875" style="317" customWidth="1"/>
    <col min="5905" max="6144" width="9.140625" style="317"/>
    <col min="6145" max="6145" width="88.85546875" style="317" customWidth="1"/>
    <col min="6146" max="6146" width="9.5703125" style="317" customWidth="1"/>
    <col min="6147" max="6147" width="12.85546875" style="317" customWidth="1"/>
    <col min="6148" max="6148" width="12.28515625" style="317" customWidth="1"/>
    <col min="6149" max="6149" width="10.28515625" style="317" customWidth="1"/>
    <col min="6150" max="6150" width="8.7109375" style="317" customWidth="1"/>
    <col min="6151" max="6151" width="11" style="317" customWidth="1"/>
    <col min="6152" max="6152" width="9.42578125" style="317" customWidth="1"/>
    <col min="6153" max="6153" width="10.42578125" style="317" customWidth="1"/>
    <col min="6154" max="6154" width="12.28515625" style="317" customWidth="1"/>
    <col min="6155" max="6156" width="9.5703125" style="317" customWidth="1"/>
    <col min="6157" max="6157" width="12" style="317" customWidth="1"/>
    <col min="6158" max="6158" width="12.5703125" style="317" customWidth="1"/>
    <col min="6159" max="6159" width="11" style="317" customWidth="1"/>
    <col min="6160" max="6160" width="10.85546875" style="317" customWidth="1"/>
    <col min="6161" max="6400" width="9.140625" style="317"/>
    <col min="6401" max="6401" width="88.85546875" style="317" customWidth="1"/>
    <col min="6402" max="6402" width="9.5703125" style="317" customWidth="1"/>
    <col min="6403" max="6403" width="12.85546875" style="317" customWidth="1"/>
    <col min="6404" max="6404" width="12.28515625" style="317" customWidth="1"/>
    <col min="6405" max="6405" width="10.28515625" style="317" customWidth="1"/>
    <col min="6406" max="6406" width="8.7109375" style="317" customWidth="1"/>
    <col min="6407" max="6407" width="11" style="317" customWidth="1"/>
    <col min="6408" max="6408" width="9.42578125" style="317" customWidth="1"/>
    <col min="6409" max="6409" width="10.42578125" style="317" customWidth="1"/>
    <col min="6410" max="6410" width="12.28515625" style="317" customWidth="1"/>
    <col min="6411" max="6412" width="9.5703125" style="317" customWidth="1"/>
    <col min="6413" max="6413" width="12" style="317" customWidth="1"/>
    <col min="6414" max="6414" width="12.5703125" style="317" customWidth="1"/>
    <col min="6415" max="6415" width="11" style="317" customWidth="1"/>
    <col min="6416" max="6416" width="10.85546875" style="317" customWidth="1"/>
    <col min="6417" max="6656" width="9.140625" style="317"/>
    <col min="6657" max="6657" width="88.85546875" style="317" customWidth="1"/>
    <col min="6658" max="6658" width="9.5703125" style="317" customWidth="1"/>
    <col min="6659" max="6659" width="12.85546875" style="317" customWidth="1"/>
    <col min="6660" max="6660" width="12.28515625" style="317" customWidth="1"/>
    <col min="6661" max="6661" width="10.28515625" style="317" customWidth="1"/>
    <col min="6662" max="6662" width="8.7109375" style="317" customWidth="1"/>
    <col min="6663" max="6663" width="11" style="317" customWidth="1"/>
    <col min="6664" max="6664" width="9.42578125" style="317" customWidth="1"/>
    <col min="6665" max="6665" width="10.42578125" style="317" customWidth="1"/>
    <col min="6666" max="6666" width="12.28515625" style="317" customWidth="1"/>
    <col min="6667" max="6668" width="9.5703125" style="317" customWidth="1"/>
    <col min="6669" max="6669" width="12" style="317" customWidth="1"/>
    <col min="6670" max="6670" width="12.5703125" style="317" customWidth="1"/>
    <col min="6671" max="6671" width="11" style="317" customWidth="1"/>
    <col min="6672" max="6672" width="10.85546875" style="317" customWidth="1"/>
    <col min="6673" max="6912" width="9.140625" style="317"/>
    <col min="6913" max="6913" width="88.85546875" style="317" customWidth="1"/>
    <col min="6914" max="6914" width="9.5703125" style="317" customWidth="1"/>
    <col min="6915" max="6915" width="12.85546875" style="317" customWidth="1"/>
    <col min="6916" max="6916" width="12.28515625" style="317" customWidth="1"/>
    <col min="6917" max="6917" width="10.28515625" style="317" customWidth="1"/>
    <col min="6918" max="6918" width="8.7109375" style="317" customWidth="1"/>
    <col min="6919" max="6919" width="11" style="317" customWidth="1"/>
    <col min="6920" max="6920" width="9.42578125" style="317" customWidth="1"/>
    <col min="6921" max="6921" width="10.42578125" style="317" customWidth="1"/>
    <col min="6922" max="6922" width="12.28515625" style="317" customWidth="1"/>
    <col min="6923" max="6924" width="9.5703125" style="317" customWidth="1"/>
    <col min="6925" max="6925" width="12" style="317" customWidth="1"/>
    <col min="6926" max="6926" width="12.5703125" style="317" customWidth="1"/>
    <col min="6927" max="6927" width="11" style="317" customWidth="1"/>
    <col min="6928" max="6928" width="10.85546875" style="317" customWidth="1"/>
    <col min="6929" max="7168" width="9.140625" style="317"/>
    <col min="7169" max="7169" width="88.85546875" style="317" customWidth="1"/>
    <col min="7170" max="7170" width="9.5703125" style="317" customWidth="1"/>
    <col min="7171" max="7171" width="12.85546875" style="317" customWidth="1"/>
    <col min="7172" max="7172" width="12.28515625" style="317" customWidth="1"/>
    <col min="7173" max="7173" width="10.28515625" style="317" customWidth="1"/>
    <col min="7174" max="7174" width="8.7109375" style="317" customWidth="1"/>
    <col min="7175" max="7175" width="11" style="317" customWidth="1"/>
    <col min="7176" max="7176" width="9.42578125" style="317" customWidth="1"/>
    <col min="7177" max="7177" width="10.42578125" style="317" customWidth="1"/>
    <col min="7178" max="7178" width="12.28515625" style="317" customWidth="1"/>
    <col min="7179" max="7180" width="9.5703125" style="317" customWidth="1"/>
    <col min="7181" max="7181" width="12" style="317" customWidth="1"/>
    <col min="7182" max="7182" width="12.5703125" style="317" customWidth="1"/>
    <col min="7183" max="7183" width="11" style="317" customWidth="1"/>
    <col min="7184" max="7184" width="10.85546875" style="317" customWidth="1"/>
    <col min="7185" max="7424" width="9.140625" style="317"/>
    <col min="7425" max="7425" width="88.85546875" style="317" customWidth="1"/>
    <col min="7426" max="7426" width="9.5703125" style="317" customWidth="1"/>
    <col min="7427" max="7427" width="12.85546875" style="317" customWidth="1"/>
    <col min="7428" max="7428" width="12.28515625" style="317" customWidth="1"/>
    <col min="7429" max="7429" width="10.28515625" style="317" customWidth="1"/>
    <col min="7430" max="7430" width="8.7109375" style="317" customWidth="1"/>
    <col min="7431" max="7431" width="11" style="317" customWidth="1"/>
    <col min="7432" max="7432" width="9.42578125" style="317" customWidth="1"/>
    <col min="7433" max="7433" width="10.42578125" style="317" customWidth="1"/>
    <col min="7434" max="7434" width="12.28515625" style="317" customWidth="1"/>
    <col min="7435" max="7436" width="9.5703125" style="317" customWidth="1"/>
    <col min="7437" max="7437" width="12" style="317" customWidth="1"/>
    <col min="7438" max="7438" width="12.5703125" style="317" customWidth="1"/>
    <col min="7439" max="7439" width="11" style="317" customWidth="1"/>
    <col min="7440" max="7440" width="10.85546875" style="317" customWidth="1"/>
    <col min="7441" max="7680" width="9.140625" style="317"/>
    <col min="7681" max="7681" width="88.85546875" style="317" customWidth="1"/>
    <col min="7682" max="7682" width="9.5703125" style="317" customWidth="1"/>
    <col min="7683" max="7683" width="12.85546875" style="317" customWidth="1"/>
    <col min="7684" max="7684" width="12.28515625" style="317" customWidth="1"/>
    <col min="7685" max="7685" width="10.28515625" style="317" customWidth="1"/>
    <col min="7686" max="7686" width="8.7109375" style="317" customWidth="1"/>
    <col min="7687" max="7687" width="11" style="317" customWidth="1"/>
    <col min="7688" max="7688" width="9.42578125" style="317" customWidth="1"/>
    <col min="7689" max="7689" width="10.42578125" style="317" customWidth="1"/>
    <col min="7690" max="7690" width="12.28515625" style="317" customWidth="1"/>
    <col min="7691" max="7692" width="9.5703125" style="317" customWidth="1"/>
    <col min="7693" max="7693" width="12" style="317" customWidth="1"/>
    <col min="7694" max="7694" width="12.5703125" style="317" customWidth="1"/>
    <col min="7695" max="7695" width="11" style="317" customWidth="1"/>
    <col min="7696" max="7696" width="10.85546875" style="317" customWidth="1"/>
    <col min="7697" max="7936" width="9.140625" style="317"/>
    <col min="7937" max="7937" width="88.85546875" style="317" customWidth="1"/>
    <col min="7938" max="7938" width="9.5703125" style="317" customWidth="1"/>
    <col min="7939" max="7939" width="12.85546875" style="317" customWidth="1"/>
    <col min="7940" max="7940" width="12.28515625" style="317" customWidth="1"/>
    <col min="7941" max="7941" width="10.28515625" style="317" customWidth="1"/>
    <col min="7942" max="7942" width="8.7109375" style="317" customWidth="1"/>
    <col min="7943" max="7943" width="11" style="317" customWidth="1"/>
    <col min="7944" max="7944" width="9.42578125" style="317" customWidth="1"/>
    <col min="7945" max="7945" width="10.42578125" style="317" customWidth="1"/>
    <col min="7946" max="7946" width="12.28515625" style="317" customWidth="1"/>
    <col min="7947" max="7948" width="9.5703125" style="317" customWidth="1"/>
    <col min="7949" max="7949" width="12" style="317" customWidth="1"/>
    <col min="7950" max="7950" width="12.5703125" style="317" customWidth="1"/>
    <col min="7951" max="7951" width="11" style="317" customWidth="1"/>
    <col min="7952" max="7952" width="10.85546875" style="317" customWidth="1"/>
    <col min="7953" max="8192" width="9.140625" style="317"/>
    <col min="8193" max="8193" width="88.85546875" style="317" customWidth="1"/>
    <col min="8194" max="8194" width="9.5703125" style="317" customWidth="1"/>
    <col min="8195" max="8195" width="12.85546875" style="317" customWidth="1"/>
    <col min="8196" max="8196" width="12.28515625" style="317" customWidth="1"/>
    <col min="8197" max="8197" width="10.28515625" style="317" customWidth="1"/>
    <col min="8198" max="8198" width="8.7109375" style="317" customWidth="1"/>
    <col min="8199" max="8199" width="11" style="317" customWidth="1"/>
    <col min="8200" max="8200" width="9.42578125" style="317" customWidth="1"/>
    <col min="8201" max="8201" width="10.42578125" style="317" customWidth="1"/>
    <col min="8202" max="8202" width="12.28515625" style="317" customWidth="1"/>
    <col min="8203" max="8204" width="9.5703125" style="317" customWidth="1"/>
    <col min="8205" max="8205" width="12" style="317" customWidth="1"/>
    <col min="8206" max="8206" width="12.5703125" style="317" customWidth="1"/>
    <col min="8207" max="8207" width="11" style="317" customWidth="1"/>
    <col min="8208" max="8208" width="10.85546875" style="317" customWidth="1"/>
    <col min="8209" max="8448" width="9.140625" style="317"/>
    <col min="8449" max="8449" width="88.85546875" style="317" customWidth="1"/>
    <col min="8450" max="8450" width="9.5703125" style="317" customWidth="1"/>
    <col min="8451" max="8451" width="12.85546875" style="317" customWidth="1"/>
    <col min="8452" max="8452" width="12.28515625" style="317" customWidth="1"/>
    <col min="8453" max="8453" width="10.28515625" style="317" customWidth="1"/>
    <col min="8454" max="8454" width="8.7109375" style="317" customWidth="1"/>
    <col min="8455" max="8455" width="11" style="317" customWidth="1"/>
    <col min="8456" max="8456" width="9.42578125" style="317" customWidth="1"/>
    <col min="8457" max="8457" width="10.42578125" style="317" customWidth="1"/>
    <col min="8458" max="8458" width="12.28515625" style="317" customWidth="1"/>
    <col min="8459" max="8460" width="9.5703125" style="317" customWidth="1"/>
    <col min="8461" max="8461" width="12" style="317" customWidth="1"/>
    <col min="8462" max="8462" width="12.5703125" style="317" customWidth="1"/>
    <col min="8463" max="8463" width="11" style="317" customWidth="1"/>
    <col min="8464" max="8464" width="10.85546875" style="317" customWidth="1"/>
    <col min="8465" max="8704" width="9.140625" style="317"/>
    <col min="8705" max="8705" width="88.85546875" style="317" customWidth="1"/>
    <col min="8706" max="8706" width="9.5703125" style="317" customWidth="1"/>
    <col min="8707" max="8707" width="12.85546875" style="317" customWidth="1"/>
    <col min="8708" max="8708" width="12.28515625" style="317" customWidth="1"/>
    <col min="8709" max="8709" width="10.28515625" style="317" customWidth="1"/>
    <col min="8710" max="8710" width="8.7109375" style="317" customWidth="1"/>
    <col min="8711" max="8711" width="11" style="317" customWidth="1"/>
    <col min="8712" max="8712" width="9.42578125" style="317" customWidth="1"/>
    <col min="8713" max="8713" width="10.42578125" style="317" customWidth="1"/>
    <col min="8714" max="8714" width="12.28515625" style="317" customWidth="1"/>
    <col min="8715" max="8716" width="9.5703125" style="317" customWidth="1"/>
    <col min="8717" max="8717" width="12" style="317" customWidth="1"/>
    <col min="8718" max="8718" width="12.5703125" style="317" customWidth="1"/>
    <col min="8719" max="8719" width="11" style="317" customWidth="1"/>
    <col min="8720" max="8720" width="10.85546875" style="317" customWidth="1"/>
    <col min="8721" max="8960" width="9.140625" style="317"/>
    <col min="8961" max="8961" width="88.85546875" style="317" customWidth="1"/>
    <col min="8962" max="8962" width="9.5703125" style="317" customWidth="1"/>
    <col min="8963" max="8963" width="12.85546875" style="317" customWidth="1"/>
    <col min="8964" max="8964" width="12.28515625" style="317" customWidth="1"/>
    <col min="8965" max="8965" width="10.28515625" style="317" customWidth="1"/>
    <col min="8966" max="8966" width="8.7109375" style="317" customWidth="1"/>
    <col min="8967" max="8967" width="11" style="317" customWidth="1"/>
    <col min="8968" max="8968" width="9.42578125" style="317" customWidth="1"/>
    <col min="8969" max="8969" width="10.42578125" style="317" customWidth="1"/>
    <col min="8970" max="8970" width="12.28515625" style="317" customWidth="1"/>
    <col min="8971" max="8972" width="9.5703125" style="317" customWidth="1"/>
    <col min="8973" max="8973" width="12" style="317" customWidth="1"/>
    <col min="8974" max="8974" width="12.5703125" style="317" customWidth="1"/>
    <col min="8975" max="8975" width="11" style="317" customWidth="1"/>
    <col min="8976" max="8976" width="10.85546875" style="317" customWidth="1"/>
    <col min="8977" max="9216" width="9.140625" style="317"/>
    <col min="9217" max="9217" width="88.85546875" style="317" customWidth="1"/>
    <col min="9218" max="9218" width="9.5703125" style="317" customWidth="1"/>
    <col min="9219" max="9219" width="12.85546875" style="317" customWidth="1"/>
    <col min="9220" max="9220" width="12.28515625" style="317" customWidth="1"/>
    <col min="9221" max="9221" width="10.28515625" style="317" customWidth="1"/>
    <col min="9222" max="9222" width="8.7109375" style="317" customWidth="1"/>
    <col min="9223" max="9223" width="11" style="317" customWidth="1"/>
    <col min="9224" max="9224" width="9.42578125" style="317" customWidth="1"/>
    <col min="9225" max="9225" width="10.42578125" style="317" customWidth="1"/>
    <col min="9226" max="9226" width="12.28515625" style="317" customWidth="1"/>
    <col min="9227" max="9228" width="9.5703125" style="317" customWidth="1"/>
    <col min="9229" max="9229" width="12" style="317" customWidth="1"/>
    <col min="9230" max="9230" width="12.5703125" style="317" customWidth="1"/>
    <col min="9231" max="9231" width="11" style="317" customWidth="1"/>
    <col min="9232" max="9232" width="10.85546875" style="317" customWidth="1"/>
    <col min="9233" max="9472" width="9.140625" style="317"/>
    <col min="9473" max="9473" width="88.85546875" style="317" customWidth="1"/>
    <col min="9474" max="9474" width="9.5703125" style="317" customWidth="1"/>
    <col min="9475" max="9475" width="12.85546875" style="317" customWidth="1"/>
    <col min="9476" max="9476" width="12.28515625" style="317" customWidth="1"/>
    <col min="9477" max="9477" width="10.28515625" style="317" customWidth="1"/>
    <col min="9478" max="9478" width="8.7109375" style="317" customWidth="1"/>
    <col min="9479" max="9479" width="11" style="317" customWidth="1"/>
    <col min="9480" max="9480" width="9.42578125" style="317" customWidth="1"/>
    <col min="9481" max="9481" width="10.42578125" style="317" customWidth="1"/>
    <col min="9482" max="9482" width="12.28515625" style="317" customWidth="1"/>
    <col min="9483" max="9484" width="9.5703125" style="317" customWidth="1"/>
    <col min="9485" max="9485" width="12" style="317" customWidth="1"/>
    <col min="9486" max="9486" width="12.5703125" style="317" customWidth="1"/>
    <col min="9487" max="9487" width="11" style="317" customWidth="1"/>
    <col min="9488" max="9488" width="10.85546875" style="317" customWidth="1"/>
    <col min="9489" max="9728" width="9.140625" style="317"/>
    <col min="9729" max="9729" width="88.85546875" style="317" customWidth="1"/>
    <col min="9730" max="9730" width="9.5703125" style="317" customWidth="1"/>
    <col min="9731" max="9731" width="12.85546875" style="317" customWidth="1"/>
    <col min="9732" max="9732" width="12.28515625" style="317" customWidth="1"/>
    <col min="9733" max="9733" width="10.28515625" style="317" customWidth="1"/>
    <col min="9734" max="9734" width="8.7109375" style="317" customWidth="1"/>
    <col min="9735" max="9735" width="11" style="317" customWidth="1"/>
    <col min="9736" max="9736" width="9.42578125" style="317" customWidth="1"/>
    <col min="9737" max="9737" width="10.42578125" style="317" customWidth="1"/>
    <col min="9738" max="9738" width="12.28515625" style="317" customWidth="1"/>
    <col min="9739" max="9740" width="9.5703125" style="317" customWidth="1"/>
    <col min="9741" max="9741" width="12" style="317" customWidth="1"/>
    <col min="9742" max="9742" width="12.5703125" style="317" customWidth="1"/>
    <col min="9743" max="9743" width="11" style="317" customWidth="1"/>
    <col min="9744" max="9744" width="10.85546875" style="317" customWidth="1"/>
    <col min="9745" max="9984" width="9.140625" style="317"/>
    <col min="9985" max="9985" width="88.85546875" style="317" customWidth="1"/>
    <col min="9986" max="9986" width="9.5703125" style="317" customWidth="1"/>
    <col min="9987" max="9987" width="12.85546875" style="317" customWidth="1"/>
    <col min="9988" max="9988" width="12.28515625" style="317" customWidth="1"/>
    <col min="9989" max="9989" width="10.28515625" style="317" customWidth="1"/>
    <col min="9990" max="9990" width="8.7109375" style="317" customWidth="1"/>
    <col min="9991" max="9991" width="11" style="317" customWidth="1"/>
    <col min="9992" max="9992" width="9.42578125" style="317" customWidth="1"/>
    <col min="9993" max="9993" width="10.42578125" style="317" customWidth="1"/>
    <col min="9994" max="9994" width="12.28515625" style="317" customWidth="1"/>
    <col min="9995" max="9996" width="9.5703125" style="317" customWidth="1"/>
    <col min="9997" max="9997" width="12" style="317" customWidth="1"/>
    <col min="9998" max="9998" width="12.5703125" style="317" customWidth="1"/>
    <col min="9999" max="9999" width="11" style="317" customWidth="1"/>
    <col min="10000" max="10000" width="10.85546875" style="317" customWidth="1"/>
    <col min="10001" max="10240" width="9.140625" style="317"/>
    <col min="10241" max="10241" width="88.85546875" style="317" customWidth="1"/>
    <col min="10242" max="10242" width="9.5703125" style="317" customWidth="1"/>
    <col min="10243" max="10243" width="12.85546875" style="317" customWidth="1"/>
    <col min="10244" max="10244" width="12.28515625" style="317" customWidth="1"/>
    <col min="10245" max="10245" width="10.28515625" style="317" customWidth="1"/>
    <col min="10246" max="10246" width="8.7109375" style="317" customWidth="1"/>
    <col min="10247" max="10247" width="11" style="317" customWidth="1"/>
    <col min="10248" max="10248" width="9.42578125" style="317" customWidth="1"/>
    <col min="10249" max="10249" width="10.42578125" style="317" customWidth="1"/>
    <col min="10250" max="10250" width="12.28515625" style="317" customWidth="1"/>
    <col min="10251" max="10252" width="9.5703125" style="317" customWidth="1"/>
    <col min="10253" max="10253" width="12" style="317" customWidth="1"/>
    <col min="10254" max="10254" width="12.5703125" style="317" customWidth="1"/>
    <col min="10255" max="10255" width="11" style="317" customWidth="1"/>
    <col min="10256" max="10256" width="10.85546875" style="317" customWidth="1"/>
    <col min="10257" max="10496" width="9.140625" style="317"/>
    <col min="10497" max="10497" width="88.85546875" style="317" customWidth="1"/>
    <col min="10498" max="10498" width="9.5703125" style="317" customWidth="1"/>
    <col min="10499" max="10499" width="12.85546875" style="317" customWidth="1"/>
    <col min="10500" max="10500" width="12.28515625" style="317" customWidth="1"/>
    <col min="10501" max="10501" width="10.28515625" style="317" customWidth="1"/>
    <col min="10502" max="10502" width="8.7109375" style="317" customWidth="1"/>
    <col min="10503" max="10503" width="11" style="317" customWidth="1"/>
    <col min="10504" max="10504" width="9.42578125" style="317" customWidth="1"/>
    <col min="10505" max="10505" width="10.42578125" style="317" customWidth="1"/>
    <col min="10506" max="10506" width="12.28515625" style="317" customWidth="1"/>
    <col min="10507" max="10508" width="9.5703125" style="317" customWidth="1"/>
    <col min="10509" max="10509" width="12" style="317" customWidth="1"/>
    <col min="10510" max="10510" width="12.5703125" style="317" customWidth="1"/>
    <col min="10511" max="10511" width="11" style="317" customWidth="1"/>
    <col min="10512" max="10512" width="10.85546875" style="317" customWidth="1"/>
    <col min="10513" max="10752" width="9.140625" style="317"/>
    <col min="10753" max="10753" width="88.85546875" style="317" customWidth="1"/>
    <col min="10754" max="10754" width="9.5703125" style="317" customWidth="1"/>
    <col min="10755" max="10755" width="12.85546875" style="317" customWidth="1"/>
    <col min="10756" max="10756" width="12.28515625" style="317" customWidth="1"/>
    <col min="10757" max="10757" width="10.28515625" style="317" customWidth="1"/>
    <col min="10758" max="10758" width="8.7109375" style="317" customWidth="1"/>
    <col min="10759" max="10759" width="11" style="317" customWidth="1"/>
    <col min="10760" max="10760" width="9.42578125" style="317" customWidth="1"/>
    <col min="10761" max="10761" width="10.42578125" style="317" customWidth="1"/>
    <col min="10762" max="10762" width="12.28515625" style="317" customWidth="1"/>
    <col min="10763" max="10764" width="9.5703125" style="317" customWidth="1"/>
    <col min="10765" max="10765" width="12" style="317" customWidth="1"/>
    <col min="10766" max="10766" width="12.5703125" style="317" customWidth="1"/>
    <col min="10767" max="10767" width="11" style="317" customWidth="1"/>
    <col min="10768" max="10768" width="10.85546875" style="317" customWidth="1"/>
    <col min="10769" max="11008" width="9.140625" style="317"/>
    <col min="11009" max="11009" width="88.85546875" style="317" customWidth="1"/>
    <col min="11010" max="11010" width="9.5703125" style="317" customWidth="1"/>
    <col min="11011" max="11011" width="12.85546875" style="317" customWidth="1"/>
    <col min="11012" max="11012" width="12.28515625" style="317" customWidth="1"/>
    <col min="11013" max="11013" width="10.28515625" style="317" customWidth="1"/>
    <col min="11014" max="11014" width="8.7109375" style="317" customWidth="1"/>
    <col min="11015" max="11015" width="11" style="317" customWidth="1"/>
    <col min="11016" max="11016" width="9.42578125" style="317" customWidth="1"/>
    <col min="11017" max="11017" width="10.42578125" style="317" customWidth="1"/>
    <col min="11018" max="11018" width="12.28515625" style="317" customWidth="1"/>
    <col min="11019" max="11020" width="9.5703125" style="317" customWidth="1"/>
    <col min="11021" max="11021" width="12" style="317" customWidth="1"/>
    <col min="11022" max="11022" width="12.5703125" style="317" customWidth="1"/>
    <col min="11023" max="11023" width="11" style="317" customWidth="1"/>
    <col min="11024" max="11024" width="10.85546875" style="317" customWidth="1"/>
    <col min="11025" max="11264" width="9.140625" style="317"/>
    <col min="11265" max="11265" width="88.85546875" style="317" customWidth="1"/>
    <col min="11266" max="11266" width="9.5703125" style="317" customWidth="1"/>
    <col min="11267" max="11267" width="12.85546875" style="317" customWidth="1"/>
    <col min="11268" max="11268" width="12.28515625" style="317" customWidth="1"/>
    <col min="11269" max="11269" width="10.28515625" style="317" customWidth="1"/>
    <col min="11270" max="11270" width="8.7109375" style="317" customWidth="1"/>
    <col min="11271" max="11271" width="11" style="317" customWidth="1"/>
    <col min="11272" max="11272" width="9.42578125" style="317" customWidth="1"/>
    <col min="11273" max="11273" width="10.42578125" style="317" customWidth="1"/>
    <col min="11274" max="11274" width="12.28515625" style="317" customWidth="1"/>
    <col min="11275" max="11276" width="9.5703125" style="317" customWidth="1"/>
    <col min="11277" max="11277" width="12" style="317" customWidth="1"/>
    <col min="11278" max="11278" width="12.5703125" style="317" customWidth="1"/>
    <col min="11279" max="11279" width="11" style="317" customWidth="1"/>
    <col min="11280" max="11280" width="10.85546875" style="317" customWidth="1"/>
    <col min="11281" max="11520" width="9.140625" style="317"/>
    <col min="11521" max="11521" width="88.85546875" style="317" customWidth="1"/>
    <col min="11522" max="11522" width="9.5703125" style="317" customWidth="1"/>
    <col min="11523" max="11523" width="12.85546875" style="317" customWidth="1"/>
    <col min="11524" max="11524" width="12.28515625" style="317" customWidth="1"/>
    <col min="11525" max="11525" width="10.28515625" style="317" customWidth="1"/>
    <col min="11526" max="11526" width="8.7109375" style="317" customWidth="1"/>
    <col min="11527" max="11527" width="11" style="317" customWidth="1"/>
    <col min="11528" max="11528" width="9.42578125" style="317" customWidth="1"/>
    <col min="11529" max="11529" width="10.42578125" style="317" customWidth="1"/>
    <col min="11530" max="11530" width="12.28515625" style="317" customWidth="1"/>
    <col min="11531" max="11532" width="9.5703125" style="317" customWidth="1"/>
    <col min="11533" max="11533" width="12" style="317" customWidth="1"/>
    <col min="11534" max="11534" width="12.5703125" style="317" customWidth="1"/>
    <col min="11535" max="11535" width="11" style="317" customWidth="1"/>
    <col min="11536" max="11536" width="10.85546875" style="317" customWidth="1"/>
    <col min="11537" max="11776" width="9.140625" style="317"/>
    <col min="11777" max="11777" width="88.85546875" style="317" customWidth="1"/>
    <col min="11778" max="11778" width="9.5703125" style="317" customWidth="1"/>
    <col min="11779" max="11779" width="12.85546875" style="317" customWidth="1"/>
    <col min="11780" max="11780" width="12.28515625" style="317" customWidth="1"/>
    <col min="11781" max="11781" width="10.28515625" style="317" customWidth="1"/>
    <col min="11782" max="11782" width="8.7109375" style="317" customWidth="1"/>
    <col min="11783" max="11783" width="11" style="317" customWidth="1"/>
    <col min="11784" max="11784" width="9.42578125" style="317" customWidth="1"/>
    <col min="11785" max="11785" width="10.42578125" style="317" customWidth="1"/>
    <col min="11786" max="11786" width="12.28515625" style="317" customWidth="1"/>
    <col min="11787" max="11788" width="9.5703125" style="317" customWidth="1"/>
    <col min="11789" max="11789" width="12" style="317" customWidth="1"/>
    <col min="11790" max="11790" width="12.5703125" style="317" customWidth="1"/>
    <col min="11791" max="11791" width="11" style="317" customWidth="1"/>
    <col min="11792" max="11792" width="10.85546875" style="317" customWidth="1"/>
    <col min="11793" max="12032" width="9.140625" style="317"/>
    <col min="12033" max="12033" width="88.85546875" style="317" customWidth="1"/>
    <col min="12034" max="12034" width="9.5703125" style="317" customWidth="1"/>
    <col min="12035" max="12035" width="12.85546875" style="317" customWidth="1"/>
    <col min="12036" max="12036" width="12.28515625" style="317" customWidth="1"/>
    <col min="12037" max="12037" width="10.28515625" style="317" customWidth="1"/>
    <col min="12038" max="12038" width="8.7109375" style="317" customWidth="1"/>
    <col min="12039" max="12039" width="11" style="317" customWidth="1"/>
    <col min="12040" max="12040" width="9.42578125" style="317" customWidth="1"/>
    <col min="12041" max="12041" width="10.42578125" style="317" customWidth="1"/>
    <col min="12042" max="12042" width="12.28515625" style="317" customWidth="1"/>
    <col min="12043" max="12044" width="9.5703125" style="317" customWidth="1"/>
    <col min="12045" max="12045" width="12" style="317" customWidth="1"/>
    <col min="12046" max="12046" width="12.5703125" style="317" customWidth="1"/>
    <col min="12047" max="12047" width="11" style="317" customWidth="1"/>
    <col min="12048" max="12048" width="10.85546875" style="317" customWidth="1"/>
    <col min="12049" max="12288" width="9.140625" style="317"/>
    <col min="12289" max="12289" width="88.85546875" style="317" customWidth="1"/>
    <col min="12290" max="12290" width="9.5703125" style="317" customWidth="1"/>
    <col min="12291" max="12291" width="12.85546875" style="317" customWidth="1"/>
    <col min="12292" max="12292" width="12.28515625" style="317" customWidth="1"/>
    <col min="12293" max="12293" width="10.28515625" style="317" customWidth="1"/>
    <col min="12294" max="12294" width="8.7109375" style="317" customWidth="1"/>
    <col min="12295" max="12295" width="11" style="317" customWidth="1"/>
    <col min="12296" max="12296" width="9.42578125" style="317" customWidth="1"/>
    <col min="12297" max="12297" width="10.42578125" style="317" customWidth="1"/>
    <col min="12298" max="12298" width="12.28515625" style="317" customWidth="1"/>
    <col min="12299" max="12300" width="9.5703125" style="317" customWidth="1"/>
    <col min="12301" max="12301" width="12" style="317" customWidth="1"/>
    <col min="12302" max="12302" width="12.5703125" style="317" customWidth="1"/>
    <col min="12303" max="12303" width="11" style="317" customWidth="1"/>
    <col min="12304" max="12304" width="10.85546875" style="317" customWidth="1"/>
    <col min="12305" max="12544" width="9.140625" style="317"/>
    <col min="12545" max="12545" width="88.85546875" style="317" customWidth="1"/>
    <col min="12546" max="12546" width="9.5703125" style="317" customWidth="1"/>
    <col min="12547" max="12547" width="12.85546875" style="317" customWidth="1"/>
    <col min="12548" max="12548" width="12.28515625" style="317" customWidth="1"/>
    <col min="12549" max="12549" width="10.28515625" style="317" customWidth="1"/>
    <col min="12550" max="12550" width="8.7109375" style="317" customWidth="1"/>
    <col min="12551" max="12551" width="11" style="317" customWidth="1"/>
    <col min="12552" max="12552" width="9.42578125" style="317" customWidth="1"/>
    <col min="12553" max="12553" width="10.42578125" style="317" customWidth="1"/>
    <col min="12554" max="12554" width="12.28515625" style="317" customWidth="1"/>
    <col min="12555" max="12556" width="9.5703125" style="317" customWidth="1"/>
    <col min="12557" max="12557" width="12" style="317" customWidth="1"/>
    <col min="12558" max="12558" width="12.5703125" style="317" customWidth="1"/>
    <col min="12559" max="12559" width="11" style="317" customWidth="1"/>
    <col min="12560" max="12560" width="10.85546875" style="317" customWidth="1"/>
    <col min="12561" max="12800" width="9.140625" style="317"/>
    <col min="12801" max="12801" width="88.85546875" style="317" customWidth="1"/>
    <col min="12802" max="12802" width="9.5703125" style="317" customWidth="1"/>
    <col min="12803" max="12803" width="12.85546875" style="317" customWidth="1"/>
    <col min="12804" max="12804" width="12.28515625" style="317" customWidth="1"/>
    <col min="12805" max="12805" width="10.28515625" style="317" customWidth="1"/>
    <col min="12806" max="12806" width="8.7109375" style="317" customWidth="1"/>
    <col min="12807" max="12807" width="11" style="317" customWidth="1"/>
    <col min="12808" max="12808" width="9.42578125" style="317" customWidth="1"/>
    <col min="12809" max="12809" width="10.42578125" style="317" customWidth="1"/>
    <col min="12810" max="12810" width="12.28515625" style="317" customWidth="1"/>
    <col min="12811" max="12812" width="9.5703125" style="317" customWidth="1"/>
    <col min="12813" max="12813" width="12" style="317" customWidth="1"/>
    <col min="12814" max="12814" width="12.5703125" style="317" customWidth="1"/>
    <col min="12815" max="12815" width="11" style="317" customWidth="1"/>
    <col min="12816" max="12816" width="10.85546875" style="317" customWidth="1"/>
    <col min="12817" max="13056" width="9.140625" style="317"/>
    <col min="13057" max="13057" width="88.85546875" style="317" customWidth="1"/>
    <col min="13058" max="13058" width="9.5703125" style="317" customWidth="1"/>
    <col min="13059" max="13059" width="12.85546875" style="317" customWidth="1"/>
    <col min="13060" max="13060" width="12.28515625" style="317" customWidth="1"/>
    <col min="13061" max="13061" width="10.28515625" style="317" customWidth="1"/>
    <col min="13062" max="13062" width="8.7109375" style="317" customWidth="1"/>
    <col min="13063" max="13063" width="11" style="317" customWidth="1"/>
    <col min="13064" max="13064" width="9.42578125" style="317" customWidth="1"/>
    <col min="13065" max="13065" width="10.42578125" style="317" customWidth="1"/>
    <col min="13066" max="13066" width="12.28515625" style="317" customWidth="1"/>
    <col min="13067" max="13068" width="9.5703125" style="317" customWidth="1"/>
    <col min="13069" max="13069" width="12" style="317" customWidth="1"/>
    <col min="13070" max="13070" width="12.5703125" style="317" customWidth="1"/>
    <col min="13071" max="13071" width="11" style="317" customWidth="1"/>
    <col min="13072" max="13072" width="10.85546875" style="317" customWidth="1"/>
    <col min="13073" max="13312" width="9.140625" style="317"/>
    <col min="13313" max="13313" width="88.85546875" style="317" customWidth="1"/>
    <col min="13314" max="13314" width="9.5703125" style="317" customWidth="1"/>
    <col min="13315" max="13315" width="12.85546875" style="317" customWidth="1"/>
    <col min="13316" max="13316" width="12.28515625" style="317" customWidth="1"/>
    <col min="13317" max="13317" width="10.28515625" style="317" customWidth="1"/>
    <col min="13318" max="13318" width="8.7109375" style="317" customWidth="1"/>
    <col min="13319" max="13319" width="11" style="317" customWidth="1"/>
    <col min="13320" max="13320" width="9.42578125" style="317" customWidth="1"/>
    <col min="13321" max="13321" width="10.42578125" style="317" customWidth="1"/>
    <col min="13322" max="13322" width="12.28515625" style="317" customWidth="1"/>
    <col min="13323" max="13324" width="9.5703125" style="317" customWidth="1"/>
    <col min="13325" max="13325" width="12" style="317" customWidth="1"/>
    <col min="13326" max="13326" width="12.5703125" style="317" customWidth="1"/>
    <col min="13327" max="13327" width="11" style="317" customWidth="1"/>
    <col min="13328" max="13328" width="10.85546875" style="317" customWidth="1"/>
    <col min="13329" max="13568" width="9.140625" style="317"/>
    <col min="13569" max="13569" width="88.85546875" style="317" customWidth="1"/>
    <col min="13570" max="13570" width="9.5703125" style="317" customWidth="1"/>
    <col min="13571" max="13571" width="12.85546875" style="317" customWidth="1"/>
    <col min="13572" max="13572" width="12.28515625" style="317" customWidth="1"/>
    <col min="13573" max="13573" width="10.28515625" style="317" customWidth="1"/>
    <col min="13574" max="13574" width="8.7109375" style="317" customWidth="1"/>
    <col min="13575" max="13575" width="11" style="317" customWidth="1"/>
    <col min="13576" max="13576" width="9.42578125" style="317" customWidth="1"/>
    <col min="13577" max="13577" width="10.42578125" style="317" customWidth="1"/>
    <col min="13578" max="13578" width="12.28515625" style="317" customWidth="1"/>
    <col min="13579" max="13580" width="9.5703125" style="317" customWidth="1"/>
    <col min="13581" max="13581" width="12" style="317" customWidth="1"/>
    <col min="13582" max="13582" width="12.5703125" style="317" customWidth="1"/>
    <col min="13583" max="13583" width="11" style="317" customWidth="1"/>
    <col min="13584" max="13584" width="10.85546875" style="317" customWidth="1"/>
    <col min="13585" max="13824" width="9.140625" style="317"/>
    <col min="13825" max="13825" width="88.85546875" style="317" customWidth="1"/>
    <col min="13826" max="13826" width="9.5703125" style="317" customWidth="1"/>
    <col min="13827" max="13827" width="12.85546875" style="317" customWidth="1"/>
    <col min="13828" max="13828" width="12.28515625" style="317" customWidth="1"/>
    <col min="13829" max="13829" width="10.28515625" style="317" customWidth="1"/>
    <col min="13830" max="13830" width="8.7109375" style="317" customWidth="1"/>
    <col min="13831" max="13831" width="11" style="317" customWidth="1"/>
    <col min="13832" max="13832" width="9.42578125" style="317" customWidth="1"/>
    <col min="13833" max="13833" width="10.42578125" style="317" customWidth="1"/>
    <col min="13834" max="13834" width="12.28515625" style="317" customWidth="1"/>
    <col min="13835" max="13836" width="9.5703125" style="317" customWidth="1"/>
    <col min="13837" max="13837" width="12" style="317" customWidth="1"/>
    <col min="13838" max="13838" width="12.5703125" style="317" customWidth="1"/>
    <col min="13839" max="13839" width="11" style="317" customWidth="1"/>
    <col min="13840" max="13840" width="10.85546875" style="317" customWidth="1"/>
    <col min="13841" max="14080" width="9.140625" style="317"/>
    <col min="14081" max="14081" width="88.85546875" style="317" customWidth="1"/>
    <col min="14082" max="14082" width="9.5703125" style="317" customWidth="1"/>
    <col min="14083" max="14083" width="12.85546875" style="317" customWidth="1"/>
    <col min="14084" max="14084" width="12.28515625" style="317" customWidth="1"/>
    <col min="14085" max="14085" width="10.28515625" style="317" customWidth="1"/>
    <col min="14086" max="14086" width="8.7109375" style="317" customWidth="1"/>
    <col min="14087" max="14087" width="11" style="317" customWidth="1"/>
    <col min="14088" max="14088" width="9.42578125" style="317" customWidth="1"/>
    <col min="14089" max="14089" width="10.42578125" style="317" customWidth="1"/>
    <col min="14090" max="14090" width="12.28515625" style="317" customWidth="1"/>
    <col min="14091" max="14092" width="9.5703125" style="317" customWidth="1"/>
    <col min="14093" max="14093" width="12" style="317" customWidth="1"/>
    <col min="14094" max="14094" width="12.5703125" style="317" customWidth="1"/>
    <col min="14095" max="14095" width="11" style="317" customWidth="1"/>
    <col min="14096" max="14096" width="10.85546875" style="317" customWidth="1"/>
    <col min="14097" max="14336" width="9.140625" style="317"/>
    <col min="14337" max="14337" width="88.85546875" style="317" customWidth="1"/>
    <col min="14338" max="14338" width="9.5703125" style="317" customWidth="1"/>
    <col min="14339" max="14339" width="12.85546875" style="317" customWidth="1"/>
    <col min="14340" max="14340" width="12.28515625" style="317" customWidth="1"/>
    <col min="14341" max="14341" width="10.28515625" style="317" customWidth="1"/>
    <col min="14342" max="14342" width="8.7109375" style="317" customWidth="1"/>
    <col min="14343" max="14343" width="11" style="317" customWidth="1"/>
    <col min="14344" max="14344" width="9.42578125" style="317" customWidth="1"/>
    <col min="14345" max="14345" width="10.42578125" style="317" customWidth="1"/>
    <col min="14346" max="14346" width="12.28515625" style="317" customWidth="1"/>
    <col min="14347" max="14348" width="9.5703125" style="317" customWidth="1"/>
    <col min="14349" max="14349" width="12" style="317" customWidth="1"/>
    <col min="14350" max="14350" width="12.5703125" style="317" customWidth="1"/>
    <col min="14351" max="14351" width="11" style="317" customWidth="1"/>
    <col min="14352" max="14352" width="10.85546875" style="317" customWidth="1"/>
    <col min="14353" max="14592" width="9.140625" style="317"/>
    <col min="14593" max="14593" width="88.85546875" style="317" customWidth="1"/>
    <col min="14594" max="14594" width="9.5703125" style="317" customWidth="1"/>
    <col min="14595" max="14595" width="12.85546875" style="317" customWidth="1"/>
    <col min="14596" max="14596" width="12.28515625" style="317" customWidth="1"/>
    <col min="14597" max="14597" width="10.28515625" style="317" customWidth="1"/>
    <col min="14598" max="14598" width="8.7109375" style="317" customWidth="1"/>
    <col min="14599" max="14599" width="11" style="317" customWidth="1"/>
    <col min="14600" max="14600" width="9.42578125" style="317" customWidth="1"/>
    <col min="14601" max="14601" width="10.42578125" style="317" customWidth="1"/>
    <col min="14602" max="14602" width="12.28515625" style="317" customWidth="1"/>
    <col min="14603" max="14604" width="9.5703125" style="317" customWidth="1"/>
    <col min="14605" max="14605" width="12" style="317" customWidth="1"/>
    <col min="14606" max="14606" width="12.5703125" style="317" customWidth="1"/>
    <col min="14607" max="14607" width="11" style="317" customWidth="1"/>
    <col min="14608" max="14608" width="10.85546875" style="317" customWidth="1"/>
    <col min="14609" max="14848" width="9.140625" style="317"/>
    <col min="14849" max="14849" width="88.85546875" style="317" customWidth="1"/>
    <col min="14850" max="14850" width="9.5703125" style="317" customWidth="1"/>
    <col min="14851" max="14851" width="12.85546875" style="317" customWidth="1"/>
    <col min="14852" max="14852" width="12.28515625" style="317" customWidth="1"/>
    <col min="14853" max="14853" width="10.28515625" style="317" customWidth="1"/>
    <col min="14854" max="14854" width="8.7109375" style="317" customWidth="1"/>
    <col min="14855" max="14855" width="11" style="317" customWidth="1"/>
    <col min="14856" max="14856" width="9.42578125" style="317" customWidth="1"/>
    <col min="14857" max="14857" width="10.42578125" style="317" customWidth="1"/>
    <col min="14858" max="14858" width="12.28515625" style="317" customWidth="1"/>
    <col min="14859" max="14860" width="9.5703125" style="317" customWidth="1"/>
    <col min="14861" max="14861" width="12" style="317" customWidth="1"/>
    <col min="14862" max="14862" width="12.5703125" style="317" customWidth="1"/>
    <col min="14863" max="14863" width="11" style="317" customWidth="1"/>
    <col min="14864" max="14864" width="10.85546875" style="317" customWidth="1"/>
    <col min="14865" max="15104" width="9.140625" style="317"/>
    <col min="15105" max="15105" width="88.85546875" style="317" customWidth="1"/>
    <col min="15106" max="15106" width="9.5703125" style="317" customWidth="1"/>
    <col min="15107" max="15107" width="12.85546875" style="317" customWidth="1"/>
    <col min="15108" max="15108" width="12.28515625" style="317" customWidth="1"/>
    <col min="15109" max="15109" width="10.28515625" style="317" customWidth="1"/>
    <col min="15110" max="15110" width="8.7109375" style="317" customWidth="1"/>
    <col min="15111" max="15111" width="11" style="317" customWidth="1"/>
    <col min="15112" max="15112" width="9.42578125" style="317" customWidth="1"/>
    <col min="15113" max="15113" width="10.42578125" style="317" customWidth="1"/>
    <col min="15114" max="15114" width="12.28515625" style="317" customWidth="1"/>
    <col min="15115" max="15116" width="9.5703125" style="317" customWidth="1"/>
    <col min="15117" max="15117" width="12" style="317" customWidth="1"/>
    <col min="15118" max="15118" width="12.5703125" style="317" customWidth="1"/>
    <col min="15119" max="15119" width="11" style="317" customWidth="1"/>
    <col min="15120" max="15120" width="10.85546875" style="317" customWidth="1"/>
    <col min="15121" max="15360" width="9.140625" style="317"/>
    <col min="15361" max="15361" width="88.85546875" style="317" customWidth="1"/>
    <col min="15362" max="15362" width="9.5703125" style="317" customWidth="1"/>
    <col min="15363" max="15363" width="12.85546875" style="317" customWidth="1"/>
    <col min="15364" max="15364" width="12.28515625" style="317" customWidth="1"/>
    <col min="15365" max="15365" width="10.28515625" style="317" customWidth="1"/>
    <col min="15366" max="15366" width="8.7109375" style="317" customWidth="1"/>
    <col min="15367" max="15367" width="11" style="317" customWidth="1"/>
    <col min="15368" max="15368" width="9.42578125" style="317" customWidth="1"/>
    <col min="15369" max="15369" width="10.42578125" style="317" customWidth="1"/>
    <col min="15370" max="15370" width="12.28515625" style="317" customWidth="1"/>
    <col min="15371" max="15372" width="9.5703125" style="317" customWidth="1"/>
    <col min="15373" max="15373" width="12" style="317" customWidth="1"/>
    <col min="15374" max="15374" width="12.5703125" style="317" customWidth="1"/>
    <col min="15375" max="15375" width="11" style="317" customWidth="1"/>
    <col min="15376" max="15376" width="10.85546875" style="317" customWidth="1"/>
    <col min="15377" max="15616" width="9.140625" style="317"/>
    <col min="15617" max="15617" width="88.85546875" style="317" customWidth="1"/>
    <col min="15618" max="15618" width="9.5703125" style="317" customWidth="1"/>
    <col min="15619" max="15619" width="12.85546875" style="317" customWidth="1"/>
    <col min="15620" max="15620" width="12.28515625" style="317" customWidth="1"/>
    <col min="15621" max="15621" width="10.28515625" style="317" customWidth="1"/>
    <col min="15622" max="15622" width="8.7109375" style="317" customWidth="1"/>
    <col min="15623" max="15623" width="11" style="317" customWidth="1"/>
    <col min="15624" max="15624" width="9.42578125" style="317" customWidth="1"/>
    <col min="15625" max="15625" width="10.42578125" style="317" customWidth="1"/>
    <col min="15626" max="15626" width="12.28515625" style="317" customWidth="1"/>
    <col min="15627" max="15628" width="9.5703125" style="317" customWidth="1"/>
    <col min="15629" max="15629" width="12" style="317" customWidth="1"/>
    <col min="15630" max="15630" width="12.5703125" style="317" customWidth="1"/>
    <col min="15631" max="15631" width="11" style="317" customWidth="1"/>
    <col min="15632" max="15632" width="10.85546875" style="317" customWidth="1"/>
    <col min="15633" max="15872" width="9.140625" style="317"/>
    <col min="15873" max="15873" width="88.85546875" style="317" customWidth="1"/>
    <col min="15874" max="15874" width="9.5703125" style="317" customWidth="1"/>
    <col min="15875" max="15875" width="12.85546875" style="317" customWidth="1"/>
    <col min="15876" max="15876" width="12.28515625" style="317" customWidth="1"/>
    <col min="15877" max="15877" width="10.28515625" style="317" customWidth="1"/>
    <col min="15878" max="15878" width="8.7109375" style="317" customWidth="1"/>
    <col min="15879" max="15879" width="11" style="317" customWidth="1"/>
    <col min="15880" max="15880" width="9.42578125" style="317" customWidth="1"/>
    <col min="15881" max="15881" width="10.42578125" style="317" customWidth="1"/>
    <col min="15882" max="15882" width="12.28515625" style="317" customWidth="1"/>
    <col min="15883" max="15884" width="9.5703125" style="317" customWidth="1"/>
    <col min="15885" max="15885" width="12" style="317" customWidth="1"/>
    <col min="15886" max="15886" width="12.5703125" style="317" customWidth="1"/>
    <col min="15887" max="15887" width="11" style="317" customWidth="1"/>
    <col min="15888" max="15888" width="10.85546875" style="317" customWidth="1"/>
    <col min="15889" max="16128" width="9.140625" style="317"/>
    <col min="16129" max="16129" width="88.85546875" style="317" customWidth="1"/>
    <col min="16130" max="16130" width="9.5703125" style="317" customWidth="1"/>
    <col min="16131" max="16131" width="12.85546875" style="317" customWidth="1"/>
    <col min="16132" max="16132" width="12.28515625" style="317" customWidth="1"/>
    <col min="16133" max="16133" width="10.28515625" style="317" customWidth="1"/>
    <col min="16134" max="16134" width="8.7109375" style="317" customWidth="1"/>
    <col min="16135" max="16135" width="11" style="317" customWidth="1"/>
    <col min="16136" max="16136" width="9.42578125" style="317" customWidth="1"/>
    <col min="16137" max="16137" width="10.42578125" style="317" customWidth="1"/>
    <col min="16138" max="16138" width="12.28515625" style="317" customWidth="1"/>
    <col min="16139" max="16140" width="9.5703125" style="317" customWidth="1"/>
    <col min="16141" max="16141" width="12" style="317" customWidth="1"/>
    <col min="16142" max="16142" width="12.5703125" style="317" customWidth="1"/>
    <col min="16143" max="16143" width="11" style="317" customWidth="1"/>
    <col min="16144" max="16144" width="10.85546875" style="317" customWidth="1"/>
    <col min="16145" max="16384" width="9.140625" style="317"/>
  </cols>
  <sheetData>
    <row r="1" spans="1:16" ht="36.75" customHeight="1" x14ac:dyDescent="0.3">
      <c r="A1" s="4690" t="s">
        <v>145</v>
      </c>
      <c r="B1" s="4690"/>
      <c r="C1" s="4690"/>
      <c r="D1" s="4690"/>
      <c r="E1" s="4690"/>
      <c r="F1" s="4690"/>
      <c r="G1" s="4690"/>
      <c r="H1" s="4690"/>
      <c r="I1" s="4690"/>
      <c r="J1" s="4690"/>
      <c r="K1" s="4690"/>
      <c r="L1" s="4690"/>
      <c r="M1" s="4690"/>
      <c r="N1" s="4690"/>
      <c r="O1" s="4690"/>
      <c r="P1" s="4690"/>
    </row>
    <row r="2" spans="1:16" ht="21.75" customHeight="1" x14ac:dyDescent="0.3">
      <c r="A2" s="4690" t="s">
        <v>355</v>
      </c>
      <c r="B2" s="4690"/>
      <c r="C2" s="4690"/>
      <c r="D2" s="4690"/>
      <c r="E2" s="4690"/>
      <c r="F2" s="4690"/>
      <c r="G2" s="4690"/>
      <c r="H2" s="4690"/>
      <c r="I2" s="4690"/>
      <c r="J2" s="4690"/>
      <c r="K2" s="4690"/>
      <c r="L2" s="4690"/>
      <c r="M2" s="4690"/>
      <c r="N2" s="4690"/>
      <c r="O2" s="4690"/>
      <c r="P2" s="4690"/>
    </row>
    <row r="3" spans="1:16" ht="20.25" customHeight="1" thickBot="1" x14ac:dyDescent="0.35">
      <c r="A3" s="2330"/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</row>
    <row r="4" spans="1:16" ht="33" customHeight="1" thickBot="1" x14ac:dyDescent="0.35">
      <c r="A4" s="4691" t="s">
        <v>9</v>
      </c>
      <c r="B4" s="4693" t="s">
        <v>0</v>
      </c>
      <c r="C4" s="4694"/>
      <c r="D4" s="4695"/>
      <c r="E4" s="4693" t="s">
        <v>1</v>
      </c>
      <c r="F4" s="4694"/>
      <c r="G4" s="4695"/>
      <c r="H4" s="4693" t="s">
        <v>2</v>
      </c>
      <c r="I4" s="4694"/>
      <c r="J4" s="4695"/>
      <c r="K4" s="4693" t="s">
        <v>3</v>
      </c>
      <c r="L4" s="4694"/>
      <c r="M4" s="4695"/>
      <c r="N4" s="4696" t="s">
        <v>6</v>
      </c>
      <c r="O4" s="4697"/>
      <c r="P4" s="4698"/>
    </row>
    <row r="5" spans="1:16" ht="191.25" customHeight="1" thickBot="1" x14ac:dyDescent="0.35">
      <c r="A5" s="4692"/>
      <c r="B5" s="2607" t="s">
        <v>26</v>
      </c>
      <c r="C5" s="2607" t="s">
        <v>27</v>
      </c>
      <c r="D5" s="2607" t="s">
        <v>4</v>
      </c>
      <c r="E5" s="2607" t="s">
        <v>26</v>
      </c>
      <c r="F5" s="2607" t="s">
        <v>27</v>
      </c>
      <c r="G5" s="2607" t="s">
        <v>4</v>
      </c>
      <c r="H5" s="2607" t="s">
        <v>26</v>
      </c>
      <c r="I5" s="2607" t="s">
        <v>27</v>
      </c>
      <c r="J5" s="2607" t="s">
        <v>4</v>
      </c>
      <c r="K5" s="2607" t="s">
        <v>26</v>
      </c>
      <c r="L5" s="2607" t="s">
        <v>27</v>
      </c>
      <c r="M5" s="2607" t="s">
        <v>4</v>
      </c>
      <c r="N5" s="2607" t="s">
        <v>26</v>
      </c>
      <c r="O5" s="2607" t="s">
        <v>27</v>
      </c>
      <c r="P5" s="2607" t="s">
        <v>4</v>
      </c>
    </row>
    <row r="6" spans="1:16" ht="32.25" customHeight="1" thickBot="1" x14ac:dyDescent="0.35">
      <c r="A6" s="2608" t="s">
        <v>22</v>
      </c>
      <c r="B6" s="2609"/>
      <c r="C6" s="2609"/>
      <c r="D6" s="2613"/>
      <c r="E6" s="2609"/>
      <c r="F6" s="2609"/>
      <c r="G6" s="2610"/>
      <c r="H6" s="2611"/>
      <c r="I6" s="2609"/>
      <c r="J6" s="2609"/>
      <c r="K6" s="2609"/>
      <c r="L6" s="2609"/>
      <c r="M6" s="2610"/>
      <c r="N6" s="2612"/>
      <c r="O6" s="2612"/>
      <c r="P6" s="2613"/>
    </row>
    <row r="7" spans="1:16" ht="25.5" customHeight="1" x14ac:dyDescent="0.3">
      <c r="A7" s="2614" t="s">
        <v>261</v>
      </c>
      <c r="B7" s="2615">
        <v>62</v>
      </c>
      <c r="C7" s="2616">
        <v>0</v>
      </c>
      <c r="D7" s="2664">
        <v>62</v>
      </c>
      <c r="E7" s="2618">
        <v>50</v>
      </c>
      <c r="F7" s="2616">
        <v>0</v>
      </c>
      <c r="G7" s="2619">
        <v>50</v>
      </c>
      <c r="H7" s="2618">
        <v>49</v>
      </c>
      <c r="I7" s="2616">
        <v>0</v>
      </c>
      <c r="J7" s="2620">
        <v>49</v>
      </c>
      <c r="K7" s="2615">
        <v>58</v>
      </c>
      <c r="L7" s="2616">
        <v>0</v>
      </c>
      <c r="M7" s="2619">
        <v>58</v>
      </c>
      <c r="N7" s="804">
        <v>219</v>
      </c>
      <c r="O7" s="2621">
        <v>0</v>
      </c>
      <c r="P7" s="2622">
        <v>219</v>
      </c>
    </row>
    <row r="8" spans="1:16" ht="25.5" customHeight="1" x14ac:dyDescent="0.3">
      <c r="A8" s="1821" t="s">
        <v>146</v>
      </c>
      <c r="B8" s="2623">
        <v>38</v>
      </c>
      <c r="C8" s="2617">
        <v>0</v>
      </c>
      <c r="D8" s="2617">
        <v>38</v>
      </c>
      <c r="E8" s="2624">
        <v>42</v>
      </c>
      <c r="F8" s="2617">
        <v>0</v>
      </c>
      <c r="G8" s="2625">
        <v>42</v>
      </c>
      <c r="H8" s="2624">
        <v>33</v>
      </c>
      <c r="I8" s="2617">
        <v>1</v>
      </c>
      <c r="J8" s="2626">
        <v>34</v>
      </c>
      <c r="K8" s="2623">
        <v>26</v>
      </c>
      <c r="L8" s="2617">
        <v>0</v>
      </c>
      <c r="M8" s="2625">
        <v>26</v>
      </c>
      <c r="N8" s="804">
        <v>139</v>
      </c>
      <c r="O8" s="2621">
        <v>1</v>
      </c>
      <c r="P8" s="2622">
        <v>140</v>
      </c>
    </row>
    <row r="9" spans="1:16" ht="25.5" customHeight="1" x14ac:dyDescent="0.3">
      <c r="A9" s="1821" t="s">
        <v>262</v>
      </c>
      <c r="B9" s="2623">
        <v>30</v>
      </c>
      <c r="C9" s="2617">
        <v>0</v>
      </c>
      <c r="D9" s="2617">
        <v>30</v>
      </c>
      <c r="E9" s="2624">
        <v>20</v>
      </c>
      <c r="F9" s="2617">
        <v>0</v>
      </c>
      <c r="G9" s="2625">
        <v>20</v>
      </c>
      <c r="H9" s="2624">
        <v>13</v>
      </c>
      <c r="I9" s="2617">
        <v>0</v>
      </c>
      <c r="J9" s="2626">
        <v>13</v>
      </c>
      <c r="K9" s="2623">
        <v>21</v>
      </c>
      <c r="L9" s="2617">
        <v>0</v>
      </c>
      <c r="M9" s="2625">
        <v>21</v>
      </c>
      <c r="N9" s="804">
        <v>84</v>
      </c>
      <c r="O9" s="2621">
        <v>0</v>
      </c>
      <c r="P9" s="2622">
        <v>84</v>
      </c>
    </row>
    <row r="10" spans="1:16" ht="25.5" customHeight="1" x14ac:dyDescent="0.3">
      <c r="A10" s="1821" t="s">
        <v>263</v>
      </c>
      <c r="B10" s="2623">
        <v>40</v>
      </c>
      <c r="C10" s="2617">
        <v>3</v>
      </c>
      <c r="D10" s="2617">
        <v>43</v>
      </c>
      <c r="E10" s="2624">
        <v>33</v>
      </c>
      <c r="F10" s="2617">
        <v>0</v>
      </c>
      <c r="G10" s="2625">
        <v>33</v>
      </c>
      <c r="H10" s="2624">
        <v>24</v>
      </c>
      <c r="I10" s="2617">
        <v>0</v>
      </c>
      <c r="J10" s="2626">
        <v>24</v>
      </c>
      <c r="K10" s="2623">
        <v>24</v>
      </c>
      <c r="L10" s="2617">
        <v>7</v>
      </c>
      <c r="M10" s="2625">
        <v>31</v>
      </c>
      <c r="N10" s="804">
        <v>121</v>
      </c>
      <c r="O10" s="2621">
        <v>10</v>
      </c>
      <c r="P10" s="2622">
        <v>131</v>
      </c>
    </row>
    <row r="11" spans="1:16" ht="25.5" customHeight="1" x14ac:dyDescent="0.3">
      <c r="A11" s="2627" t="s">
        <v>147</v>
      </c>
      <c r="B11" s="2623">
        <v>50</v>
      </c>
      <c r="C11" s="2617">
        <v>3</v>
      </c>
      <c r="D11" s="2617">
        <v>53</v>
      </c>
      <c r="E11" s="2624">
        <v>45</v>
      </c>
      <c r="F11" s="2617">
        <v>1</v>
      </c>
      <c r="G11" s="2625">
        <v>46</v>
      </c>
      <c r="H11" s="2624">
        <v>44</v>
      </c>
      <c r="I11" s="2617">
        <v>0</v>
      </c>
      <c r="J11" s="2626">
        <v>44</v>
      </c>
      <c r="K11" s="2623">
        <v>40</v>
      </c>
      <c r="L11" s="2617">
        <v>5</v>
      </c>
      <c r="M11" s="2625">
        <v>45</v>
      </c>
      <c r="N11" s="804">
        <v>179</v>
      </c>
      <c r="O11" s="2621">
        <v>9</v>
      </c>
      <c r="P11" s="2622">
        <v>188</v>
      </c>
    </row>
    <row r="12" spans="1:16" ht="25.5" customHeight="1" x14ac:dyDescent="0.3">
      <c r="A12" s="1821" t="s">
        <v>264</v>
      </c>
      <c r="B12" s="2623">
        <v>25</v>
      </c>
      <c r="C12" s="2617">
        <v>2</v>
      </c>
      <c r="D12" s="2617">
        <v>27</v>
      </c>
      <c r="E12" s="2624">
        <v>25</v>
      </c>
      <c r="F12" s="2617">
        <v>0</v>
      </c>
      <c r="G12" s="2625">
        <v>25</v>
      </c>
      <c r="H12" s="2624">
        <v>17</v>
      </c>
      <c r="I12" s="2617">
        <v>3</v>
      </c>
      <c r="J12" s="2626">
        <v>20</v>
      </c>
      <c r="K12" s="2623">
        <v>20</v>
      </c>
      <c r="L12" s="2617">
        <v>1</v>
      </c>
      <c r="M12" s="2625">
        <v>21</v>
      </c>
      <c r="N12" s="804">
        <v>87</v>
      </c>
      <c r="O12" s="2621">
        <v>6</v>
      </c>
      <c r="P12" s="2622">
        <v>93</v>
      </c>
    </row>
    <row r="13" spans="1:16" ht="25.5" customHeight="1" x14ac:dyDescent="0.3">
      <c r="A13" s="1821" t="s">
        <v>148</v>
      </c>
      <c r="B13" s="2623">
        <v>61</v>
      </c>
      <c r="C13" s="2617">
        <v>7</v>
      </c>
      <c r="D13" s="2617">
        <v>68</v>
      </c>
      <c r="E13" s="2624">
        <v>50</v>
      </c>
      <c r="F13" s="2617">
        <v>2</v>
      </c>
      <c r="G13" s="2625">
        <v>52</v>
      </c>
      <c r="H13" s="2624">
        <v>38</v>
      </c>
      <c r="I13" s="2617">
        <v>1</v>
      </c>
      <c r="J13" s="2626">
        <v>39</v>
      </c>
      <c r="K13" s="2623">
        <v>48</v>
      </c>
      <c r="L13" s="2617">
        <v>5</v>
      </c>
      <c r="M13" s="2625">
        <v>53</v>
      </c>
      <c r="N13" s="804">
        <v>197</v>
      </c>
      <c r="O13" s="2621">
        <v>15</v>
      </c>
      <c r="P13" s="2622">
        <v>212</v>
      </c>
    </row>
    <row r="14" spans="1:16" ht="40.5" x14ac:dyDescent="0.3">
      <c r="A14" s="1821" t="s">
        <v>180</v>
      </c>
      <c r="B14" s="2623">
        <v>0</v>
      </c>
      <c r="C14" s="2617">
        <v>0</v>
      </c>
      <c r="D14" s="2617">
        <v>0</v>
      </c>
      <c r="E14" s="2624">
        <v>0</v>
      </c>
      <c r="F14" s="2617">
        <v>0</v>
      </c>
      <c r="G14" s="2625">
        <v>0</v>
      </c>
      <c r="H14" s="2624">
        <v>0</v>
      </c>
      <c r="I14" s="2617">
        <v>0</v>
      </c>
      <c r="J14" s="2626">
        <v>0</v>
      </c>
      <c r="K14" s="2623">
        <v>0</v>
      </c>
      <c r="L14" s="2617">
        <v>0</v>
      </c>
      <c r="M14" s="2625">
        <v>0</v>
      </c>
      <c r="N14" s="804">
        <v>0</v>
      </c>
      <c r="O14" s="2621">
        <v>0</v>
      </c>
      <c r="P14" s="2622">
        <v>0</v>
      </c>
    </row>
    <row r="15" spans="1:16" ht="40.5" x14ac:dyDescent="0.3">
      <c r="A15" s="1821" t="s">
        <v>181</v>
      </c>
      <c r="B15" s="2623">
        <v>15</v>
      </c>
      <c r="C15" s="2617">
        <v>0</v>
      </c>
      <c r="D15" s="2617">
        <v>15</v>
      </c>
      <c r="E15" s="2624">
        <v>24</v>
      </c>
      <c r="F15" s="2617">
        <v>0</v>
      </c>
      <c r="G15" s="2625">
        <v>24</v>
      </c>
      <c r="H15" s="2624">
        <v>14</v>
      </c>
      <c r="I15" s="2617">
        <v>0</v>
      </c>
      <c r="J15" s="2626">
        <v>14</v>
      </c>
      <c r="K15" s="2623">
        <v>13</v>
      </c>
      <c r="L15" s="2617">
        <v>0</v>
      </c>
      <c r="M15" s="2625">
        <v>13</v>
      </c>
      <c r="N15" s="804">
        <v>66</v>
      </c>
      <c r="O15" s="2621">
        <v>0</v>
      </c>
      <c r="P15" s="2622">
        <v>66</v>
      </c>
    </row>
    <row r="16" spans="1:16" ht="20.25" x14ac:dyDescent="0.3">
      <c r="A16" s="1821" t="s">
        <v>149</v>
      </c>
      <c r="B16" s="2623">
        <v>50</v>
      </c>
      <c r="C16" s="2617">
        <v>0</v>
      </c>
      <c r="D16" s="2617">
        <v>50</v>
      </c>
      <c r="E16" s="2624">
        <v>18</v>
      </c>
      <c r="F16" s="2617">
        <v>0</v>
      </c>
      <c r="G16" s="2625">
        <v>18</v>
      </c>
      <c r="H16" s="2624">
        <v>28</v>
      </c>
      <c r="I16" s="2617">
        <v>3</v>
      </c>
      <c r="J16" s="2626">
        <v>31</v>
      </c>
      <c r="K16" s="2623">
        <v>18</v>
      </c>
      <c r="L16" s="2617">
        <v>1</v>
      </c>
      <c r="M16" s="2625">
        <v>19</v>
      </c>
      <c r="N16" s="804">
        <v>114</v>
      </c>
      <c r="O16" s="2621">
        <v>4</v>
      </c>
      <c r="P16" s="2622">
        <v>118</v>
      </c>
    </row>
    <row r="17" spans="1:16" ht="33" customHeight="1" thickBot="1" x14ac:dyDescent="0.35">
      <c r="A17" s="1821" t="s">
        <v>150</v>
      </c>
      <c r="B17" s="1822">
        <v>33</v>
      </c>
      <c r="C17" s="1823">
        <v>29</v>
      </c>
      <c r="D17" s="1823">
        <v>62</v>
      </c>
      <c r="E17" s="1824">
        <v>32</v>
      </c>
      <c r="F17" s="1823">
        <v>14</v>
      </c>
      <c r="G17" s="1825">
        <v>46</v>
      </c>
      <c r="H17" s="1824">
        <v>38</v>
      </c>
      <c r="I17" s="1823">
        <v>11</v>
      </c>
      <c r="J17" s="1826">
        <v>49</v>
      </c>
      <c r="K17" s="1822">
        <v>40</v>
      </c>
      <c r="L17" s="1823">
        <v>4</v>
      </c>
      <c r="M17" s="1825">
        <v>44</v>
      </c>
      <c r="N17" s="1827">
        <v>143</v>
      </c>
      <c r="O17" s="1828">
        <v>58</v>
      </c>
      <c r="P17" s="1829">
        <v>201</v>
      </c>
    </row>
    <row r="18" spans="1:16" ht="33" customHeight="1" thickBot="1" x14ac:dyDescent="0.35">
      <c r="A18" s="2628" t="s">
        <v>151</v>
      </c>
      <c r="B18" s="2629">
        <v>48</v>
      </c>
      <c r="C18" s="2630">
        <v>129</v>
      </c>
      <c r="D18" s="2631">
        <v>177</v>
      </c>
      <c r="E18" s="2632">
        <v>55</v>
      </c>
      <c r="F18" s="2630">
        <v>91</v>
      </c>
      <c r="G18" s="2633">
        <v>146</v>
      </c>
      <c r="H18" s="2629">
        <v>56</v>
      </c>
      <c r="I18" s="2630">
        <v>50</v>
      </c>
      <c r="J18" s="2631">
        <v>106</v>
      </c>
      <c r="K18" s="2632">
        <v>57</v>
      </c>
      <c r="L18" s="2630">
        <v>29</v>
      </c>
      <c r="M18" s="2633">
        <v>86</v>
      </c>
      <c r="N18" s="2634">
        <v>216</v>
      </c>
      <c r="O18" s="2635">
        <v>299</v>
      </c>
      <c r="P18" s="2636">
        <v>515</v>
      </c>
    </row>
    <row r="19" spans="1:16" ht="28.5" customHeight="1" x14ac:dyDescent="0.3">
      <c r="A19" s="2637" t="s">
        <v>302</v>
      </c>
      <c r="B19" s="2638">
        <v>0</v>
      </c>
      <c r="C19" s="2639">
        <v>0</v>
      </c>
      <c r="D19" s="2640">
        <v>0</v>
      </c>
      <c r="E19" s="2641">
        <v>0</v>
      </c>
      <c r="F19" s="2639">
        <v>0</v>
      </c>
      <c r="G19" s="2642">
        <v>0</v>
      </c>
      <c r="H19" s="2638">
        <v>0</v>
      </c>
      <c r="I19" s="2639">
        <v>0</v>
      </c>
      <c r="J19" s="2640">
        <v>0</v>
      </c>
      <c r="K19" s="2641">
        <v>0</v>
      </c>
      <c r="L19" s="2639">
        <v>0</v>
      </c>
      <c r="M19" s="2642">
        <v>0</v>
      </c>
      <c r="N19" s="2643">
        <v>0</v>
      </c>
      <c r="O19" s="2644">
        <v>0</v>
      </c>
      <c r="P19" s="2645">
        <v>0</v>
      </c>
    </row>
    <row r="20" spans="1:16" ht="28.5" customHeight="1" x14ac:dyDescent="0.3">
      <c r="A20" s="2646" t="s">
        <v>303</v>
      </c>
      <c r="B20" s="2647">
        <v>10</v>
      </c>
      <c r="C20" s="2648">
        <v>8</v>
      </c>
      <c r="D20" s="2649">
        <v>18</v>
      </c>
      <c r="E20" s="2650">
        <v>0</v>
      </c>
      <c r="F20" s="2648">
        <v>0</v>
      </c>
      <c r="G20" s="2651">
        <v>0</v>
      </c>
      <c r="H20" s="2647">
        <v>13</v>
      </c>
      <c r="I20" s="2648">
        <v>10</v>
      </c>
      <c r="J20" s="2649">
        <v>23</v>
      </c>
      <c r="K20" s="2650">
        <v>0</v>
      </c>
      <c r="L20" s="2648">
        <v>0</v>
      </c>
      <c r="M20" s="2651">
        <v>0</v>
      </c>
      <c r="N20" s="2652">
        <v>23</v>
      </c>
      <c r="O20" s="2653">
        <v>18</v>
      </c>
      <c r="P20" s="2654">
        <v>41</v>
      </c>
    </row>
    <row r="21" spans="1:16" ht="28.5" customHeight="1" x14ac:dyDescent="0.3">
      <c r="A21" s="2646" t="s">
        <v>304</v>
      </c>
      <c r="B21" s="2647">
        <v>27</v>
      </c>
      <c r="C21" s="2648">
        <v>113</v>
      </c>
      <c r="D21" s="2649">
        <v>140</v>
      </c>
      <c r="E21" s="2650">
        <v>45</v>
      </c>
      <c r="F21" s="2648">
        <v>80</v>
      </c>
      <c r="G21" s="2651">
        <v>125</v>
      </c>
      <c r="H21" s="2647">
        <v>43</v>
      </c>
      <c r="I21" s="2648">
        <v>40</v>
      </c>
      <c r="J21" s="2649">
        <v>83</v>
      </c>
      <c r="K21" s="2650">
        <v>57</v>
      </c>
      <c r="L21" s="2648">
        <v>29</v>
      </c>
      <c r="M21" s="2651">
        <v>86</v>
      </c>
      <c r="N21" s="2652">
        <v>172</v>
      </c>
      <c r="O21" s="2653">
        <v>262</v>
      </c>
      <c r="P21" s="2654">
        <v>434</v>
      </c>
    </row>
    <row r="22" spans="1:16" ht="28.5" customHeight="1" x14ac:dyDescent="0.3">
      <c r="A22" s="2646" t="s">
        <v>333</v>
      </c>
      <c r="B22" s="2647">
        <v>11</v>
      </c>
      <c r="C22" s="2648">
        <v>8</v>
      </c>
      <c r="D22" s="2649">
        <v>19</v>
      </c>
      <c r="E22" s="2650">
        <v>10</v>
      </c>
      <c r="F22" s="2648">
        <v>11</v>
      </c>
      <c r="G22" s="2651">
        <v>21</v>
      </c>
      <c r="H22" s="2647">
        <v>0</v>
      </c>
      <c r="I22" s="2648">
        <v>0</v>
      </c>
      <c r="J22" s="2649">
        <v>0</v>
      </c>
      <c r="K22" s="2650">
        <v>0</v>
      </c>
      <c r="L22" s="2648">
        <v>0</v>
      </c>
      <c r="M22" s="2651">
        <v>0</v>
      </c>
      <c r="N22" s="2652">
        <v>21</v>
      </c>
      <c r="O22" s="2653">
        <v>19</v>
      </c>
      <c r="P22" s="2654">
        <v>40</v>
      </c>
    </row>
    <row r="23" spans="1:16" ht="37.9" customHeight="1" x14ac:dyDescent="0.3">
      <c r="A23" s="2646" t="s">
        <v>334</v>
      </c>
      <c r="B23" s="2647">
        <v>0</v>
      </c>
      <c r="C23" s="2648">
        <v>0</v>
      </c>
      <c r="D23" s="2649">
        <v>0</v>
      </c>
      <c r="E23" s="2650">
        <v>0</v>
      </c>
      <c r="F23" s="2648">
        <v>0</v>
      </c>
      <c r="G23" s="2651">
        <v>0</v>
      </c>
      <c r="H23" s="2647">
        <v>0</v>
      </c>
      <c r="I23" s="2648">
        <v>0</v>
      </c>
      <c r="J23" s="2649">
        <v>0</v>
      </c>
      <c r="K23" s="2650">
        <v>0</v>
      </c>
      <c r="L23" s="2648">
        <v>0</v>
      </c>
      <c r="M23" s="2651">
        <v>0</v>
      </c>
      <c r="N23" s="2652">
        <v>0</v>
      </c>
      <c r="O23" s="2653">
        <v>0</v>
      </c>
      <c r="P23" s="2654">
        <v>0</v>
      </c>
    </row>
    <row r="24" spans="1:16" ht="28.5" customHeight="1" thickBot="1" x14ac:dyDescent="0.35">
      <c r="A24" s="2655" t="s">
        <v>305</v>
      </c>
      <c r="B24" s="2656">
        <v>0</v>
      </c>
      <c r="C24" s="2657">
        <v>0</v>
      </c>
      <c r="D24" s="2658">
        <v>0</v>
      </c>
      <c r="E24" s="2659">
        <v>0</v>
      </c>
      <c r="F24" s="2657">
        <v>0</v>
      </c>
      <c r="G24" s="888">
        <v>0</v>
      </c>
      <c r="H24" s="2656">
        <v>0</v>
      </c>
      <c r="I24" s="2657">
        <v>0</v>
      </c>
      <c r="J24" s="2658">
        <v>0</v>
      </c>
      <c r="K24" s="2659">
        <v>0</v>
      </c>
      <c r="L24" s="2657">
        <v>0</v>
      </c>
      <c r="M24" s="888">
        <v>0</v>
      </c>
      <c r="N24" s="2660">
        <v>0</v>
      </c>
      <c r="O24" s="2661">
        <v>0</v>
      </c>
      <c r="P24" s="2662">
        <v>0</v>
      </c>
    </row>
    <row r="25" spans="1:16" ht="33" customHeight="1" x14ac:dyDescent="0.3">
      <c r="A25" s="2663" t="s">
        <v>152</v>
      </c>
      <c r="B25" s="806">
        <v>24</v>
      </c>
      <c r="C25" s="2664">
        <v>6</v>
      </c>
      <c r="D25" s="2664">
        <v>30</v>
      </c>
      <c r="E25" s="2665">
        <v>23</v>
      </c>
      <c r="F25" s="2664">
        <v>8</v>
      </c>
      <c r="G25" s="2666">
        <v>31</v>
      </c>
      <c r="H25" s="2665">
        <v>25</v>
      </c>
      <c r="I25" s="2664">
        <v>11</v>
      </c>
      <c r="J25" s="2667">
        <v>36</v>
      </c>
      <c r="K25" s="806">
        <v>30</v>
      </c>
      <c r="L25" s="2664">
        <v>12</v>
      </c>
      <c r="M25" s="2666">
        <v>42</v>
      </c>
      <c r="N25" s="804">
        <v>102</v>
      </c>
      <c r="O25" s="2621">
        <v>37</v>
      </c>
      <c r="P25" s="2622">
        <v>139</v>
      </c>
    </row>
    <row r="26" spans="1:16" ht="33" customHeight="1" x14ac:dyDescent="0.3">
      <c r="A26" s="1821" t="s">
        <v>265</v>
      </c>
      <c r="B26" s="2623">
        <v>15</v>
      </c>
      <c r="C26" s="2617">
        <v>17</v>
      </c>
      <c r="D26" s="2617">
        <v>32</v>
      </c>
      <c r="E26" s="2624">
        <v>15</v>
      </c>
      <c r="F26" s="2617">
        <v>6</v>
      </c>
      <c r="G26" s="2625">
        <v>21</v>
      </c>
      <c r="H26" s="2624">
        <v>16</v>
      </c>
      <c r="I26" s="2617">
        <v>9</v>
      </c>
      <c r="J26" s="2626">
        <v>25</v>
      </c>
      <c r="K26" s="2623">
        <v>15</v>
      </c>
      <c r="L26" s="2617">
        <v>6</v>
      </c>
      <c r="M26" s="2625">
        <v>21</v>
      </c>
      <c r="N26" s="804">
        <v>61</v>
      </c>
      <c r="O26" s="2621">
        <v>38</v>
      </c>
      <c r="P26" s="2622">
        <v>99</v>
      </c>
    </row>
    <row r="27" spans="1:16" ht="33" customHeight="1" x14ac:dyDescent="0.3">
      <c r="A27" s="1821" t="s">
        <v>153</v>
      </c>
      <c r="B27" s="2623">
        <v>30</v>
      </c>
      <c r="C27" s="2617">
        <v>22</v>
      </c>
      <c r="D27" s="2617">
        <v>52</v>
      </c>
      <c r="E27" s="2624">
        <v>27</v>
      </c>
      <c r="F27" s="2617">
        <v>13</v>
      </c>
      <c r="G27" s="2625">
        <v>40</v>
      </c>
      <c r="H27" s="2624">
        <v>31</v>
      </c>
      <c r="I27" s="2617">
        <v>9</v>
      </c>
      <c r="J27" s="2626">
        <v>40</v>
      </c>
      <c r="K27" s="2623">
        <v>28</v>
      </c>
      <c r="L27" s="2617">
        <v>5</v>
      </c>
      <c r="M27" s="2625">
        <v>33</v>
      </c>
      <c r="N27" s="804">
        <v>116</v>
      </c>
      <c r="O27" s="2621">
        <v>49</v>
      </c>
      <c r="P27" s="2622">
        <v>165</v>
      </c>
    </row>
    <row r="28" spans="1:16" ht="33" customHeight="1" x14ac:dyDescent="0.3">
      <c r="A28" s="1821" t="s">
        <v>182</v>
      </c>
      <c r="B28" s="2623">
        <v>19</v>
      </c>
      <c r="C28" s="2617">
        <v>0</v>
      </c>
      <c r="D28" s="2617">
        <v>19</v>
      </c>
      <c r="E28" s="2624">
        <v>20</v>
      </c>
      <c r="F28" s="2617">
        <v>0</v>
      </c>
      <c r="G28" s="2625">
        <v>20</v>
      </c>
      <c r="H28" s="2624">
        <v>14</v>
      </c>
      <c r="I28" s="2617">
        <v>0</v>
      </c>
      <c r="J28" s="2626">
        <v>14</v>
      </c>
      <c r="K28" s="2623">
        <v>18</v>
      </c>
      <c r="L28" s="2617">
        <v>1</v>
      </c>
      <c r="M28" s="2625">
        <v>19</v>
      </c>
      <c r="N28" s="804">
        <v>71</v>
      </c>
      <c r="O28" s="2621">
        <v>1</v>
      </c>
      <c r="P28" s="2622">
        <v>72</v>
      </c>
    </row>
    <row r="29" spans="1:16" ht="33" customHeight="1" thickBot="1" x14ac:dyDescent="0.35">
      <c r="A29" s="1821" t="s">
        <v>154</v>
      </c>
      <c r="B29" s="1822">
        <v>38</v>
      </c>
      <c r="C29" s="1823">
        <v>5</v>
      </c>
      <c r="D29" s="1823">
        <v>43</v>
      </c>
      <c r="E29" s="1824">
        <v>33</v>
      </c>
      <c r="F29" s="1823">
        <v>8</v>
      </c>
      <c r="G29" s="1825">
        <v>41</v>
      </c>
      <c r="H29" s="1824">
        <v>40</v>
      </c>
      <c r="I29" s="1823">
        <v>6</v>
      </c>
      <c r="J29" s="1826">
        <v>46</v>
      </c>
      <c r="K29" s="1822">
        <v>40</v>
      </c>
      <c r="L29" s="1823">
        <v>12</v>
      </c>
      <c r="M29" s="1825">
        <v>52</v>
      </c>
      <c r="N29" s="804">
        <v>151</v>
      </c>
      <c r="O29" s="2621">
        <v>31</v>
      </c>
      <c r="P29" s="2622">
        <v>182</v>
      </c>
    </row>
    <row r="30" spans="1:16" ht="26.25" customHeight="1" thickBot="1" x14ac:dyDescent="0.35">
      <c r="A30" s="2668" t="s">
        <v>155</v>
      </c>
      <c r="B30" s="2669">
        <v>127</v>
      </c>
      <c r="C30" s="2669">
        <v>3</v>
      </c>
      <c r="D30" s="2669">
        <v>130</v>
      </c>
      <c r="E30" s="2669">
        <v>113</v>
      </c>
      <c r="F30" s="2669">
        <v>2</v>
      </c>
      <c r="G30" s="2669">
        <v>115</v>
      </c>
      <c r="H30" s="2669">
        <v>108</v>
      </c>
      <c r="I30" s="2669">
        <v>5</v>
      </c>
      <c r="J30" s="2669">
        <v>113</v>
      </c>
      <c r="K30" s="2669">
        <v>117</v>
      </c>
      <c r="L30" s="2669">
        <v>16</v>
      </c>
      <c r="M30" s="2669">
        <v>133</v>
      </c>
      <c r="N30" s="2669">
        <v>465</v>
      </c>
      <c r="O30" s="2669">
        <v>26</v>
      </c>
      <c r="P30" s="2669">
        <v>491</v>
      </c>
    </row>
    <row r="31" spans="1:16" ht="22.5" customHeight="1" x14ac:dyDescent="0.3">
      <c r="A31" s="2670" t="s">
        <v>306</v>
      </c>
      <c r="B31" s="2615">
        <v>0</v>
      </c>
      <c r="C31" s="2616">
        <v>0</v>
      </c>
      <c r="D31" s="2619">
        <v>0</v>
      </c>
      <c r="E31" s="2618">
        <v>16</v>
      </c>
      <c r="F31" s="2616">
        <v>0</v>
      </c>
      <c r="G31" s="2616">
        <v>16</v>
      </c>
      <c r="H31" s="2616">
        <v>8</v>
      </c>
      <c r="I31" s="2616">
        <v>0</v>
      </c>
      <c r="J31" s="2616">
        <v>8</v>
      </c>
      <c r="K31" s="2616">
        <v>12</v>
      </c>
      <c r="L31" s="2616">
        <v>0</v>
      </c>
      <c r="M31" s="2616">
        <v>12</v>
      </c>
      <c r="N31" s="2671">
        <v>36</v>
      </c>
      <c r="O31" s="2672">
        <v>0</v>
      </c>
      <c r="P31" s="2673">
        <v>36</v>
      </c>
    </row>
    <row r="32" spans="1:16" ht="22.5" customHeight="1" x14ac:dyDescent="0.3">
      <c r="A32" s="2674" t="s">
        <v>307</v>
      </c>
      <c r="B32" s="2623">
        <v>66</v>
      </c>
      <c r="C32" s="2617">
        <v>1</v>
      </c>
      <c r="D32" s="2625">
        <v>67</v>
      </c>
      <c r="E32" s="2624">
        <v>42</v>
      </c>
      <c r="F32" s="2617">
        <v>1</v>
      </c>
      <c r="G32" s="2617">
        <v>43</v>
      </c>
      <c r="H32" s="2617">
        <v>43</v>
      </c>
      <c r="I32" s="2617">
        <v>5</v>
      </c>
      <c r="J32" s="2617">
        <v>48</v>
      </c>
      <c r="K32" s="2617">
        <v>50</v>
      </c>
      <c r="L32" s="2617">
        <v>8</v>
      </c>
      <c r="M32" s="2617">
        <v>58</v>
      </c>
      <c r="N32" s="804">
        <v>201</v>
      </c>
      <c r="O32" s="2621">
        <v>15</v>
      </c>
      <c r="P32" s="2622">
        <v>216</v>
      </c>
    </row>
    <row r="33" spans="1:16" ht="22.5" customHeight="1" x14ac:dyDescent="0.3">
      <c r="A33" s="2674" t="s">
        <v>308</v>
      </c>
      <c r="B33" s="2623">
        <v>15</v>
      </c>
      <c r="C33" s="2617">
        <v>0</v>
      </c>
      <c r="D33" s="2625">
        <v>15</v>
      </c>
      <c r="E33" s="2624">
        <v>14</v>
      </c>
      <c r="F33" s="2617">
        <v>1</v>
      </c>
      <c r="G33" s="2617">
        <v>15</v>
      </c>
      <c r="H33" s="2617">
        <v>18</v>
      </c>
      <c r="I33" s="2617">
        <v>0</v>
      </c>
      <c r="J33" s="2617">
        <v>18</v>
      </c>
      <c r="K33" s="2617">
        <v>9</v>
      </c>
      <c r="L33" s="2617">
        <v>1</v>
      </c>
      <c r="M33" s="2617">
        <v>10</v>
      </c>
      <c r="N33" s="804">
        <v>56</v>
      </c>
      <c r="O33" s="2621">
        <v>2</v>
      </c>
      <c r="P33" s="2622">
        <v>58</v>
      </c>
    </row>
    <row r="34" spans="1:16" ht="22.5" customHeight="1" x14ac:dyDescent="0.3">
      <c r="A34" s="2674" t="s">
        <v>309</v>
      </c>
      <c r="B34" s="2623">
        <v>11</v>
      </c>
      <c r="C34" s="2617">
        <v>2</v>
      </c>
      <c r="D34" s="2625">
        <v>13</v>
      </c>
      <c r="E34" s="2624">
        <v>9</v>
      </c>
      <c r="F34" s="2617">
        <v>0</v>
      </c>
      <c r="G34" s="2625">
        <v>9</v>
      </c>
      <c r="H34" s="2624">
        <v>4</v>
      </c>
      <c r="I34" s="2617">
        <v>0</v>
      </c>
      <c r="J34" s="2626">
        <v>4</v>
      </c>
      <c r="K34" s="2623">
        <v>9</v>
      </c>
      <c r="L34" s="2617">
        <v>3</v>
      </c>
      <c r="M34" s="2625">
        <v>12</v>
      </c>
      <c r="N34" s="804">
        <v>33</v>
      </c>
      <c r="O34" s="2621">
        <v>5</v>
      </c>
      <c r="P34" s="2622">
        <v>38</v>
      </c>
    </row>
    <row r="35" spans="1:16" ht="22.5" customHeight="1" x14ac:dyDescent="0.3">
      <c r="A35" s="2674" t="s">
        <v>310</v>
      </c>
      <c r="B35" s="2623">
        <v>17</v>
      </c>
      <c r="C35" s="2617">
        <v>0</v>
      </c>
      <c r="D35" s="2625">
        <v>17</v>
      </c>
      <c r="E35" s="2624">
        <v>17</v>
      </c>
      <c r="F35" s="2617">
        <v>0</v>
      </c>
      <c r="G35" s="2625">
        <v>17</v>
      </c>
      <c r="H35" s="2624">
        <v>19</v>
      </c>
      <c r="I35" s="2617">
        <v>0</v>
      </c>
      <c r="J35" s="2626">
        <v>19</v>
      </c>
      <c r="K35" s="2623">
        <v>17</v>
      </c>
      <c r="L35" s="2617">
        <v>0</v>
      </c>
      <c r="M35" s="2625">
        <v>17</v>
      </c>
      <c r="N35" s="804">
        <v>70</v>
      </c>
      <c r="O35" s="2621">
        <v>0</v>
      </c>
      <c r="P35" s="2622">
        <v>70</v>
      </c>
    </row>
    <row r="36" spans="1:16" ht="22.5" customHeight="1" x14ac:dyDescent="0.3">
      <c r="A36" s="2674" t="s">
        <v>311</v>
      </c>
      <c r="B36" s="2623">
        <v>10</v>
      </c>
      <c r="C36" s="2617">
        <v>0</v>
      </c>
      <c r="D36" s="2625">
        <v>10</v>
      </c>
      <c r="E36" s="2624">
        <v>6</v>
      </c>
      <c r="F36" s="2617">
        <v>0</v>
      </c>
      <c r="G36" s="2625">
        <v>6</v>
      </c>
      <c r="H36" s="2624">
        <v>7</v>
      </c>
      <c r="I36" s="2617">
        <v>0</v>
      </c>
      <c r="J36" s="2626">
        <v>7</v>
      </c>
      <c r="K36" s="2623">
        <v>7</v>
      </c>
      <c r="L36" s="2617">
        <v>0</v>
      </c>
      <c r="M36" s="2625">
        <v>7</v>
      </c>
      <c r="N36" s="804">
        <v>30</v>
      </c>
      <c r="O36" s="2621">
        <v>0</v>
      </c>
      <c r="P36" s="2622">
        <v>30</v>
      </c>
    </row>
    <row r="37" spans="1:16" ht="22.5" customHeight="1" thickBot="1" x14ac:dyDescent="0.35">
      <c r="A37" s="2675" t="s">
        <v>312</v>
      </c>
      <c r="B37" s="2676">
        <v>8</v>
      </c>
      <c r="C37" s="2677">
        <v>0</v>
      </c>
      <c r="D37" s="2678">
        <v>8</v>
      </c>
      <c r="E37" s="2679">
        <v>9</v>
      </c>
      <c r="F37" s="2677">
        <v>0</v>
      </c>
      <c r="G37" s="2678">
        <v>9</v>
      </c>
      <c r="H37" s="2679">
        <v>9</v>
      </c>
      <c r="I37" s="2677">
        <v>0</v>
      </c>
      <c r="J37" s="814">
        <v>9</v>
      </c>
      <c r="K37" s="2676">
        <v>13</v>
      </c>
      <c r="L37" s="2677">
        <v>4</v>
      </c>
      <c r="M37" s="2678">
        <v>17</v>
      </c>
      <c r="N37" s="2680">
        <v>39</v>
      </c>
      <c r="O37" s="2681">
        <v>4</v>
      </c>
      <c r="P37" s="2682">
        <v>43</v>
      </c>
    </row>
    <row r="38" spans="1:16" ht="30" customHeight="1" x14ac:dyDescent="0.3">
      <c r="A38" s="2663" t="s">
        <v>156</v>
      </c>
      <c r="B38" s="806">
        <v>39</v>
      </c>
      <c r="C38" s="2664">
        <v>2</v>
      </c>
      <c r="D38" s="2664">
        <v>41</v>
      </c>
      <c r="E38" s="806">
        <v>33</v>
      </c>
      <c r="F38" s="2664">
        <v>4</v>
      </c>
      <c r="G38" s="2666">
        <v>37</v>
      </c>
      <c r="H38" s="2665">
        <v>29</v>
      </c>
      <c r="I38" s="2664">
        <v>1</v>
      </c>
      <c r="J38" s="2667">
        <v>30</v>
      </c>
      <c r="K38" s="806">
        <v>29</v>
      </c>
      <c r="L38" s="2664">
        <v>4</v>
      </c>
      <c r="M38" s="2666">
        <v>33</v>
      </c>
      <c r="N38" s="804">
        <v>130</v>
      </c>
      <c r="O38" s="2621">
        <v>11</v>
      </c>
      <c r="P38" s="2622">
        <v>141</v>
      </c>
    </row>
    <row r="39" spans="1:16" ht="30" customHeight="1" x14ac:dyDescent="0.3">
      <c r="A39" s="1821" t="s">
        <v>157</v>
      </c>
      <c r="B39" s="2623">
        <v>30</v>
      </c>
      <c r="C39" s="2617">
        <v>4</v>
      </c>
      <c r="D39" s="2617">
        <v>34</v>
      </c>
      <c r="E39" s="2623">
        <v>27</v>
      </c>
      <c r="F39" s="2617">
        <v>6</v>
      </c>
      <c r="G39" s="2625">
        <v>33</v>
      </c>
      <c r="H39" s="2624">
        <v>23</v>
      </c>
      <c r="I39" s="2617">
        <v>1</v>
      </c>
      <c r="J39" s="2626">
        <v>24</v>
      </c>
      <c r="K39" s="2623">
        <v>24</v>
      </c>
      <c r="L39" s="2617">
        <v>0</v>
      </c>
      <c r="M39" s="2625">
        <v>24</v>
      </c>
      <c r="N39" s="804">
        <v>104</v>
      </c>
      <c r="O39" s="2621">
        <v>11</v>
      </c>
      <c r="P39" s="2622">
        <v>115</v>
      </c>
    </row>
    <row r="40" spans="1:16" ht="30" customHeight="1" x14ac:dyDescent="0.3">
      <c r="A40" s="1821" t="s">
        <v>266</v>
      </c>
      <c r="B40" s="2623">
        <v>15</v>
      </c>
      <c r="C40" s="2617">
        <v>2</v>
      </c>
      <c r="D40" s="2617">
        <v>17</v>
      </c>
      <c r="E40" s="2623">
        <v>13</v>
      </c>
      <c r="F40" s="2617">
        <v>0</v>
      </c>
      <c r="G40" s="2625">
        <v>13</v>
      </c>
      <c r="H40" s="2624">
        <v>10</v>
      </c>
      <c r="I40" s="2617">
        <v>0</v>
      </c>
      <c r="J40" s="2626">
        <v>10</v>
      </c>
      <c r="K40" s="2623">
        <v>16</v>
      </c>
      <c r="L40" s="2617">
        <v>0</v>
      </c>
      <c r="M40" s="2625">
        <v>16</v>
      </c>
      <c r="N40" s="804">
        <v>54</v>
      </c>
      <c r="O40" s="2621">
        <v>2</v>
      </c>
      <c r="P40" s="2622">
        <v>56</v>
      </c>
    </row>
    <row r="41" spans="1:16" ht="30" customHeight="1" x14ac:dyDescent="0.3">
      <c r="A41" s="1821" t="s">
        <v>267</v>
      </c>
      <c r="B41" s="2623">
        <v>16</v>
      </c>
      <c r="C41" s="2617">
        <v>0</v>
      </c>
      <c r="D41" s="2617">
        <v>16</v>
      </c>
      <c r="E41" s="2623">
        <v>17</v>
      </c>
      <c r="F41" s="2617">
        <v>1</v>
      </c>
      <c r="G41" s="2625">
        <v>18</v>
      </c>
      <c r="H41" s="2624">
        <v>14</v>
      </c>
      <c r="I41" s="2617">
        <v>0</v>
      </c>
      <c r="J41" s="2626">
        <v>14</v>
      </c>
      <c r="K41" s="2623">
        <v>19</v>
      </c>
      <c r="L41" s="2617">
        <v>0</v>
      </c>
      <c r="M41" s="2625">
        <v>19</v>
      </c>
      <c r="N41" s="804">
        <v>66</v>
      </c>
      <c r="O41" s="2621">
        <v>1</v>
      </c>
      <c r="P41" s="2622">
        <v>67</v>
      </c>
    </row>
    <row r="42" spans="1:16" ht="30" customHeight="1" x14ac:dyDescent="0.3">
      <c r="A42" s="1821" t="s">
        <v>158</v>
      </c>
      <c r="B42" s="2623">
        <v>28</v>
      </c>
      <c r="C42" s="2617">
        <v>6</v>
      </c>
      <c r="D42" s="2617">
        <v>34</v>
      </c>
      <c r="E42" s="2623">
        <v>23</v>
      </c>
      <c r="F42" s="2617">
        <v>7</v>
      </c>
      <c r="G42" s="2625">
        <v>30</v>
      </c>
      <c r="H42" s="2624">
        <v>29</v>
      </c>
      <c r="I42" s="2617">
        <v>4</v>
      </c>
      <c r="J42" s="2626">
        <v>33</v>
      </c>
      <c r="K42" s="2623">
        <v>34</v>
      </c>
      <c r="L42" s="2617">
        <v>4</v>
      </c>
      <c r="M42" s="2625">
        <v>38</v>
      </c>
      <c r="N42" s="804">
        <v>114</v>
      </c>
      <c r="O42" s="2621">
        <v>21</v>
      </c>
      <c r="P42" s="2622">
        <v>135</v>
      </c>
    </row>
    <row r="43" spans="1:16" ht="42.75" customHeight="1" x14ac:dyDescent="0.3">
      <c r="A43" s="1821" t="s">
        <v>268</v>
      </c>
      <c r="B43" s="2623">
        <v>18</v>
      </c>
      <c r="C43" s="2617">
        <v>2</v>
      </c>
      <c r="D43" s="2617">
        <v>20</v>
      </c>
      <c r="E43" s="2623">
        <v>9</v>
      </c>
      <c r="F43" s="2617">
        <v>2</v>
      </c>
      <c r="G43" s="2625">
        <v>11</v>
      </c>
      <c r="H43" s="2624">
        <v>22</v>
      </c>
      <c r="I43" s="2617">
        <v>4</v>
      </c>
      <c r="J43" s="2626">
        <v>26</v>
      </c>
      <c r="K43" s="2623">
        <v>22</v>
      </c>
      <c r="L43" s="2617">
        <v>2</v>
      </c>
      <c r="M43" s="2625">
        <v>24</v>
      </c>
      <c r="N43" s="804">
        <v>71</v>
      </c>
      <c r="O43" s="2621">
        <v>10</v>
      </c>
      <c r="P43" s="2622">
        <v>81</v>
      </c>
    </row>
    <row r="44" spans="1:16" ht="30" customHeight="1" x14ac:dyDescent="0.3">
      <c r="A44" s="1821" t="s">
        <v>159</v>
      </c>
      <c r="B44" s="2623">
        <v>14</v>
      </c>
      <c r="C44" s="2617">
        <v>2</v>
      </c>
      <c r="D44" s="2617">
        <v>16</v>
      </c>
      <c r="E44" s="2623">
        <v>11</v>
      </c>
      <c r="F44" s="2617">
        <v>7</v>
      </c>
      <c r="G44" s="2625">
        <v>18</v>
      </c>
      <c r="H44" s="2624">
        <v>16</v>
      </c>
      <c r="I44" s="2617">
        <v>0</v>
      </c>
      <c r="J44" s="2626">
        <v>16</v>
      </c>
      <c r="K44" s="2623">
        <v>16</v>
      </c>
      <c r="L44" s="2617">
        <v>0</v>
      </c>
      <c r="M44" s="2625">
        <v>16</v>
      </c>
      <c r="N44" s="804">
        <v>57</v>
      </c>
      <c r="O44" s="2621">
        <v>9</v>
      </c>
      <c r="P44" s="2622">
        <v>66</v>
      </c>
    </row>
    <row r="45" spans="1:16" ht="30" customHeight="1" thickBot="1" x14ac:dyDescent="0.35">
      <c r="A45" s="2683" t="s">
        <v>160</v>
      </c>
      <c r="B45" s="2676">
        <v>18</v>
      </c>
      <c r="C45" s="2677">
        <v>0</v>
      </c>
      <c r="D45" s="2617">
        <v>18</v>
      </c>
      <c r="E45" s="2676">
        <v>17</v>
      </c>
      <c r="F45" s="2677">
        <v>0</v>
      </c>
      <c r="G45" s="2678">
        <v>17</v>
      </c>
      <c r="H45" s="2679">
        <v>19</v>
      </c>
      <c r="I45" s="2677">
        <v>1</v>
      </c>
      <c r="J45" s="814">
        <v>20</v>
      </c>
      <c r="K45" s="2676">
        <v>14</v>
      </c>
      <c r="L45" s="2677">
        <v>2</v>
      </c>
      <c r="M45" s="2678">
        <v>16</v>
      </c>
      <c r="N45" s="804">
        <v>68</v>
      </c>
      <c r="O45" s="2621">
        <v>3</v>
      </c>
      <c r="P45" s="2622">
        <v>71</v>
      </c>
    </row>
    <row r="46" spans="1:16" ht="28.5" customHeight="1" thickBot="1" x14ac:dyDescent="0.35">
      <c r="A46" s="2684" t="s">
        <v>12</v>
      </c>
      <c r="B46" s="2685">
        <v>883</v>
      </c>
      <c r="C46" s="2685">
        <v>244</v>
      </c>
      <c r="D46" s="2685">
        <v>1127</v>
      </c>
      <c r="E46" s="2685">
        <v>775</v>
      </c>
      <c r="F46" s="2685">
        <v>172</v>
      </c>
      <c r="G46" s="2685">
        <v>947</v>
      </c>
      <c r="H46" s="2685">
        <v>750</v>
      </c>
      <c r="I46" s="2685">
        <v>120</v>
      </c>
      <c r="J46" s="2685">
        <v>870</v>
      </c>
      <c r="K46" s="2685">
        <v>787</v>
      </c>
      <c r="L46" s="2685">
        <v>116</v>
      </c>
      <c r="M46" s="2685">
        <v>903</v>
      </c>
      <c r="N46" s="2685">
        <v>3195</v>
      </c>
      <c r="O46" s="2685">
        <v>652</v>
      </c>
      <c r="P46" s="2685">
        <v>3847</v>
      </c>
    </row>
    <row r="47" spans="1:16" ht="31.5" customHeight="1" thickBot="1" x14ac:dyDescent="0.35">
      <c r="A47" s="2686" t="s">
        <v>23</v>
      </c>
      <c r="B47" s="2687"/>
      <c r="C47" s="2688"/>
      <c r="D47" s="2689"/>
      <c r="E47" s="2690"/>
      <c r="F47" s="2690"/>
      <c r="G47" s="2691"/>
      <c r="H47" s="2690"/>
      <c r="I47" s="2690"/>
      <c r="J47" s="2692"/>
      <c r="K47" s="2693"/>
      <c r="L47" s="2690"/>
      <c r="M47" s="2691"/>
      <c r="N47" s="2694"/>
      <c r="O47" s="2695"/>
      <c r="P47" s="2696"/>
    </row>
    <row r="48" spans="1:16" ht="33" customHeight="1" thickBot="1" x14ac:dyDescent="0.35">
      <c r="A48" s="2697" t="s">
        <v>11</v>
      </c>
      <c r="B48" s="2698"/>
      <c r="C48" s="2699"/>
      <c r="D48" s="2700"/>
      <c r="E48" s="2701"/>
      <c r="F48" s="2699"/>
      <c r="G48" s="2700"/>
      <c r="H48" s="2701"/>
      <c r="I48" s="2699" t="s">
        <v>7</v>
      </c>
      <c r="J48" s="2702"/>
      <c r="K48" s="2698"/>
      <c r="L48" s="2699"/>
      <c r="M48" s="2700"/>
      <c r="N48" s="2703"/>
      <c r="O48" s="2704"/>
      <c r="P48" s="2700"/>
    </row>
    <row r="49" spans="1:16" ht="24.95" customHeight="1" x14ac:dyDescent="0.3">
      <c r="A49" s="2705" t="s">
        <v>261</v>
      </c>
      <c r="B49" s="806">
        <v>59</v>
      </c>
      <c r="C49" s="806">
        <v>0</v>
      </c>
      <c r="D49" s="806">
        <v>59</v>
      </c>
      <c r="E49" s="806">
        <v>49</v>
      </c>
      <c r="F49" s="806">
        <v>0</v>
      </c>
      <c r="G49" s="806">
        <v>49</v>
      </c>
      <c r="H49" s="806">
        <v>49</v>
      </c>
      <c r="I49" s="806">
        <v>0</v>
      </c>
      <c r="J49" s="806">
        <v>49</v>
      </c>
      <c r="K49" s="806">
        <v>53</v>
      </c>
      <c r="L49" s="806">
        <v>0</v>
      </c>
      <c r="M49" s="806">
        <v>53</v>
      </c>
      <c r="N49" s="804">
        <v>210</v>
      </c>
      <c r="O49" s="2621">
        <v>0</v>
      </c>
      <c r="P49" s="2622">
        <v>210</v>
      </c>
    </row>
    <row r="50" spans="1:16" ht="24.95" customHeight="1" x14ac:dyDescent="0.3">
      <c r="A50" s="1821" t="s">
        <v>146</v>
      </c>
      <c r="B50" s="2623">
        <v>38</v>
      </c>
      <c r="C50" s="2623">
        <v>0</v>
      </c>
      <c r="D50" s="2623">
        <v>38</v>
      </c>
      <c r="E50" s="2623">
        <v>41</v>
      </c>
      <c r="F50" s="2623">
        <v>0</v>
      </c>
      <c r="G50" s="2623">
        <v>41</v>
      </c>
      <c r="H50" s="2623">
        <v>33</v>
      </c>
      <c r="I50" s="2623">
        <v>1</v>
      </c>
      <c r="J50" s="2623">
        <v>34</v>
      </c>
      <c r="K50" s="2623">
        <v>26</v>
      </c>
      <c r="L50" s="2623">
        <v>0</v>
      </c>
      <c r="M50" s="2623">
        <v>26</v>
      </c>
      <c r="N50" s="804">
        <v>138</v>
      </c>
      <c r="O50" s="2621">
        <v>1</v>
      </c>
      <c r="P50" s="2622">
        <v>139</v>
      </c>
    </row>
    <row r="51" spans="1:16" ht="24.95" customHeight="1" x14ac:dyDescent="0.3">
      <c r="A51" s="1821" t="s">
        <v>262</v>
      </c>
      <c r="B51" s="2623">
        <v>29</v>
      </c>
      <c r="C51" s="2623">
        <v>0</v>
      </c>
      <c r="D51" s="2623">
        <v>29</v>
      </c>
      <c r="E51" s="2623">
        <v>15</v>
      </c>
      <c r="F51" s="2623">
        <v>0</v>
      </c>
      <c r="G51" s="2623">
        <v>15</v>
      </c>
      <c r="H51" s="2623">
        <v>13</v>
      </c>
      <c r="I51" s="2623">
        <v>0</v>
      </c>
      <c r="J51" s="2623">
        <v>13</v>
      </c>
      <c r="K51" s="2623">
        <v>18</v>
      </c>
      <c r="L51" s="2623">
        <v>0</v>
      </c>
      <c r="M51" s="2623">
        <v>18</v>
      </c>
      <c r="N51" s="804">
        <v>75</v>
      </c>
      <c r="O51" s="2621">
        <v>0</v>
      </c>
      <c r="P51" s="2622">
        <v>75</v>
      </c>
    </row>
    <row r="52" spans="1:16" ht="24.95" customHeight="1" x14ac:dyDescent="0.3">
      <c r="A52" s="1821" t="s">
        <v>263</v>
      </c>
      <c r="B52" s="2623">
        <v>40</v>
      </c>
      <c r="C52" s="2623">
        <v>3</v>
      </c>
      <c r="D52" s="2623">
        <v>43</v>
      </c>
      <c r="E52" s="2623">
        <v>31</v>
      </c>
      <c r="F52" s="2623">
        <v>0</v>
      </c>
      <c r="G52" s="2623">
        <v>31</v>
      </c>
      <c r="H52" s="2623">
        <v>24</v>
      </c>
      <c r="I52" s="2623">
        <v>0</v>
      </c>
      <c r="J52" s="2623">
        <v>24</v>
      </c>
      <c r="K52" s="2623">
        <v>24</v>
      </c>
      <c r="L52" s="2623">
        <v>7</v>
      </c>
      <c r="M52" s="2623">
        <v>31</v>
      </c>
      <c r="N52" s="804">
        <v>119</v>
      </c>
      <c r="O52" s="2621">
        <v>10</v>
      </c>
      <c r="P52" s="2622">
        <v>129</v>
      </c>
    </row>
    <row r="53" spans="1:16" ht="24.95" customHeight="1" x14ac:dyDescent="0.3">
      <c r="A53" s="2627" t="s">
        <v>147</v>
      </c>
      <c r="B53" s="2623">
        <v>50</v>
      </c>
      <c r="C53" s="2623">
        <v>3</v>
      </c>
      <c r="D53" s="2623">
        <v>53</v>
      </c>
      <c r="E53" s="2623">
        <v>44</v>
      </c>
      <c r="F53" s="2623">
        <v>1</v>
      </c>
      <c r="G53" s="2623">
        <v>45</v>
      </c>
      <c r="H53" s="2623">
        <v>43</v>
      </c>
      <c r="I53" s="2623">
        <v>0</v>
      </c>
      <c r="J53" s="2623">
        <v>43</v>
      </c>
      <c r="K53" s="2623">
        <v>40</v>
      </c>
      <c r="L53" s="2623">
        <v>5</v>
      </c>
      <c r="M53" s="2623">
        <v>45</v>
      </c>
      <c r="N53" s="804">
        <v>177</v>
      </c>
      <c r="O53" s="2621">
        <v>9</v>
      </c>
      <c r="P53" s="2622">
        <v>186</v>
      </c>
    </row>
    <row r="54" spans="1:16" ht="24.95" customHeight="1" x14ac:dyDescent="0.3">
      <c r="A54" s="1821" t="s">
        <v>264</v>
      </c>
      <c r="B54" s="2623">
        <v>25</v>
      </c>
      <c r="C54" s="2623">
        <v>2</v>
      </c>
      <c r="D54" s="2623">
        <v>27</v>
      </c>
      <c r="E54" s="2623">
        <v>21</v>
      </c>
      <c r="F54" s="2623">
        <v>0</v>
      </c>
      <c r="G54" s="2623">
        <v>21</v>
      </c>
      <c r="H54" s="2623">
        <v>17</v>
      </c>
      <c r="I54" s="2623">
        <v>3</v>
      </c>
      <c r="J54" s="2623">
        <v>20</v>
      </c>
      <c r="K54" s="2623">
        <v>16</v>
      </c>
      <c r="L54" s="2623">
        <v>1</v>
      </c>
      <c r="M54" s="2623">
        <v>17</v>
      </c>
      <c r="N54" s="804">
        <v>79</v>
      </c>
      <c r="O54" s="2621">
        <v>6</v>
      </c>
      <c r="P54" s="2622">
        <v>85</v>
      </c>
    </row>
    <row r="55" spans="1:16" ht="24.95" customHeight="1" x14ac:dyDescent="0.3">
      <c r="A55" s="1821" t="s">
        <v>148</v>
      </c>
      <c r="B55" s="2623">
        <v>60</v>
      </c>
      <c r="C55" s="2623">
        <v>7</v>
      </c>
      <c r="D55" s="2623">
        <v>67</v>
      </c>
      <c r="E55" s="2623">
        <v>48</v>
      </c>
      <c r="F55" s="2623">
        <v>2</v>
      </c>
      <c r="G55" s="2623">
        <v>50</v>
      </c>
      <c r="H55" s="2623">
        <v>38</v>
      </c>
      <c r="I55" s="2623">
        <v>1</v>
      </c>
      <c r="J55" s="2623">
        <v>39</v>
      </c>
      <c r="K55" s="2623">
        <v>47</v>
      </c>
      <c r="L55" s="2623">
        <v>5</v>
      </c>
      <c r="M55" s="2623">
        <v>52</v>
      </c>
      <c r="N55" s="804">
        <v>193</v>
      </c>
      <c r="O55" s="2621">
        <v>15</v>
      </c>
      <c r="P55" s="2622">
        <v>208</v>
      </c>
    </row>
    <row r="56" spans="1:16" ht="40.5" x14ac:dyDescent="0.3">
      <c r="A56" s="1821" t="s">
        <v>180</v>
      </c>
      <c r="B56" s="2623">
        <v>0</v>
      </c>
      <c r="C56" s="2623">
        <v>0</v>
      </c>
      <c r="D56" s="2623">
        <v>0</v>
      </c>
      <c r="E56" s="2623">
        <v>0</v>
      </c>
      <c r="F56" s="2623">
        <v>0</v>
      </c>
      <c r="G56" s="2623">
        <v>0</v>
      </c>
      <c r="H56" s="2623">
        <v>0</v>
      </c>
      <c r="I56" s="2623">
        <v>0</v>
      </c>
      <c r="J56" s="2623">
        <v>0</v>
      </c>
      <c r="K56" s="2623">
        <v>0</v>
      </c>
      <c r="L56" s="2623">
        <v>0</v>
      </c>
      <c r="M56" s="2623">
        <v>0</v>
      </c>
      <c r="N56" s="804">
        <v>0</v>
      </c>
      <c r="O56" s="2621">
        <v>0</v>
      </c>
      <c r="P56" s="2622">
        <v>0</v>
      </c>
    </row>
    <row r="57" spans="1:16" ht="40.5" x14ac:dyDescent="0.3">
      <c r="A57" s="1821" t="s">
        <v>181</v>
      </c>
      <c r="B57" s="2623">
        <v>15</v>
      </c>
      <c r="C57" s="2623">
        <v>0</v>
      </c>
      <c r="D57" s="2623">
        <v>15</v>
      </c>
      <c r="E57" s="2623">
        <v>24</v>
      </c>
      <c r="F57" s="2623">
        <v>0</v>
      </c>
      <c r="G57" s="2623">
        <v>24</v>
      </c>
      <c r="H57" s="2623">
        <v>14</v>
      </c>
      <c r="I57" s="2623">
        <v>0</v>
      </c>
      <c r="J57" s="2623">
        <v>14</v>
      </c>
      <c r="K57" s="2623">
        <v>13</v>
      </c>
      <c r="L57" s="2623">
        <v>0</v>
      </c>
      <c r="M57" s="2623">
        <v>13</v>
      </c>
      <c r="N57" s="804">
        <v>66</v>
      </c>
      <c r="O57" s="2621">
        <v>0</v>
      </c>
      <c r="P57" s="2622">
        <v>66</v>
      </c>
    </row>
    <row r="58" spans="1:16" ht="24.95" customHeight="1" x14ac:dyDescent="0.3">
      <c r="A58" s="1821" t="s">
        <v>149</v>
      </c>
      <c r="B58" s="2623">
        <v>50</v>
      </c>
      <c r="C58" s="2623">
        <v>0</v>
      </c>
      <c r="D58" s="2623">
        <v>50</v>
      </c>
      <c r="E58" s="2623">
        <v>18</v>
      </c>
      <c r="F58" s="2623">
        <v>0</v>
      </c>
      <c r="G58" s="2623">
        <v>18</v>
      </c>
      <c r="H58" s="2623">
        <v>28</v>
      </c>
      <c r="I58" s="2623">
        <v>3</v>
      </c>
      <c r="J58" s="2623">
        <v>31</v>
      </c>
      <c r="K58" s="2623">
        <v>16</v>
      </c>
      <c r="L58" s="2623">
        <v>1</v>
      </c>
      <c r="M58" s="2623">
        <v>17</v>
      </c>
      <c r="N58" s="804">
        <v>112</v>
      </c>
      <c r="O58" s="2621">
        <v>4</v>
      </c>
      <c r="P58" s="2622">
        <v>116</v>
      </c>
    </row>
    <row r="59" spans="1:16" ht="24.95" customHeight="1" thickBot="1" x14ac:dyDescent="0.35">
      <c r="A59" s="1821" t="s">
        <v>150</v>
      </c>
      <c r="B59" s="1822">
        <v>32</v>
      </c>
      <c r="C59" s="1822">
        <v>29</v>
      </c>
      <c r="D59" s="1822">
        <v>61</v>
      </c>
      <c r="E59" s="1822">
        <v>30</v>
      </c>
      <c r="F59" s="1822">
        <v>14</v>
      </c>
      <c r="G59" s="1822">
        <v>44</v>
      </c>
      <c r="H59" s="1822">
        <v>35</v>
      </c>
      <c r="I59" s="1822">
        <v>10</v>
      </c>
      <c r="J59" s="1822">
        <v>45</v>
      </c>
      <c r="K59" s="1822">
        <v>29</v>
      </c>
      <c r="L59" s="1822">
        <v>4</v>
      </c>
      <c r="M59" s="1822">
        <v>33</v>
      </c>
      <c r="N59" s="1827">
        <v>126</v>
      </c>
      <c r="O59" s="1828">
        <v>57</v>
      </c>
      <c r="P59" s="1829">
        <v>183</v>
      </c>
    </row>
    <row r="60" spans="1:16" ht="32.25" customHeight="1" thickBot="1" x14ac:dyDescent="0.35">
      <c r="A60" s="2668" t="s">
        <v>151</v>
      </c>
      <c r="B60" s="2629">
        <v>46</v>
      </c>
      <c r="C60" s="2630">
        <v>125</v>
      </c>
      <c r="D60" s="2630">
        <v>171</v>
      </c>
      <c r="E60" s="2630">
        <v>53</v>
      </c>
      <c r="F60" s="2630">
        <v>90</v>
      </c>
      <c r="G60" s="2630">
        <v>143</v>
      </c>
      <c r="H60" s="2630">
        <v>55</v>
      </c>
      <c r="I60" s="2630">
        <v>45</v>
      </c>
      <c r="J60" s="2630">
        <v>100</v>
      </c>
      <c r="K60" s="2630">
        <v>56</v>
      </c>
      <c r="L60" s="2630">
        <v>27</v>
      </c>
      <c r="M60" s="2631">
        <v>83</v>
      </c>
      <c r="N60" s="2706">
        <v>210</v>
      </c>
      <c r="O60" s="2635">
        <v>287</v>
      </c>
      <c r="P60" s="2636">
        <v>497</v>
      </c>
    </row>
    <row r="61" spans="1:16" ht="24.95" customHeight="1" x14ac:dyDescent="0.3">
      <c r="A61" s="2637" t="s">
        <v>302</v>
      </c>
      <c r="B61" s="2638">
        <v>0</v>
      </c>
      <c r="C61" s="2639">
        <v>0</v>
      </c>
      <c r="D61" s="2640">
        <v>0</v>
      </c>
      <c r="E61" s="2641">
        <v>0</v>
      </c>
      <c r="F61" s="2639">
        <v>0</v>
      </c>
      <c r="G61" s="2642">
        <v>0</v>
      </c>
      <c r="H61" s="2638">
        <v>0</v>
      </c>
      <c r="I61" s="2639">
        <v>0</v>
      </c>
      <c r="J61" s="2640">
        <v>0</v>
      </c>
      <c r="K61" s="2641">
        <v>0</v>
      </c>
      <c r="L61" s="2639">
        <v>0</v>
      </c>
      <c r="M61" s="2642">
        <v>0</v>
      </c>
      <c r="N61" s="2643">
        <v>0</v>
      </c>
      <c r="O61" s="2644">
        <v>0</v>
      </c>
      <c r="P61" s="2645">
        <v>0</v>
      </c>
    </row>
    <row r="62" spans="1:16" ht="24.95" customHeight="1" x14ac:dyDescent="0.3">
      <c r="A62" s="2646" t="s">
        <v>303</v>
      </c>
      <c r="B62" s="2647">
        <v>10</v>
      </c>
      <c r="C62" s="2648">
        <v>8</v>
      </c>
      <c r="D62" s="2649">
        <v>18</v>
      </c>
      <c r="E62" s="2650">
        <v>0</v>
      </c>
      <c r="F62" s="2648">
        <v>0</v>
      </c>
      <c r="G62" s="2651">
        <v>0</v>
      </c>
      <c r="H62" s="2647">
        <v>13</v>
      </c>
      <c r="I62" s="2648">
        <v>10</v>
      </c>
      <c r="J62" s="2649">
        <v>23</v>
      </c>
      <c r="K62" s="2650">
        <v>0</v>
      </c>
      <c r="L62" s="2648">
        <v>0</v>
      </c>
      <c r="M62" s="2651">
        <v>0</v>
      </c>
      <c r="N62" s="2652">
        <v>23</v>
      </c>
      <c r="O62" s="2653">
        <v>18</v>
      </c>
      <c r="P62" s="2654">
        <v>41</v>
      </c>
    </row>
    <row r="63" spans="1:16" ht="24.95" customHeight="1" x14ac:dyDescent="0.3">
      <c r="A63" s="2646" t="s">
        <v>304</v>
      </c>
      <c r="B63" s="2647">
        <v>26</v>
      </c>
      <c r="C63" s="2648">
        <v>109</v>
      </c>
      <c r="D63" s="2649">
        <v>135</v>
      </c>
      <c r="E63" s="2650">
        <v>43</v>
      </c>
      <c r="F63" s="2648">
        <v>79</v>
      </c>
      <c r="G63" s="2651">
        <v>122</v>
      </c>
      <c r="H63" s="2647">
        <v>42</v>
      </c>
      <c r="I63" s="2648">
        <v>35</v>
      </c>
      <c r="J63" s="2649">
        <v>77</v>
      </c>
      <c r="K63" s="2650">
        <v>56</v>
      </c>
      <c r="L63" s="2648">
        <v>27</v>
      </c>
      <c r="M63" s="2651">
        <v>83</v>
      </c>
      <c r="N63" s="2652">
        <v>167</v>
      </c>
      <c r="O63" s="2653">
        <v>250</v>
      </c>
      <c r="P63" s="2654">
        <v>417</v>
      </c>
    </row>
    <row r="64" spans="1:16" ht="24.95" customHeight="1" x14ac:dyDescent="0.3">
      <c r="A64" s="2647" t="s">
        <v>333</v>
      </c>
      <c r="B64" s="2647">
        <v>10</v>
      </c>
      <c r="C64" s="2648">
        <v>8</v>
      </c>
      <c r="D64" s="2649">
        <v>18</v>
      </c>
      <c r="E64" s="2650">
        <v>10</v>
      </c>
      <c r="F64" s="2648">
        <v>11</v>
      </c>
      <c r="G64" s="2651">
        <v>21</v>
      </c>
      <c r="H64" s="2647">
        <v>0</v>
      </c>
      <c r="I64" s="2648">
        <v>0</v>
      </c>
      <c r="J64" s="2649">
        <v>0</v>
      </c>
      <c r="K64" s="2650">
        <v>0</v>
      </c>
      <c r="L64" s="2648">
        <v>0</v>
      </c>
      <c r="M64" s="2651">
        <v>0</v>
      </c>
      <c r="N64" s="2652">
        <v>20</v>
      </c>
      <c r="O64" s="2653">
        <v>19</v>
      </c>
      <c r="P64" s="2654">
        <v>39</v>
      </c>
    </row>
    <row r="65" spans="1:16" ht="44.45" customHeight="1" x14ac:dyDescent="0.3">
      <c r="A65" s="2647" t="s">
        <v>334</v>
      </c>
      <c r="B65" s="2647">
        <v>0</v>
      </c>
      <c r="C65" s="2648">
        <v>0</v>
      </c>
      <c r="D65" s="2649">
        <v>0</v>
      </c>
      <c r="E65" s="2650">
        <v>0</v>
      </c>
      <c r="F65" s="2648">
        <v>0</v>
      </c>
      <c r="G65" s="2651">
        <v>0</v>
      </c>
      <c r="H65" s="2647">
        <v>0</v>
      </c>
      <c r="I65" s="2648">
        <v>0</v>
      </c>
      <c r="J65" s="2649">
        <v>0</v>
      </c>
      <c r="K65" s="2650">
        <v>0</v>
      </c>
      <c r="L65" s="2648">
        <v>0</v>
      </c>
      <c r="M65" s="2651">
        <v>0</v>
      </c>
      <c r="N65" s="2652">
        <v>0</v>
      </c>
      <c r="O65" s="2653">
        <v>0</v>
      </c>
      <c r="P65" s="2654">
        <v>0</v>
      </c>
    </row>
    <row r="66" spans="1:16" ht="24.95" customHeight="1" thickBot="1" x14ac:dyDescent="0.35">
      <c r="A66" s="2655" t="s">
        <v>305</v>
      </c>
      <c r="B66" s="2656">
        <v>0</v>
      </c>
      <c r="C66" s="2657">
        <v>0</v>
      </c>
      <c r="D66" s="2658">
        <v>0</v>
      </c>
      <c r="E66" s="2659">
        <v>0</v>
      </c>
      <c r="F66" s="2657">
        <v>0</v>
      </c>
      <c r="G66" s="888">
        <v>0</v>
      </c>
      <c r="H66" s="2656">
        <v>0</v>
      </c>
      <c r="I66" s="2657">
        <v>0</v>
      </c>
      <c r="J66" s="2658">
        <v>0</v>
      </c>
      <c r="K66" s="2659">
        <v>0</v>
      </c>
      <c r="L66" s="2657">
        <v>0</v>
      </c>
      <c r="M66" s="888">
        <v>0</v>
      </c>
      <c r="N66" s="2660">
        <v>0</v>
      </c>
      <c r="O66" s="2661">
        <v>0</v>
      </c>
      <c r="P66" s="2662">
        <v>0</v>
      </c>
    </row>
    <row r="67" spans="1:16" ht="24.95" customHeight="1" x14ac:dyDescent="0.3">
      <c r="A67" s="2663" t="s">
        <v>152</v>
      </c>
      <c r="B67" s="806">
        <v>21</v>
      </c>
      <c r="C67" s="806">
        <v>6</v>
      </c>
      <c r="D67" s="806">
        <v>27</v>
      </c>
      <c r="E67" s="806">
        <v>22</v>
      </c>
      <c r="F67" s="806">
        <v>7</v>
      </c>
      <c r="G67" s="806">
        <v>29</v>
      </c>
      <c r="H67" s="806">
        <v>24</v>
      </c>
      <c r="I67" s="806">
        <v>10</v>
      </c>
      <c r="J67" s="806">
        <v>34</v>
      </c>
      <c r="K67" s="806">
        <v>25</v>
      </c>
      <c r="L67" s="806">
        <v>12</v>
      </c>
      <c r="M67" s="806">
        <v>37</v>
      </c>
      <c r="N67" s="804">
        <v>92</v>
      </c>
      <c r="O67" s="2621">
        <v>35</v>
      </c>
      <c r="P67" s="2622">
        <v>127</v>
      </c>
    </row>
    <row r="68" spans="1:16" ht="24.95" customHeight="1" x14ac:dyDescent="0.3">
      <c r="A68" s="1821" t="s">
        <v>265</v>
      </c>
      <c r="B68" s="2623">
        <v>15</v>
      </c>
      <c r="C68" s="2623">
        <v>16</v>
      </c>
      <c r="D68" s="2623">
        <v>31</v>
      </c>
      <c r="E68" s="2623">
        <v>14</v>
      </c>
      <c r="F68" s="2623">
        <v>6</v>
      </c>
      <c r="G68" s="2623">
        <v>20</v>
      </c>
      <c r="H68" s="2623">
        <v>15</v>
      </c>
      <c r="I68" s="2623">
        <v>9</v>
      </c>
      <c r="J68" s="2623">
        <v>24</v>
      </c>
      <c r="K68" s="2623">
        <v>14</v>
      </c>
      <c r="L68" s="2623">
        <v>6</v>
      </c>
      <c r="M68" s="2623">
        <v>20</v>
      </c>
      <c r="N68" s="804">
        <v>58</v>
      </c>
      <c r="O68" s="2621">
        <v>37</v>
      </c>
      <c r="P68" s="2622">
        <v>95</v>
      </c>
    </row>
    <row r="69" spans="1:16" ht="24.95" customHeight="1" x14ac:dyDescent="0.3">
      <c r="A69" s="1821" t="s">
        <v>153</v>
      </c>
      <c r="B69" s="2623">
        <v>29</v>
      </c>
      <c r="C69" s="2623">
        <v>21</v>
      </c>
      <c r="D69" s="2623">
        <v>50</v>
      </c>
      <c r="E69" s="2623">
        <v>27</v>
      </c>
      <c r="F69" s="2623">
        <v>13</v>
      </c>
      <c r="G69" s="2623">
        <v>40</v>
      </c>
      <c r="H69" s="2623">
        <v>30</v>
      </c>
      <c r="I69" s="2623">
        <v>8</v>
      </c>
      <c r="J69" s="2623">
        <v>38</v>
      </c>
      <c r="K69" s="2623">
        <v>28</v>
      </c>
      <c r="L69" s="2623">
        <v>5</v>
      </c>
      <c r="M69" s="2623">
        <v>33</v>
      </c>
      <c r="N69" s="804">
        <v>114</v>
      </c>
      <c r="O69" s="2621">
        <v>47</v>
      </c>
      <c r="P69" s="2622">
        <v>161</v>
      </c>
    </row>
    <row r="70" spans="1:16" ht="24.95" customHeight="1" x14ac:dyDescent="0.3">
      <c r="A70" s="1821" t="s">
        <v>182</v>
      </c>
      <c r="B70" s="2623">
        <v>19</v>
      </c>
      <c r="C70" s="2623">
        <v>0</v>
      </c>
      <c r="D70" s="2623">
        <v>19</v>
      </c>
      <c r="E70" s="2623">
        <v>19</v>
      </c>
      <c r="F70" s="2623">
        <v>0</v>
      </c>
      <c r="G70" s="2623">
        <v>19</v>
      </c>
      <c r="H70" s="2623">
        <v>14</v>
      </c>
      <c r="I70" s="2623">
        <v>0</v>
      </c>
      <c r="J70" s="2623">
        <v>14</v>
      </c>
      <c r="K70" s="2623">
        <v>17</v>
      </c>
      <c r="L70" s="2623">
        <v>1</v>
      </c>
      <c r="M70" s="2623">
        <v>18</v>
      </c>
      <c r="N70" s="804">
        <v>69</v>
      </c>
      <c r="O70" s="2621">
        <v>1</v>
      </c>
      <c r="P70" s="2622">
        <v>70</v>
      </c>
    </row>
    <row r="71" spans="1:16" ht="24.95" customHeight="1" thickBot="1" x14ac:dyDescent="0.35">
      <c r="A71" s="1821" t="s">
        <v>154</v>
      </c>
      <c r="B71" s="1822">
        <v>36</v>
      </c>
      <c r="C71" s="1822">
        <v>4</v>
      </c>
      <c r="D71" s="1822">
        <v>40</v>
      </c>
      <c r="E71" s="1822">
        <v>31</v>
      </c>
      <c r="F71" s="1822">
        <v>8</v>
      </c>
      <c r="G71" s="1822">
        <v>39</v>
      </c>
      <c r="H71" s="1822">
        <v>39</v>
      </c>
      <c r="I71" s="1822">
        <v>6</v>
      </c>
      <c r="J71" s="1822">
        <v>45</v>
      </c>
      <c r="K71" s="1822">
        <v>37</v>
      </c>
      <c r="L71" s="1822">
        <v>11</v>
      </c>
      <c r="M71" s="1822">
        <v>48</v>
      </c>
      <c r="N71" s="1827">
        <v>143</v>
      </c>
      <c r="O71" s="1828">
        <v>29</v>
      </c>
      <c r="P71" s="1829">
        <v>172</v>
      </c>
    </row>
    <row r="72" spans="1:16" ht="24.95" customHeight="1" thickBot="1" x14ac:dyDescent="0.35">
      <c r="A72" s="2707" t="s">
        <v>155</v>
      </c>
      <c r="B72" s="2708">
        <v>117</v>
      </c>
      <c r="C72" s="2709">
        <v>2</v>
      </c>
      <c r="D72" s="2709">
        <v>119</v>
      </c>
      <c r="E72" s="2709">
        <v>112</v>
      </c>
      <c r="F72" s="2709">
        <v>2</v>
      </c>
      <c r="G72" s="2709">
        <v>114</v>
      </c>
      <c r="H72" s="2709">
        <v>105</v>
      </c>
      <c r="I72" s="2709">
        <v>4</v>
      </c>
      <c r="J72" s="2709">
        <v>109</v>
      </c>
      <c r="K72" s="2709">
        <v>99</v>
      </c>
      <c r="L72" s="2709">
        <v>11</v>
      </c>
      <c r="M72" s="2709">
        <v>110</v>
      </c>
      <c r="N72" s="2709">
        <v>433</v>
      </c>
      <c r="O72" s="2709">
        <v>19</v>
      </c>
      <c r="P72" s="2710">
        <v>452</v>
      </c>
    </row>
    <row r="73" spans="1:16" ht="24.95" customHeight="1" x14ac:dyDescent="0.3">
      <c r="A73" s="2637" t="s">
        <v>306</v>
      </c>
      <c r="B73" s="2615">
        <v>0</v>
      </c>
      <c r="C73" s="2616">
        <v>0</v>
      </c>
      <c r="D73" s="2620">
        <v>0</v>
      </c>
      <c r="E73" s="2615">
        <v>16</v>
      </c>
      <c r="F73" s="2616">
        <v>0</v>
      </c>
      <c r="G73" s="2620">
        <v>16</v>
      </c>
      <c r="H73" s="2615">
        <v>8</v>
      </c>
      <c r="I73" s="2616">
        <v>0</v>
      </c>
      <c r="J73" s="2620">
        <v>8</v>
      </c>
      <c r="K73" s="2615">
        <v>12</v>
      </c>
      <c r="L73" s="2616">
        <v>0</v>
      </c>
      <c r="M73" s="2619">
        <v>12</v>
      </c>
      <c r="N73" s="2711">
        <v>36</v>
      </c>
      <c r="O73" s="2672">
        <v>0</v>
      </c>
      <c r="P73" s="2673">
        <v>36</v>
      </c>
    </row>
    <row r="74" spans="1:16" ht="24.95" customHeight="1" x14ac:dyDescent="0.3">
      <c r="A74" s="2646" t="s">
        <v>307</v>
      </c>
      <c r="B74" s="2623">
        <v>60</v>
      </c>
      <c r="C74" s="2617">
        <v>1</v>
      </c>
      <c r="D74" s="2626">
        <v>61</v>
      </c>
      <c r="E74" s="2623">
        <v>41</v>
      </c>
      <c r="F74" s="2617">
        <v>1</v>
      </c>
      <c r="G74" s="2626">
        <v>42</v>
      </c>
      <c r="H74" s="2623">
        <v>41</v>
      </c>
      <c r="I74" s="2617">
        <v>4</v>
      </c>
      <c r="J74" s="2626">
        <v>45</v>
      </c>
      <c r="K74" s="2623">
        <v>37</v>
      </c>
      <c r="L74" s="2617">
        <v>7</v>
      </c>
      <c r="M74" s="2625">
        <v>44</v>
      </c>
      <c r="N74" s="2712">
        <v>179</v>
      </c>
      <c r="O74" s="2713">
        <v>13</v>
      </c>
      <c r="P74" s="2714">
        <v>192</v>
      </c>
    </row>
    <row r="75" spans="1:16" ht="24.95" customHeight="1" x14ac:dyDescent="0.3">
      <c r="A75" s="2646" t="s">
        <v>308</v>
      </c>
      <c r="B75" s="2623">
        <v>14</v>
      </c>
      <c r="C75" s="2617">
        <v>0</v>
      </c>
      <c r="D75" s="2626">
        <v>14</v>
      </c>
      <c r="E75" s="2623">
        <v>14</v>
      </c>
      <c r="F75" s="2617">
        <v>1</v>
      </c>
      <c r="G75" s="2626">
        <v>15</v>
      </c>
      <c r="H75" s="2623">
        <v>17</v>
      </c>
      <c r="I75" s="2617">
        <v>0</v>
      </c>
      <c r="J75" s="2626">
        <v>17</v>
      </c>
      <c r="K75" s="2623">
        <v>9</v>
      </c>
      <c r="L75" s="2617">
        <v>1</v>
      </c>
      <c r="M75" s="2625">
        <v>10</v>
      </c>
      <c r="N75" s="2712">
        <v>54</v>
      </c>
      <c r="O75" s="2713">
        <v>2</v>
      </c>
      <c r="P75" s="2714">
        <v>56</v>
      </c>
    </row>
    <row r="76" spans="1:16" ht="24.95" customHeight="1" x14ac:dyDescent="0.3">
      <c r="A76" s="2646" t="s">
        <v>309</v>
      </c>
      <c r="B76" s="2623">
        <v>9</v>
      </c>
      <c r="C76" s="2617">
        <v>1</v>
      </c>
      <c r="D76" s="2626">
        <v>10</v>
      </c>
      <c r="E76" s="2623">
        <v>9</v>
      </c>
      <c r="F76" s="2617">
        <v>0</v>
      </c>
      <c r="G76" s="2626">
        <v>9</v>
      </c>
      <c r="H76" s="2623">
        <v>4</v>
      </c>
      <c r="I76" s="2617">
        <v>0</v>
      </c>
      <c r="J76" s="2626">
        <v>4</v>
      </c>
      <c r="K76" s="2623">
        <v>7</v>
      </c>
      <c r="L76" s="2617">
        <v>2</v>
      </c>
      <c r="M76" s="2625">
        <v>9</v>
      </c>
      <c r="N76" s="2712">
        <v>29</v>
      </c>
      <c r="O76" s="2713">
        <v>3</v>
      </c>
      <c r="P76" s="2714">
        <v>32</v>
      </c>
    </row>
    <row r="77" spans="1:16" ht="24.95" customHeight="1" x14ac:dyDescent="0.3">
      <c r="A77" s="2646" t="s">
        <v>310</v>
      </c>
      <c r="B77" s="2623">
        <v>16</v>
      </c>
      <c r="C77" s="2617">
        <v>0</v>
      </c>
      <c r="D77" s="2626">
        <v>16</v>
      </c>
      <c r="E77" s="2623">
        <v>17</v>
      </c>
      <c r="F77" s="2617">
        <v>0</v>
      </c>
      <c r="G77" s="2626">
        <v>17</v>
      </c>
      <c r="H77" s="2623">
        <v>19</v>
      </c>
      <c r="I77" s="2617">
        <v>0</v>
      </c>
      <c r="J77" s="2626">
        <v>19</v>
      </c>
      <c r="K77" s="2623">
        <v>17</v>
      </c>
      <c r="L77" s="2617">
        <v>0</v>
      </c>
      <c r="M77" s="2625">
        <v>17</v>
      </c>
      <c r="N77" s="2712">
        <v>69</v>
      </c>
      <c r="O77" s="2713">
        <v>0</v>
      </c>
      <c r="P77" s="2714">
        <v>69</v>
      </c>
    </row>
    <row r="78" spans="1:16" ht="24.95" customHeight="1" x14ac:dyDescent="0.3">
      <c r="A78" s="2646" t="s">
        <v>311</v>
      </c>
      <c r="B78" s="2623">
        <v>10</v>
      </c>
      <c r="C78" s="2617">
        <v>0</v>
      </c>
      <c r="D78" s="2626">
        <v>10</v>
      </c>
      <c r="E78" s="2623">
        <v>6</v>
      </c>
      <c r="F78" s="2617">
        <v>0</v>
      </c>
      <c r="G78" s="2626">
        <v>6</v>
      </c>
      <c r="H78" s="2623">
        <v>7</v>
      </c>
      <c r="I78" s="2617">
        <v>0</v>
      </c>
      <c r="J78" s="2626">
        <v>7</v>
      </c>
      <c r="K78" s="2623">
        <v>6</v>
      </c>
      <c r="L78" s="2617">
        <v>0</v>
      </c>
      <c r="M78" s="2625">
        <v>6</v>
      </c>
      <c r="N78" s="2712">
        <v>29</v>
      </c>
      <c r="O78" s="2713">
        <v>0</v>
      </c>
      <c r="P78" s="2714">
        <v>29</v>
      </c>
    </row>
    <row r="79" spans="1:16" ht="24.95" customHeight="1" thickBot="1" x14ac:dyDescent="0.35">
      <c r="A79" s="2655" t="s">
        <v>312</v>
      </c>
      <c r="B79" s="2676">
        <v>8</v>
      </c>
      <c r="C79" s="2677">
        <v>0</v>
      </c>
      <c r="D79" s="814">
        <v>8</v>
      </c>
      <c r="E79" s="2676">
        <v>9</v>
      </c>
      <c r="F79" s="2677">
        <v>0</v>
      </c>
      <c r="G79" s="814">
        <v>9</v>
      </c>
      <c r="H79" s="2676">
        <v>9</v>
      </c>
      <c r="I79" s="2677">
        <v>0</v>
      </c>
      <c r="J79" s="814">
        <v>9</v>
      </c>
      <c r="K79" s="2676">
        <v>11</v>
      </c>
      <c r="L79" s="2677">
        <v>1</v>
      </c>
      <c r="M79" s="2678">
        <v>12</v>
      </c>
      <c r="N79" s="2715">
        <v>37</v>
      </c>
      <c r="O79" s="2716">
        <v>1</v>
      </c>
      <c r="P79" s="2717">
        <v>38</v>
      </c>
    </row>
    <row r="80" spans="1:16" ht="24.95" customHeight="1" x14ac:dyDescent="0.3">
      <c r="A80" s="2663" t="s">
        <v>156</v>
      </c>
      <c r="B80" s="806">
        <v>37</v>
      </c>
      <c r="C80" s="806">
        <v>2</v>
      </c>
      <c r="D80" s="806">
        <v>39</v>
      </c>
      <c r="E80" s="806">
        <v>31</v>
      </c>
      <c r="F80" s="806">
        <v>4</v>
      </c>
      <c r="G80" s="806">
        <v>35</v>
      </c>
      <c r="H80" s="806">
        <v>29</v>
      </c>
      <c r="I80" s="806">
        <v>1</v>
      </c>
      <c r="J80" s="806">
        <v>30</v>
      </c>
      <c r="K80" s="806">
        <v>26</v>
      </c>
      <c r="L80" s="806">
        <v>4</v>
      </c>
      <c r="M80" s="806">
        <v>30</v>
      </c>
      <c r="N80" s="804">
        <v>123</v>
      </c>
      <c r="O80" s="2621">
        <v>11</v>
      </c>
      <c r="P80" s="2622">
        <v>134</v>
      </c>
    </row>
    <row r="81" spans="1:20" ht="24.95" customHeight="1" x14ac:dyDescent="0.3">
      <c r="A81" s="1821" t="s">
        <v>157</v>
      </c>
      <c r="B81" s="2623">
        <v>29</v>
      </c>
      <c r="C81" s="2623">
        <v>4</v>
      </c>
      <c r="D81" s="2623">
        <v>33</v>
      </c>
      <c r="E81" s="2623">
        <v>27</v>
      </c>
      <c r="F81" s="2623">
        <v>5</v>
      </c>
      <c r="G81" s="2623">
        <v>32</v>
      </c>
      <c r="H81" s="2623">
        <v>21</v>
      </c>
      <c r="I81" s="2623">
        <v>1</v>
      </c>
      <c r="J81" s="2623">
        <v>22</v>
      </c>
      <c r="K81" s="2623">
        <v>23</v>
      </c>
      <c r="L81" s="2623">
        <v>0</v>
      </c>
      <c r="M81" s="2623">
        <v>23</v>
      </c>
      <c r="N81" s="804">
        <v>100</v>
      </c>
      <c r="O81" s="2621">
        <v>10</v>
      </c>
      <c r="P81" s="2622">
        <v>110</v>
      </c>
    </row>
    <row r="82" spans="1:20" ht="24.95" customHeight="1" x14ac:dyDescent="0.3">
      <c r="A82" s="1821" t="s">
        <v>266</v>
      </c>
      <c r="B82" s="2623">
        <v>15</v>
      </c>
      <c r="C82" s="2623">
        <v>2</v>
      </c>
      <c r="D82" s="2623">
        <v>17</v>
      </c>
      <c r="E82" s="2623">
        <v>13</v>
      </c>
      <c r="F82" s="2623">
        <v>0</v>
      </c>
      <c r="G82" s="2623">
        <v>13</v>
      </c>
      <c r="H82" s="2623">
        <v>8</v>
      </c>
      <c r="I82" s="2623">
        <v>0</v>
      </c>
      <c r="J82" s="2623">
        <v>8</v>
      </c>
      <c r="K82" s="2623">
        <v>16</v>
      </c>
      <c r="L82" s="2623">
        <v>0</v>
      </c>
      <c r="M82" s="2623">
        <v>16</v>
      </c>
      <c r="N82" s="804">
        <v>52</v>
      </c>
      <c r="O82" s="2621">
        <v>2</v>
      </c>
      <c r="P82" s="2622">
        <v>54</v>
      </c>
    </row>
    <row r="83" spans="1:20" ht="24.95" customHeight="1" x14ac:dyDescent="0.3">
      <c r="A83" s="1821" t="s">
        <v>267</v>
      </c>
      <c r="B83" s="2623">
        <v>16</v>
      </c>
      <c r="C83" s="2623">
        <v>0</v>
      </c>
      <c r="D83" s="2623">
        <v>16</v>
      </c>
      <c r="E83" s="2623">
        <v>17</v>
      </c>
      <c r="F83" s="2623">
        <v>1</v>
      </c>
      <c r="G83" s="2623">
        <v>18</v>
      </c>
      <c r="H83" s="2623">
        <v>14</v>
      </c>
      <c r="I83" s="2623">
        <v>0</v>
      </c>
      <c r="J83" s="2623">
        <v>14</v>
      </c>
      <c r="K83" s="2623">
        <v>19</v>
      </c>
      <c r="L83" s="2623">
        <v>0</v>
      </c>
      <c r="M83" s="2623">
        <v>19</v>
      </c>
      <c r="N83" s="804">
        <v>66</v>
      </c>
      <c r="O83" s="2621">
        <v>1</v>
      </c>
      <c r="P83" s="2622">
        <v>67</v>
      </c>
    </row>
    <row r="84" spans="1:20" ht="24.95" customHeight="1" x14ac:dyDescent="0.3">
      <c r="A84" s="1821" t="s">
        <v>158</v>
      </c>
      <c r="B84" s="2623">
        <v>28</v>
      </c>
      <c r="C84" s="2623">
        <v>6</v>
      </c>
      <c r="D84" s="2623">
        <v>34</v>
      </c>
      <c r="E84" s="2623">
        <v>19</v>
      </c>
      <c r="F84" s="2623">
        <v>7</v>
      </c>
      <c r="G84" s="2623">
        <v>26</v>
      </c>
      <c r="H84" s="2623">
        <v>28</v>
      </c>
      <c r="I84" s="2623">
        <v>4</v>
      </c>
      <c r="J84" s="2623">
        <v>32</v>
      </c>
      <c r="K84" s="2623">
        <v>34</v>
      </c>
      <c r="L84" s="2623">
        <v>4</v>
      </c>
      <c r="M84" s="2623">
        <v>38</v>
      </c>
      <c r="N84" s="804">
        <v>109</v>
      </c>
      <c r="O84" s="2621">
        <v>21</v>
      </c>
      <c r="P84" s="2622">
        <v>130</v>
      </c>
    </row>
    <row r="85" spans="1:20" ht="40.5" x14ac:dyDescent="0.3">
      <c r="A85" s="1821" t="s">
        <v>268</v>
      </c>
      <c r="B85" s="2623">
        <v>17</v>
      </c>
      <c r="C85" s="2623">
        <v>2</v>
      </c>
      <c r="D85" s="2623">
        <v>19</v>
      </c>
      <c r="E85" s="2623">
        <v>8</v>
      </c>
      <c r="F85" s="2623">
        <v>2</v>
      </c>
      <c r="G85" s="2623">
        <v>10</v>
      </c>
      <c r="H85" s="2623">
        <v>22</v>
      </c>
      <c r="I85" s="2623">
        <v>4</v>
      </c>
      <c r="J85" s="2623">
        <v>26</v>
      </c>
      <c r="K85" s="2623">
        <v>22</v>
      </c>
      <c r="L85" s="2623">
        <v>2</v>
      </c>
      <c r="M85" s="2623">
        <v>24</v>
      </c>
      <c r="N85" s="804">
        <v>69</v>
      </c>
      <c r="O85" s="2621">
        <v>10</v>
      </c>
      <c r="P85" s="2622">
        <v>79</v>
      </c>
    </row>
    <row r="86" spans="1:20" ht="25.5" customHeight="1" x14ac:dyDescent="0.3">
      <c r="A86" s="1821" t="s">
        <v>159</v>
      </c>
      <c r="B86" s="2623">
        <v>14</v>
      </c>
      <c r="C86" s="2623">
        <v>2</v>
      </c>
      <c r="D86" s="2623">
        <v>16</v>
      </c>
      <c r="E86" s="2623">
        <v>11</v>
      </c>
      <c r="F86" s="2623">
        <v>7</v>
      </c>
      <c r="G86" s="2623">
        <v>18</v>
      </c>
      <c r="H86" s="2623">
        <v>16</v>
      </c>
      <c r="I86" s="2623">
        <v>0</v>
      </c>
      <c r="J86" s="2623">
        <v>16</v>
      </c>
      <c r="K86" s="2623">
        <v>16</v>
      </c>
      <c r="L86" s="2623">
        <v>0</v>
      </c>
      <c r="M86" s="2623">
        <v>16</v>
      </c>
      <c r="N86" s="804">
        <v>57</v>
      </c>
      <c r="O86" s="2621">
        <v>9</v>
      </c>
      <c r="P86" s="2622">
        <v>66</v>
      </c>
    </row>
    <row r="87" spans="1:20" ht="24.95" customHeight="1" thickBot="1" x14ac:dyDescent="0.35">
      <c r="A87" s="2683" t="s">
        <v>160</v>
      </c>
      <c r="B87" s="2676">
        <v>18</v>
      </c>
      <c r="C87" s="2676">
        <v>0</v>
      </c>
      <c r="D87" s="2676">
        <v>18</v>
      </c>
      <c r="E87" s="2676">
        <v>17</v>
      </c>
      <c r="F87" s="2676">
        <v>0</v>
      </c>
      <c r="G87" s="2676">
        <v>17</v>
      </c>
      <c r="H87" s="2676">
        <v>19</v>
      </c>
      <c r="I87" s="2676">
        <v>1</v>
      </c>
      <c r="J87" s="2676">
        <v>20</v>
      </c>
      <c r="K87" s="2676">
        <v>14</v>
      </c>
      <c r="L87" s="2676">
        <v>2</v>
      </c>
      <c r="M87" s="2676">
        <v>16</v>
      </c>
      <c r="N87" s="804">
        <v>68</v>
      </c>
      <c r="O87" s="2621">
        <v>3</v>
      </c>
      <c r="P87" s="2622">
        <v>71</v>
      </c>
    </row>
    <row r="88" spans="1:20" ht="24.95" customHeight="1" thickBot="1" x14ac:dyDescent="0.35">
      <c r="A88" s="2608" t="s">
        <v>8</v>
      </c>
      <c r="B88" s="2718">
        <v>855</v>
      </c>
      <c r="C88" s="2718">
        <v>236</v>
      </c>
      <c r="D88" s="2718">
        <v>1091</v>
      </c>
      <c r="E88" s="2718">
        <v>742</v>
      </c>
      <c r="F88" s="2718">
        <v>169</v>
      </c>
      <c r="G88" s="2718">
        <v>911</v>
      </c>
      <c r="H88" s="2718">
        <v>733</v>
      </c>
      <c r="I88" s="2718">
        <v>111</v>
      </c>
      <c r="J88" s="2718">
        <v>844</v>
      </c>
      <c r="K88" s="2718">
        <v>728</v>
      </c>
      <c r="L88" s="2718">
        <v>108</v>
      </c>
      <c r="M88" s="2718">
        <v>836</v>
      </c>
      <c r="N88" s="2718">
        <v>3058</v>
      </c>
      <c r="O88" s="2718">
        <v>624</v>
      </c>
      <c r="P88" s="2718">
        <v>3682</v>
      </c>
    </row>
    <row r="89" spans="1:20" ht="33" customHeight="1" thickBot="1" x14ac:dyDescent="0.35">
      <c r="A89" s="2719" t="s">
        <v>25</v>
      </c>
      <c r="B89" s="2720"/>
      <c r="C89" s="2721"/>
      <c r="D89" s="2722"/>
      <c r="E89" s="2723"/>
      <c r="F89" s="2721"/>
      <c r="G89" s="2724"/>
      <c r="H89" s="2720"/>
      <c r="I89" s="2721"/>
      <c r="J89" s="2724"/>
      <c r="K89" s="2720"/>
      <c r="L89" s="2721"/>
      <c r="M89" s="2724"/>
      <c r="N89" s="2725"/>
      <c r="O89" s="2695"/>
      <c r="P89" s="2726"/>
    </row>
    <row r="90" spans="1:20" ht="24" customHeight="1" x14ac:dyDescent="0.3">
      <c r="A90" s="2705" t="s">
        <v>261</v>
      </c>
      <c r="B90" s="2727">
        <v>3</v>
      </c>
      <c r="C90" s="2728">
        <v>0</v>
      </c>
      <c r="D90" s="2729">
        <v>3</v>
      </c>
      <c r="E90" s="2727">
        <v>1</v>
      </c>
      <c r="F90" s="2728">
        <v>0</v>
      </c>
      <c r="G90" s="2730">
        <v>1</v>
      </c>
      <c r="H90" s="2731">
        <v>0</v>
      </c>
      <c r="I90" s="2728">
        <v>0</v>
      </c>
      <c r="J90" s="2729">
        <v>0</v>
      </c>
      <c r="K90" s="2727">
        <v>5</v>
      </c>
      <c r="L90" s="2728">
        <v>0</v>
      </c>
      <c r="M90" s="2730">
        <v>5</v>
      </c>
      <c r="N90" s="2732">
        <v>9</v>
      </c>
      <c r="O90" s="2621">
        <v>0</v>
      </c>
      <c r="P90" s="2622">
        <v>9</v>
      </c>
    </row>
    <row r="91" spans="1:20" ht="24" customHeight="1" x14ac:dyDescent="0.3">
      <c r="A91" s="1821" t="s">
        <v>146</v>
      </c>
      <c r="B91" s="2733">
        <v>0</v>
      </c>
      <c r="C91" s="2734">
        <v>0</v>
      </c>
      <c r="D91" s="2735">
        <v>0</v>
      </c>
      <c r="E91" s="2733">
        <v>1</v>
      </c>
      <c r="F91" s="2734">
        <v>0</v>
      </c>
      <c r="G91" s="2736">
        <v>1</v>
      </c>
      <c r="H91" s="2737">
        <v>0</v>
      </c>
      <c r="I91" s="2734">
        <v>0</v>
      </c>
      <c r="J91" s="2735">
        <v>0</v>
      </c>
      <c r="K91" s="2733">
        <v>0</v>
      </c>
      <c r="L91" s="2734">
        <v>0</v>
      </c>
      <c r="M91" s="2736">
        <v>0</v>
      </c>
      <c r="N91" s="2732">
        <v>1</v>
      </c>
      <c r="O91" s="2621">
        <v>0</v>
      </c>
      <c r="P91" s="2622">
        <v>1</v>
      </c>
    </row>
    <row r="92" spans="1:20" ht="24" customHeight="1" x14ac:dyDescent="0.3">
      <c r="A92" s="1821" t="s">
        <v>262</v>
      </c>
      <c r="B92" s="2733">
        <v>1</v>
      </c>
      <c r="C92" s="2734">
        <v>0</v>
      </c>
      <c r="D92" s="2735">
        <v>1</v>
      </c>
      <c r="E92" s="2733">
        <v>5</v>
      </c>
      <c r="F92" s="2734">
        <v>0</v>
      </c>
      <c r="G92" s="2736">
        <v>5</v>
      </c>
      <c r="H92" s="2737">
        <v>0</v>
      </c>
      <c r="I92" s="2734">
        <v>0</v>
      </c>
      <c r="J92" s="2735">
        <v>0</v>
      </c>
      <c r="K92" s="2733">
        <v>3</v>
      </c>
      <c r="L92" s="2734">
        <v>0</v>
      </c>
      <c r="M92" s="2736">
        <v>3</v>
      </c>
      <c r="N92" s="2732">
        <v>9</v>
      </c>
      <c r="O92" s="2621">
        <v>0</v>
      </c>
      <c r="P92" s="2622">
        <v>9</v>
      </c>
    </row>
    <row r="93" spans="1:20" ht="24" customHeight="1" x14ac:dyDescent="0.3">
      <c r="A93" s="1821" t="s">
        <v>263</v>
      </c>
      <c r="B93" s="2733">
        <v>0</v>
      </c>
      <c r="C93" s="2734">
        <v>0</v>
      </c>
      <c r="D93" s="2735">
        <v>0</v>
      </c>
      <c r="E93" s="2733">
        <v>2</v>
      </c>
      <c r="F93" s="2734">
        <v>0</v>
      </c>
      <c r="G93" s="2736">
        <v>2</v>
      </c>
      <c r="H93" s="2737">
        <v>0</v>
      </c>
      <c r="I93" s="2734">
        <v>0</v>
      </c>
      <c r="J93" s="2735">
        <v>0</v>
      </c>
      <c r="K93" s="2733">
        <v>0</v>
      </c>
      <c r="L93" s="2734">
        <v>0</v>
      </c>
      <c r="M93" s="2736">
        <v>0</v>
      </c>
      <c r="N93" s="2732">
        <v>2</v>
      </c>
      <c r="O93" s="2621">
        <v>0</v>
      </c>
      <c r="P93" s="2622">
        <v>2</v>
      </c>
      <c r="Q93" s="871"/>
      <c r="R93" s="871"/>
      <c r="S93" s="871"/>
      <c r="T93" s="871"/>
    </row>
    <row r="94" spans="1:20" ht="24" customHeight="1" x14ac:dyDescent="0.3">
      <c r="A94" s="2627" t="s">
        <v>147</v>
      </c>
      <c r="B94" s="2733">
        <v>0</v>
      </c>
      <c r="C94" s="2734">
        <v>0</v>
      </c>
      <c r="D94" s="2735">
        <v>0</v>
      </c>
      <c r="E94" s="2733">
        <v>1</v>
      </c>
      <c r="F94" s="2734">
        <v>0</v>
      </c>
      <c r="G94" s="2736">
        <v>1</v>
      </c>
      <c r="H94" s="2737">
        <v>1</v>
      </c>
      <c r="I94" s="2734">
        <v>0</v>
      </c>
      <c r="J94" s="2735">
        <v>1</v>
      </c>
      <c r="K94" s="2733">
        <v>0</v>
      </c>
      <c r="L94" s="2734">
        <v>0</v>
      </c>
      <c r="M94" s="2736">
        <v>0</v>
      </c>
      <c r="N94" s="2732">
        <v>2</v>
      </c>
      <c r="O94" s="2621">
        <v>0</v>
      </c>
      <c r="P94" s="2622">
        <v>2</v>
      </c>
    </row>
    <row r="95" spans="1:20" ht="24" customHeight="1" x14ac:dyDescent="0.3">
      <c r="A95" s="1821" t="s">
        <v>264</v>
      </c>
      <c r="B95" s="2733">
        <v>0</v>
      </c>
      <c r="C95" s="2734">
        <v>0</v>
      </c>
      <c r="D95" s="2735">
        <v>0</v>
      </c>
      <c r="E95" s="2733">
        <v>4</v>
      </c>
      <c r="F95" s="2734">
        <v>0</v>
      </c>
      <c r="G95" s="2736">
        <v>4</v>
      </c>
      <c r="H95" s="2737">
        <v>0</v>
      </c>
      <c r="I95" s="2734">
        <v>0</v>
      </c>
      <c r="J95" s="2735">
        <v>0</v>
      </c>
      <c r="K95" s="2733">
        <v>4</v>
      </c>
      <c r="L95" s="2734">
        <v>0</v>
      </c>
      <c r="M95" s="2736">
        <v>4</v>
      </c>
      <c r="N95" s="2732">
        <v>8</v>
      </c>
      <c r="O95" s="2621">
        <v>0</v>
      </c>
      <c r="P95" s="2622">
        <v>8</v>
      </c>
    </row>
    <row r="96" spans="1:20" ht="24" customHeight="1" x14ac:dyDescent="0.3">
      <c r="A96" s="1821" t="s">
        <v>148</v>
      </c>
      <c r="B96" s="2733">
        <v>1</v>
      </c>
      <c r="C96" s="2734">
        <v>0</v>
      </c>
      <c r="D96" s="2735">
        <v>1</v>
      </c>
      <c r="E96" s="2733">
        <v>2</v>
      </c>
      <c r="F96" s="2734">
        <v>0</v>
      </c>
      <c r="G96" s="2736">
        <v>2</v>
      </c>
      <c r="H96" s="2737">
        <v>0</v>
      </c>
      <c r="I96" s="2734">
        <v>0</v>
      </c>
      <c r="J96" s="2735">
        <v>0</v>
      </c>
      <c r="K96" s="2733">
        <v>1</v>
      </c>
      <c r="L96" s="2734">
        <v>0</v>
      </c>
      <c r="M96" s="2736">
        <v>1</v>
      </c>
      <c r="N96" s="2732">
        <v>4</v>
      </c>
      <c r="O96" s="2621">
        <v>0</v>
      </c>
      <c r="P96" s="2622">
        <v>4</v>
      </c>
    </row>
    <row r="97" spans="1:16" ht="24" customHeight="1" x14ac:dyDescent="0.3">
      <c r="A97" s="1821" t="s">
        <v>180</v>
      </c>
      <c r="B97" s="2733">
        <v>0</v>
      </c>
      <c r="C97" s="2734">
        <v>0</v>
      </c>
      <c r="D97" s="2735">
        <v>0</v>
      </c>
      <c r="E97" s="2733">
        <v>0</v>
      </c>
      <c r="F97" s="2734">
        <v>0</v>
      </c>
      <c r="G97" s="2736">
        <v>0</v>
      </c>
      <c r="H97" s="2737">
        <v>0</v>
      </c>
      <c r="I97" s="2734">
        <v>0</v>
      </c>
      <c r="J97" s="2735">
        <v>0</v>
      </c>
      <c r="K97" s="2733">
        <v>0</v>
      </c>
      <c r="L97" s="2734">
        <v>0</v>
      </c>
      <c r="M97" s="2736">
        <v>0</v>
      </c>
      <c r="N97" s="2732">
        <v>0</v>
      </c>
      <c r="O97" s="2621">
        <v>0</v>
      </c>
      <c r="P97" s="2622">
        <v>0</v>
      </c>
    </row>
    <row r="98" spans="1:16" ht="46.5" customHeight="1" x14ac:dyDescent="0.3">
      <c r="A98" s="1821" t="s">
        <v>181</v>
      </c>
      <c r="B98" s="2733">
        <v>0</v>
      </c>
      <c r="C98" s="2734">
        <v>0</v>
      </c>
      <c r="D98" s="2735">
        <v>0</v>
      </c>
      <c r="E98" s="2733">
        <v>0</v>
      </c>
      <c r="F98" s="2734">
        <v>0</v>
      </c>
      <c r="G98" s="2736">
        <v>0</v>
      </c>
      <c r="H98" s="2737">
        <v>0</v>
      </c>
      <c r="I98" s="2734">
        <v>0</v>
      </c>
      <c r="J98" s="2735">
        <v>0</v>
      </c>
      <c r="K98" s="2733">
        <v>0</v>
      </c>
      <c r="L98" s="2734">
        <v>0</v>
      </c>
      <c r="M98" s="2736">
        <v>0</v>
      </c>
      <c r="N98" s="2732">
        <v>0</v>
      </c>
      <c r="O98" s="2621">
        <v>0</v>
      </c>
      <c r="P98" s="2622">
        <v>0</v>
      </c>
    </row>
    <row r="99" spans="1:16" ht="24" customHeight="1" x14ac:dyDescent="0.3">
      <c r="A99" s="1821" t="s">
        <v>149</v>
      </c>
      <c r="B99" s="2733">
        <v>0</v>
      </c>
      <c r="C99" s="2734">
        <v>0</v>
      </c>
      <c r="D99" s="2735">
        <v>0</v>
      </c>
      <c r="E99" s="2733">
        <v>0</v>
      </c>
      <c r="F99" s="2734">
        <v>0</v>
      </c>
      <c r="G99" s="2736">
        <v>0</v>
      </c>
      <c r="H99" s="2737">
        <v>0</v>
      </c>
      <c r="I99" s="2734">
        <v>0</v>
      </c>
      <c r="J99" s="2735">
        <v>0</v>
      </c>
      <c r="K99" s="2733">
        <v>2</v>
      </c>
      <c r="L99" s="2734">
        <v>0</v>
      </c>
      <c r="M99" s="2736">
        <v>2</v>
      </c>
      <c r="N99" s="2732">
        <v>2</v>
      </c>
      <c r="O99" s="2621">
        <v>0</v>
      </c>
      <c r="P99" s="2622">
        <v>2</v>
      </c>
    </row>
    <row r="100" spans="1:16" ht="24" customHeight="1" thickBot="1" x14ac:dyDescent="0.35">
      <c r="A100" s="1821" t="s">
        <v>150</v>
      </c>
      <c r="B100" s="1836">
        <v>1</v>
      </c>
      <c r="C100" s="1837">
        <v>0</v>
      </c>
      <c r="D100" s="1838">
        <v>1</v>
      </c>
      <c r="E100" s="1836">
        <v>2</v>
      </c>
      <c r="F100" s="1837">
        <v>0</v>
      </c>
      <c r="G100" s="1839">
        <v>2</v>
      </c>
      <c r="H100" s="1840">
        <v>3</v>
      </c>
      <c r="I100" s="1837">
        <v>1</v>
      </c>
      <c r="J100" s="1838">
        <v>4</v>
      </c>
      <c r="K100" s="1836">
        <v>11</v>
      </c>
      <c r="L100" s="1837">
        <v>0</v>
      </c>
      <c r="M100" s="1839">
        <v>11</v>
      </c>
      <c r="N100" s="1145">
        <v>17</v>
      </c>
      <c r="O100" s="1828">
        <v>1</v>
      </c>
      <c r="P100" s="1829">
        <v>18</v>
      </c>
    </row>
    <row r="101" spans="1:16" ht="24" customHeight="1" thickBot="1" x14ac:dyDescent="0.35">
      <c r="A101" s="2668" t="s">
        <v>151</v>
      </c>
      <c r="B101" s="2738">
        <v>2</v>
      </c>
      <c r="C101" s="2738">
        <v>4</v>
      </c>
      <c r="D101" s="2738">
        <v>6</v>
      </c>
      <c r="E101" s="2738">
        <v>2</v>
      </c>
      <c r="F101" s="2738">
        <v>1</v>
      </c>
      <c r="G101" s="2738">
        <v>3</v>
      </c>
      <c r="H101" s="2738">
        <v>1</v>
      </c>
      <c r="I101" s="2738">
        <v>5</v>
      </c>
      <c r="J101" s="2738">
        <v>6</v>
      </c>
      <c r="K101" s="2738">
        <v>1</v>
      </c>
      <c r="L101" s="2738">
        <v>2</v>
      </c>
      <c r="M101" s="2738">
        <v>3</v>
      </c>
      <c r="N101" s="2738">
        <v>6</v>
      </c>
      <c r="O101" s="2738">
        <v>12</v>
      </c>
      <c r="P101" s="2738">
        <v>18</v>
      </c>
    </row>
    <row r="102" spans="1:16" ht="24" customHeight="1" x14ac:dyDescent="0.3">
      <c r="A102" s="2637" t="s">
        <v>302</v>
      </c>
      <c r="B102" s="2638">
        <v>0</v>
      </c>
      <c r="C102" s="2639">
        <v>0</v>
      </c>
      <c r="D102" s="2642">
        <v>0</v>
      </c>
      <c r="E102" s="2638">
        <v>0</v>
      </c>
      <c r="F102" s="2639">
        <v>0</v>
      </c>
      <c r="G102" s="2640">
        <v>0</v>
      </c>
      <c r="H102" s="2641">
        <v>0</v>
      </c>
      <c r="I102" s="2639">
        <v>0</v>
      </c>
      <c r="J102" s="2642">
        <v>0</v>
      </c>
      <c r="K102" s="2638">
        <v>0</v>
      </c>
      <c r="L102" s="2639">
        <v>0</v>
      </c>
      <c r="M102" s="2640">
        <v>0</v>
      </c>
      <c r="N102" s="2739">
        <v>0</v>
      </c>
      <c r="O102" s="2644">
        <v>0</v>
      </c>
      <c r="P102" s="2645">
        <v>0</v>
      </c>
    </row>
    <row r="103" spans="1:16" ht="24" customHeight="1" x14ac:dyDescent="0.3">
      <c r="A103" s="2646" t="s">
        <v>303</v>
      </c>
      <c r="B103" s="2647">
        <v>0</v>
      </c>
      <c r="C103" s="2648">
        <v>0</v>
      </c>
      <c r="D103" s="2651">
        <v>0</v>
      </c>
      <c r="E103" s="2647">
        <v>0</v>
      </c>
      <c r="F103" s="2648">
        <v>0</v>
      </c>
      <c r="G103" s="2649">
        <v>0</v>
      </c>
      <c r="H103" s="2650">
        <v>0</v>
      </c>
      <c r="I103" s="2648">
        <v>0</v>
      </c>
      <c r="J103" s="2651">
        <v>0</v>
      </c>
      <c r="K103" s="2647">
        <v>0</v>
      </c>
      <c r="L103" s="2648">
        <v>0</v>
      </c>
      <c r="M103" s="2649">
        <v>0</v>
      </c>
      <c r="N103" s="2740">
        <v>0</v>
      </c>
      <c r="O103" s="2653">
        <v>0</v>
      </c>
      <c r="P103" s="2654">
        <v>0</v>
      </c>
    </row>
    <row r="104" spans="1:16" ht="24" customHeight="1" x14ac:dyDescent="0.3">
      <c r="A104" s="2646" t="s">
        <v>304</v>
      </c>
      <c r="B104" s="2647">
        <v>1</v>
      </c>
      <c r="C104" s="2648">
        <v>4</v>
      </c>
      <c r="D104" s="2651">
        <v>5</v>
      </c>
      <c r="E104" s="2647">
        <v>2</v>
      </c>
      <c r="F104" s="2648">
        <v>1</v>
      </c>
      <c r="G104" s="2649">
        <v>3</v>
      </c>
      <c r="H104" s="2650">
        <v>1</v>
      </c>
      <c r="I104" s="2648">
        <v>5</v>
      </c>
      <c r="J104" s="2651">
        <v>6</v>
      </c>
      <c r="K104" s="2647">
        <v>1</v>
      </c>
      <c r="L104" s="2648">
        <v>2</v>
      </c>
      <c r="M104" s="2649">
        <v>3</v>
      </c>
      <c r="N104" s="2740">
        <v>5</v>
      </c>
      <c r="O104" s="2653">
        <v>12</v>
      </c>
      <c r="P104" s="2654">
        <v>17</v>
      </c>
    </row>
    <row r="105" spans="1:16" ht="24" customHeight="1" x14ac:dyDescent="0.3">
      <c r="A105" s="2646" t="s">
        <v>333</v>
      </c>
      <c r="B105" s="2647">
        <v>1</v>
      </c>
      <c r="C105" s="2648">
        <v>0</v>
      </c>
      <c r="D105" s="2651">
        <v>1</v>
      </c>
      <c r="E105" s="2647">
        <v>0</v>
      </c>
      <c r="F105" s="2648">
        <v>0</v>
      </c>
      <c r="G105" s="2649">
        <v>0</v>
      </c>
      <c r="H105" s="2650">
        <v>0</v>
      </c>
      <c r="I105" s="2648">
        <v>0</v>
      </c>
      <c r="J105" s="2651">
        <v>0</v>
      </c>
      <c r="K105" s="2647">
        <v>0</v>
      </c>
      <c r="L105" s="2648">
        <v>0</v>
      </c>
      <c r="M105" s="2649">
        <v>0</v>
      </c>
      <c r="N105" s="2740">
        <v>1</v>
      </c>
      <c r="O105" s="2653">
        <v>0</v>
      </c>
      <c r="P105" s="2654">
        <v>1</v>
      </c>
    </row>
    <row r="106" spans="1:16" ht="55.15" customHeight="1" x14ac:dyDescent="0.3">
      <c r="A106" s="2646" t="s">
        <v>334</v>
      </c>
      <c r="B106" s="2647">
        <v>0</v>
      </c>
      <c r="C106" s="2648">
        <v>0</v>
      </c>
      <c r="D106" s="2651">
        <v>0</v>
      </c>
      <c r="E106" s="2647">
        <v>0</v>
      </c>
      <c r="F106" s="2648">
        <v>0</v>
      </c>
      <c r="G106" s="2649">
        <v>0</v>
      </c>
      <c r="H106" s="2650">
        <v>0</v>
      </c>
      <c r="I106" s="2648">
        <v>0</v>
      </c>
      <c r="J106" s="2651">
        <v>0</v>
      </c>
      <c r="K106" s="2647">
        <v>0</v>
      </c>
      <c r="L106" s="2648">
        <v>0</v>
      </c>
      <c r="M106" s="2649">
        <v>0</v>
      </c>
      <c r="N106" s="2740">
        <v>0</v>
      </c>
      <c r="O106" s="2653">
        <v>0</v>
      </c>
      <c r="P106" s="2654">
        <v>0</v>
      </c>
    </row>
    <row r="107" spans="1:16" ht="24" customHeight="1" thickBot="1" x14ac:dyDescent="0.35">
      <c r="A107" s="2655" t="s">
        <v>305</v>
      </c>
      <c r="B107" s="2656">
        <v>0</v>
      </c>
      <c r="C107" s="2657">
        <v>0</v>
      </c>
      <c r="D107" s="888">
        <v>0</v>
      </c>
      <c r="E107" s="2656">
        <v>0</v>
      </c>
      <c r="F107" s="2657">
        <v>0</v>
      </c>
      <c r="G107" s="2658">
        <v>0</v>
      </c>
      <c r="H107" s="2659">
        <v>0</v>
      </c>
      <c r="I107" s="2657">
        <v>0</v>
      </c>
      <c r="J107" s="888">
        <v>0</v>
      </c>
      <c r="K107" s="2656">
        <v>0</v>
      </c>
      <c r="L107" s="2657">
        <v>0</v>
      </c>
      <c r="M107" s="2658">
        <v>0</v>
      </c>
      <c r="N107" s="2741">
        <v>0</v>
      </c>
      <c r="O107" s="2661">
        <v>0</v>
      </c>
      <c r="P107" s="2662">
        <v>0</v>
      </c>
    </row>
    <row r="108" spans="1:16" ht="24" customHeight="1" x14ac:dyDescent="0.3">
      <c r="A108" s="1821" t="s">
        <v>152</v>
      </c>
      <c r="B108" s="816">
        <v>3</v>
      </c>
      <c r="C108" s="2742">
        <v>0</v>
      </c>
      <c r="D108" s="2743">
        <v>3</v>
      </c>
      <c r="E108" s="816">
        <v>1</v>
      </c>
      <c r="F108" s="2742">
        <v>1</v>
      </c>
      <c r="G108" s="2744">
        <v>2</v>
      </c>
      <c r="H108" s="2745">
        <v>1</v>
      </c>
      <c r="I108" s="2742">
        <v>1</v>
      </c>
      <c r="J108" s="2743">
        <v>2</v>
      </c>
      <c r="K108" s="816">
        <v>5</v>
      </c>
      <c r="L108" s="2742">
        <v>0</v>
      </c>
      <c r="M108" s="2743">
        <v>5</v>
      </c>
      <c r="N108" s="804">
        <v>10</v>
      </c>
      <c r="O108" s="2621">
        <v>2</v>
      </c>
      <c r="P108" s="2622">
        <v>12</v>
      </c>
    </row>
    <row r="109" spans="1:16" ht="24" customHeight="1" x14ac:dyDescent="0.3">
      <c r="A109" s="1821" t="s">
        <v>265</v>
      </c>
      <c r="B109" s="2733">
        <v>0</v>
      </c>
      <c r="C109" s="2734">
        <v>1</v>
      </c>
      <c r="D109" s="2735">
        <v>1</v>
      </c>
      <c r="E109" s="2733">
        <v>1</v>
      </c>
      <c r="F109" s="2734">
        <v>0</v>
      </c>
      <c r="G109" s="2736">
        <v>1</v>
      </c>
      <c r="H109" s="2737">
        <v>1</v>
      </c>
      <c r="I109" s="2734">
        <v>0</v>
      </c>
      <c r="J109" s="2735">
        <v>1</v>
      </c>
      <c r="K109" s="2733">
        <v>1</v>
      </c>
      <c r="L109" s="2734">
        <v>0</v>
      </c>
      <c r="M109" s="2735">
        <v>1</v>
      </c>
      <c r="N109" s="2746">
        <v>3</v>
      </c>
      <c r="O109" s="2713">
        <v>1</v>
      </c>
      <c r="P109" s="2714">
        <v>4</v>
      </c>
    </row>
    <row r="110" spans="1:16" ht="24" customHeight="1" x14ac:dyDescent="0.3">
      <c r="A110" s="1821" t="s">
        <v>153</v>
      </c>
      <c r="B110" s="2733">
        <v>1</v>
      </c>
      <c r="C110" s="2734">
        <v>1</v>
      </c>
      <c r="D110" s="2735">
        <v>2</v>
      </c>
      <c r="E110" s="2733">
        <v>0</v>
      </c>
      <c r="F110" s="2734">
        <v>0</v>
      </c>
      <c r="G110" s="2736">
        <v>0</v>
      </c>
      <c r="H110" s="2737">
        <v>1</v>
      </c>
      <c r="I110" s="2734">
        <v>1</v>
      </c>
      <c r="J110" s="2735">
        <v>2</v>
      </c>
      <c r="K110" s="2733">
        <v>0</v>
      </c>
      <c r="L110" s="2734">
        <v>0</v>
      </c>
      <c r="M110" s="2735">
        <v>0</v>
      </c>
      <c r="N110" s="2746">
        <v>2</v>
      </c>
      <c r="O110" s="2713">
        <v>2</v>
      </c>
      <c r="P110" s="2714">
        <v>4</v>
      </c>
    </row>
    <row r="111" spans="1:16" ht="24" customHeight="1" x14ac:dyDescent="0.3">
      <c r="A111" s="1821" t="s">
        <v>182</v>
      </c>
      <c r="B111" s="2733">
        <v>0</v>
      </c>
      <c r="C111" s="2734">
        <v>0</v>
      </c>
      <c r="D111" s="2735">
        <v>0</v>
      </c>
      <c r="E111" s="2733">
        <v>1</v>
      </c>
      <c r="F111" s="2734">
        <v>0</v>
      </c>
      <c r="G111" s="2736">
        <v>1</v>
      </c>
      <c r="H111" s="2737">
        <v>0</v>
      </c>
      <c r="I111" s="2734">
        <v>0</v>
      </c>
      <c r="J111" s="2735">
        <v>0</v>
      </c>
      <c r="K111" s="2733">
        <v>1</v>
      </c>
      <c r="L111" s="2734">
        <v>0</v>
      </c>
      <c r="M111" s="2735">
        <v>1</v>
      </c>
      <c r="N111" s="2746">
        <v>2</v>
      </c>
      <c r="O111" s="2713">
        <v>0</v>
      </c>
      <c r="P111" s="2714">
        <v>2</v>
      </c>
    </row>
    <row r="112" spans="1:16" ht="24" customHeight="1" thickBot="1" x14ac:dyDescent="0.35">
      <c r="A112" s="1821" t="s">
        <v>154</v>
      </c>
      <c r="B112" s="2747">
        <v>2</v>
      </c>
      <c r="C112" s="2748">
        <v>1</v>
      </c>
      <c r="D112" s="817">
        <v>3</v>
      </c>
      <c r="E112" s="2747">
        <v>2</v>
      </c>
      <c r="F112" s="2748">
        <v>0</v>
      </c>
      <c r="G112" s="2749">
        <v>2</v>
      </c>
      <c r="H112" s="2750">
        <v>1</v>
      </c>
      <c r="I112" s="2748">
        <v>0</v>
      </c>
      <c r="J112" s="817">
        <v>1</v>
      </c>
      <c r="K112" s="2747">
        <v>3</v>
      </c>
      <c r="L112" s="2748">
        <v>1</v>
      </c>
      <c r="M112" s="817">
        <v>4</v>
      </c>
      <c r="N112" s="2751">
        <v>8</v>
      </c>
      <c r="O112" s="2716">
        <v>2</v>
      </c>
      <c r="P112" s="2717">
        <v>10</v>
      </c>
    </row>
    <row r="113" spans="1:16" ht="26.25" customHeight="1" thickBot="1" x14ac:dyDescent="0.35">
      <c r="A113" s="2668" t="s">
        <v>155</v>
      </c>
      <c r="B113" s="1841">
        <v>10</v>
      </c>
      <c r="C113" s="1841">
        <v>1</v>
      </c>
      <c r="D113" s="1841">
        <v>11</v>
      </c>
      <c r="E113" s="1841">
        <v>1</v>
      </c>
      <c r="F113" s="1841">
        <v>0</v>
      </c>
      <c r="G113" s="1841">
        <v>1</v>
      </c>
      <c r="H113" s="1841">
        <v>3</v>
      </c>
      <c r="I113" s="1841">
        <v>1</v>
      </c>
      <c r="J113" s="1841">
        <v>4</v>
      </c>
      <c r="K113" s="1841">
        <v>18</v>
      </c>
      <c r="L113" s="1841">
        <v>5</v>
      </c>
      <c r="M113" s="1841">
        <v>23</v>
      </c>
      <c r="N113" s="1841">
        <v>32</v>
      </c>
      <c r="O113" s="1841">
        <v>7</v>
      </c>
      <c r="P113" s="2752">
        <v>39</v>
      </c>
    </row>
    <row r="114" spans="1:16" ht="24" customHeight="1" x14ac:dyDescent="0.3">
      <c r="A114" s="2637" t="s">
        <v>306</v>
      </c>
      <c r="B114" s="2753">
        <v>0</v>
      </c>
      <c r="C114" s="2754">
        <v>0</v>
      </c>
      <c r="D114" s="2755">
        <v>0</v>
      </c>
      <c r="E114" s="2753">
        <v>0</v>
      </c>
      <c r="F114" s="2754">
        <v>0</v>
      </c>
      <c r="G114" s="2756">
        <v>0</v>
      </c>
      <c r="H114" s="2757">
        <v>0</v>
      </c>
      <c r="I114" s="2754">
        <v>0</v>
      </c>
      <c r="J114" s="2754">
        <v>0</v>
      </c>
      <c r="K114" s="2754">
        <v>0</v>
      </c>
      <c r="L114" s="2754">
        <v>0</v>
      </c>
      <c r="M114" s="2754">
        <v>0</v>
      </c>
      <c r="N114" s="2711">
        <v>0</v>
      </c>
      <c r="O114" s="2672">
        <v>0</v>
      </c>
      <c r="P114" s="2673">
        <v>0</v>
      </c>
    </row>
    <row r="115" spans="1:16" ht="24" customHeight="1" x14ac:dyDescent="0.3">
      <c r="A115" s="2646" t="s">
        <v>307</v>
      </c>
      <c r="B115" s="2758">
        <v>6</v>
      </c>
      <c r="C115" s="2759">
        <v>0</v>
      </c>
      <c r="D115" s="2760">
        <v>6</v>
      </c>
      <c r="E115" s="2758">
        <v>1</v>
      </c>
      <c r="F115" s="2759">
        <v>0</v>
      </c>
      <c r="G115" s="2761">
        <v>1</v>
      </c>
      <c r="H115" s="2762">
        <v>2</v>
      </c>
      <c r="I115" s="2759">
        <v>1</v>
      </c>
      <c r="J115" s="2759">
        <v>3</v>
      </c>
      <c r="K115" s="2759">
        <v>13</v>
      </c>
      <c r="L115" s="2759">
        <v>1</v>
      </c>
      <c r="M115" s="2759">
        <v>14</v>
      </c>
      <c r="N115" s="2712">
        <v>22</v>
      </c>
      <c r="O115" s="2713">
        <v>2</v>
      </c>
      <c r="P115" s="2714">
        <v>24</v>
      </c>
    </row>
    <row r="116" spans="1:16" ht="24" customHeight="1" x14ac:dyDescent="0.3">
      <c r="A116" s="2646" t="s">
        <v>308</v>
      </c>
      <c r="B116" s="2758">
        <v>1</v>
      </c>
      <c r="C116" s="2759">
        <v>0</v>
      </c>
      <c r="D116" s="2760">
        <v>1</v>
      </c>
      <c r="E116" s="2758">
        <v>0</v>
      </c>
      <c r="F116" s="2759">
        <v>0</v>
      </c>
      <c r="G116" s="2761">
        <v>0</v>
      </c>
      <c r="H116" s="2762">
        <v>1</v>
      </c>
      <c r="I116" s="2759">
        <v>0</v>
      </c>
      <c r="J116" s="2759">
        <v>1</v>
      </c>
      <c r="K116" s="2759">
        <v>0</v>
      </c>
      <c r="L116" s="2759">
        <v>0</v>
      </c>
      <c r="M116" s="2759">
        <v>0</v>
      </c>
      <c r="N116" s="2712">
        <v>2</v>
      </c>
      <c r="O116" s="2713">
        <v>0</v>
      </c>
      <c r="P116" s="2714">
        <v>2</v>
      </c>
    </row>
    <row r="117" spans="1:16" ht="24" customHeight="1" x14ac:dyDescent="0.3">
      <c r="A117" s="2646" t="s">
        <v>309</v>
      </c>
      <c r="B117" s="2758">
        <v>2</v>
      </c>
      <c r="C117" s="2759">
        <v>1</v>
      </c>
      <c r="D117" s="2760">
        <v>3</v>
      </c>
      <c r="E117" s="2758">
        <v>0</v>
      </c>
      <c r="F117" s="2759">
        <v>0</v>
      </c>
      <c r="G117" s="2761">
        <v>0</v>
      </c>
      <c r="H117" s="2762">
        <v>0</v>
      </c>
      <c r="I117" s="2759">
        <v>0</v>
      </c>
      <c r="J117" s="2759">
        <v>0</v>
      </c>
      <c r="K117" s="2759">
        <v>2</v>
      </c>
      <c r="L117" s="2759">
        <v>1</v>
      </c>
      <c r="M117" s="2759">
        <v>3</v>
      </c>
      <c r="N117" s="2712">
        <v>4</v>
      </c>
      <c r="O117" s="2713">
        <v>2</v>
      </c>
      <c r="P117" s="2714">
        <v>6</v>
      </c>
    </row>
    <row r="118" spans="1:16" ht="24" customHeight="1" x14ac:dyDescent="0.3">
      <c r="A118" s="2646" t="s">
        <v>310</v>
      </c>
      <c r="B118" s="2758">
        <v>1</v>
      </c>
      <c r="C118" s="2759">
        <v>0</v>
      </c>
      <c r="D118" s="2760">
        <v>1</v>
      </c>
      <c r="E118" s="2758">
        <v>0</v>
      </c>
      <c r="F118" s="2759">
        <v>0</v>
      </c>
      <c r="G118" s="2761">
        <v>0</v>
      </c>
      <c r="H118" s="2762">
        <v>0</v>
      </c>
      <c r="I118" s="2759">
        <v>0</v>
      </c>
      <c r="J118" s="2759">
        <v>0</v>
      </c>
      <c r="K118" s="2759">
        <v>0</v>
      </c>
      <c r="L118" s="2759">
        <v>0</v>
      </c>
      <c r="M118" s="2759">
        <v>0</v>
      </c>
      <c r="N118" s="2712">
        <v>1</v>
      </c>
      <c r="O118" s="2713">
        <v>0</v>
      </c>
      <c r="P118" s="2714">
        <v>1</v>
      </c>
    </row>
    <row r="119" spans="1:16" ht="24" customHeight="1" x14ac:dyDescent="0.3">
      <c r="A119" s="2646" t="s">
        <v>311</v>
      </c>
      <c r="B119" s="2758">
        <v>0</v>
      </c>
      <c r="C119" s="2759">
        <v>0</v>
      </c>
      <c r="D119" s="2760">
        <v>0</v>
      </c>
      <c r="E119" s="2758">
        <v>0</v>
      </c>
      <c r="F119" s="2759">
        <v>0</v>
      </c>
      <c r="G119" s="2761">
        <v>0</v>
      </c>
      <c r="H119" s="2762">
        <v>0</v>
      </c>
      <c r="I119" s="2759">
        <v>0</v>
      </c>
      <c r="J119" s="2759">
        <v>0</v>
      </c>
      <c r="K119" s="2759">
        <v>1</v>
      </c>
      <c r="L119" s="2759">
        <v>0</v>
      </c>
      <c r="M119" s="2759">
        <v>1</v>
      </c>
      <c r="N119" s="2712">
        <v>1</v>
      </c>
      <c r="O119" s="2713">
        <v>0</v>
      </c>
      <c r="P119" s="2714">
        <v>1</v>
      </c>
    </row>
    <row r="120" spans="1:16" ht="24" customHeight="1" thickBot="1" x14ac:dyDescent="0.35">
      <c r="A120" s="2655" t="s">
        <v>312</v>
      </c>
      <c r="B120" s="2763">
        <v>0</v>
      </c>
      <c r="C120" s="2764">
        <v>0</v>
      </c>
      <c r="D120" s="819">
        <v>0</v>
      </c>
      <c r="E120" s="2763">
        <v>0</v>
      </c>
      <c r="F120" s="2764">
        <v>0</v>
      </c>
      <c r="G120" s="2765">
        <v>0</v>
      </c>
      <c r="H120" s="2766">
        <v>0</v>
      </c>
      <c r="I120" s="2764">
        <v>0</v>
      </c>
      <c r="J120" s="2764">
        <v>0</v>
      </c>
      <c r="K120" s="2764">
        <v>2</v>
      </c>
      <c r="L120" s="2764">
        <v>3</v>
      </c>
      <c r="M120" s="2764">
        <v>5</v>
      </c>
      <c r="N120" s="2715">
        <v>2</v>
      </c>
      <c r="O120" s="2716">
        <v>3</v>
      </c>
      <c r="P120" s="2717">
        <v>5</v>
      </c>
    </row>
    <row r="121" spans="1:16" ht="24" customHeight="1" x14ac:dyDescent="0.3">
      <c r="A121" s="2663" t="s">
        <v>156</v>
      </c>
      <c r="B121" s="816">
        <v>2</v>
      </c>
      <c r="C121" s="2742">
        <v>0</v>
      </c>
      <c r="D121" s="2743">
        <v>2</v>
      </c>
      <c r="E121" s="816">
        <v>2</v>
      </c>
      <c r="F121" s="2742">
        <v>0</v>
      </c>
      <c r="G121" s="2744">
        <v>2</v>
      </c>
      <c r="H121" s="2745">
        <v>0</v>
      </c>
      <c r="I121" s="2742">
        <v>0</v>
      </c>
      <c r="J121" s="2743">
        <v>0</v>
      </c>
      <c r="K121" s="816">
        <v>3</v>
      </c>
      <c r="L121" s="2742">
        <v>0</v>
      </c>
      <c r="M121" s="2744">
        <v>3</v>
      </c>
      <c r="N121" s="2732">
        <v>7</v>
      </c>
      <c r="O121" s="2621">
        <v>0</v>
      </c>
      <c r="P121" s="2622">
        <v>7</v>
      </c>
    </row>
    <row r="122" spans="1:16" ht="24" customHeight="1" x14ac:dyDescent="0.3">
      <c r="A122" s="1821" t="s">
        <v>157</v>
      </c>
      <c r="B122" s="2733">
        <v>1</v>
      </c>
      <c r="C122" s="2734">
        <v>0</v>
      </c>
      <c r="D122" s="2735">
        <v>1</v>
      </c>
      <c r="E122" s="2733">
        <v>0</v>
      </c>
      <c r="F122" s="2734">
        <v>1</v>
      </c>
      <c r="G122" s="2736">
        <v>1</v>
      </c>
      <c r="H122" s="2737">
        <v>2</v>
      </c>
      <c r="I122" s="2734">
        <v>0</v>
      </c>
      <c r="J122" s="2735">
        <v>2</v>
      </c>
      <c r="K122" s="2733">
        <v>1</v>
      </c>
      <c r="L122" s="2734">
        <v>0</v>
      </c>
      <c r="M122" s="2736">
        <v>1</v>
      </c>
      <c r="N122" s="2732">
        <v>4</v>
      </c>
      <c r="O122" s="2621">
        <v>1</v>
      </c>
      <c r="P122" s="2622">
        <v>5</v>
      </c>
    </row>
    <row r="123" spans="1:16" ht="24" customHeight="1" x14ac:dyDescent="0.3">
      <c r="A123" s="1821" t="s">
        <v>266</v>
      </c>
      <c r="B123" s="2733">
        <v>0</v>
      </c>
      <c r="C123" s="2734">
        <v>0</v>
      </c>
      <c r="D123" s="2735">
        <v>0</v>
      </c>
      <c r="E123" s="2733">
        <v>0</v>
      </c>
      <c r="F123" s="2734">
        <v>0</v>
      </c>
      <c r="G123" s="2736">
        <v>0</v>
      </c>
      <c r="H123" s="2737">
        <v>2</v>
      </c>
      <c r="I123" s="2734">
        <v>0</v>
      </c>
      <c r="J123" s="2735">
        <v>2</v>
      </c>
      <c r="K123" s="2733">
        <v>0</v>
      </c>
      <c r="L123" s="2734">
        <v>0</v>
      </c>
      <c r="M123" s="2736">
        <v>0</v>
      </c>
      <c r="N123" s="2732">
        <v>2</v>
      </c>
      <c r="O123" s="2621">
        <v>0</v>
      </c>
      <c r="P123" s="2622">
        <v>2</v>
      </c>
    </row>
    <row r="124" spans="1:16" ht="24" customHeight="1" x14ac:dyDescent="0.3">
      <c r="A124" s="1821" t="s">
        <v>267</v>
      </c>
      <c r="B124" s="2733">
        <v>0</v>
      </c>
      <c r="C124" s="2734">
        <v>0</v>
      </c>
      <c r="D124" s="2735">
        <v>0</v>
      </c>
      <c r="E124" s="2733">
        <v>0</v>
      </c>
      <c r="F124" s="2734">
        <v>0</v>
      </c>
      <c r="G124" s="2736">
        <v>0</v>
      </c>
      <c r="H124" s="2737">
        <v>0</v>
      </c>
      <c r="I124" s="2734">
        <v>0</v>
      </c>
      <c r="J124" s="2735">
        <v>0</v>
      </c>
      <c r="K124" s="2733">
        <v>0</v>
      </c>
      <c r="L124" s="2734">
        <v>0</v>
      </c>
      <c r="M124" s="2736">
        <v>0</v>
      </c>
      <c r="N124" s="2732">
        <v>0</v>
      </c>
      <c r="O124" s="2621">
        <v>0</v>
      </c>
      <c r="P124" s="2622">
        <v>0</v>
      </c>
    </row>
    <row r="125" spans="1:16" ht="24" customHeight="1" x14ac:dyDescent="0.3">
      <c r="A125" s="1821" t="s">
        <v>158</v>
      </c>
      <c r="B125" s="2733">
        <v>0</v>
      </c>
      <c r="C125" s="2734">
        <v>0</v>
      </c>
      <c r="D125" s="2735">
        <v>0</v>
      </c>
      <c r="E125" s="2733">
        <v>4</v>
      </c>
      <c r="F125" s="2734">
        <v>0</v>
      </c>
      <c r="G125" s="2736">
        <v>4</v>
      </c>
      <c r="H125" s="2737">
        <v>1</v>
      </c>
      <c r="I125" s="2734">
        <v>0</v>
      </c>
      <c r="J125" s="2735">
        <v>1</v>
      </c>
      <c r="K125" s="2733">
        <v>0</v>
      </c>
      <c r="L125" s="2734">
        <v>0</v>
      </c>
      <c r="M125" s="2736">
        <v>0</v>
      </c>
      <c r="N125" s="2732">
        <v>5</v>
      </c>
      <c r="O125" s="2621">
        <v>0</v>
      </c>
      <c r="P125" s="2622">
        <v>5</v>
      </c>
    </row>
    <row r="126" spans="1:16" ht="48.75" customHeight="1" x14ac:dyDescent="0.3">
      <c r="A126" s="1821" t="s">
        <v>268</v>
      </c>
      <c r="B126" s="2733">
        <v>1</v>
      </c>
      <c r="C126" s="2734">
        <v>0</v>
      </c>
      <c r="D126" s="2735">
        <v>1</v>
      </c>
      <c r="E126" s="2733">
        <v>1</v>
      </c>
      <c r="F126" s="2734">
        <v>0</v>
      </c>
      <c r="G126" s="2736">
        <v>1</v>
      </c>
      <c r="H126" s="2737">
        <v>0</v>
      </c>
      <c r="I126" s="2734">
        <v>0</v>
      </c>
      <c r="J126" s="2735">
        <v>0</v>
      </c>
      <c r="K126" s="2733">
        <v>0</v>
      </c>
      <c r="L126" s="2734">
        <v>0</v>
      </c>
      <c r="M126" s="2736">
        <v>0</v>
      </c>
      <c r="N126" s="2732">
        <v>2</v>
      </c>
      <c r="O126" s="2621">
        <v>0</v>
      </c>
      <c r="P126" s="2622">
        <v>2</v>
      </c>
    </row>
    <row r="127" spans="1:16" ht="24" customHeight="1" x14ac:dyDescent="0.3">
      <c r="A127" s="1821" t="s">
        <v>159</v>
      </c>
      <c r="B127" s="2623">
        <v>0</v>
      </c>
      <c r="C127" s="2617">
        <v>0</v>
      </c>
      <c r="D127" s="2626">
        <v>0</v>
      </c>
      <c r="E127" s="2623">
        <v>0</v>
      </c>
      <c r="F127" s="2617">
        <v>0</v>
      </c>
      <c r="G127" s="2625">
        <v>0</v>
      </c>
      <c r="H127" s="2624">
        <v>0</v>
      </c>
      <c r="I127" s="2617">
        <v>0</v>
      </c>
      <c r="J127" s="2626">
        <v>0</v>
      </c>
      <c r="K127" s="2623">
        <v>0</v>
      </c>
      <c r="L127" s="2617">
        <v>0</v>
      </c>
      <c r="M127" s="2625">
        <v>0</v>
      </c>
      <c r="N127" s="2732">
        <v>0</v>
      </c>
      <c r="O127" s="2621">
        <v>0</v>
      </c>
      <c r="P127" s="2622">
        <v>0</v>
      </c>
    </row>
    <row r="128" spans="1:16" ht="24" customHeight="1" thickBot="1" x14ac:dyDescent="0.35">
      <c r="A128" s="2683" t="s">
        <v>160</v>
      </c>
      <c r="B128" s="2676">
        <v>0</v>
      </c>
      <c r="C128" s="2677">
        <v>0</v>
      </c>
      <c r="D128" s="814">
        <v>0</v>
      </c>
      <c r="E128" s="2676">
        <v>0</v>
      </c>
      <c r="F128" s="2677">
        <v>0</v>
      </c>
      <c r="G128" s="2678">
        <v>0</v>
      </c>
      <c r="H128" s="2679">
        <v>0</v>
      </c>
      <c r="I128" s="2677">
        <v>0</v>
      </c>
      <c r="J128" s="814">
        <v>0</v>
      </c>
      <c r="K128" s="2676">
        <v>0</v>
      </c>
      <c r="L128" s="2677">
        <v>0</v>
      </c>
      <c r="M128" s="2678">
        <v>0</v>
      </c>
      <c r="N128" s="2732">
        <v>0</v>
      </c>
      <c r="O128" s="1828">
        <v>0</v>
      </c>
      <c r="P128" s="1829">
        <v>0</v>
      </c>
    </row>
    <row r="129" spans="1:16" ht="31.5" customHeight="1" thickBot="1" x14ac:dyDescent="0.35">
      <c r="A129" s="2767" t="s">
        <v>13</v>
      </c>
      <c r="B129" s="2768">
        <v>28</v>
      </c>
      <c r="C129" s="2768">
        <v>8</v>
      </c>
      <c r="D129" s="2768">
        <v>36</v>
      </c>
      <c r="E129" s="2768">
        <v>33</v>
      </c>
      <c r="F129" s="2768">
        <v>3</v>
      </c>
      <c r="G129" s="2768">
        <v>36</v>
      </c>
      <c r="H129" s="2768">
        <v>17</v>
      </c>
      <c r="I129" s="2768">
        <v>9</v>
      </c>
      <c r="J129" s="2768">
        <v>26</v>
      </c>
      <c r="K129" s="2768">
        <v>59</v>
      </c>
      <c r="L129" s="2768">
        <v>8</v>
      </c>
      <c r="M129" s="2768">
        <v>67</v>
      </c>
      <c r="N129" s="2768">
        <v>137</v>
      </c>
      <c r="O129" s="2769">
        <v>28</v>
      </c>
      <c r="P129" s="2770">
        <v>165</v>
      </c>
    </row>
    <row r="130" spans="1:16" ht="57" customHeight="1" thickBot="1" x14ac:dyDescent="0.35">
      <c r="A130" s="2697" t="s">
        <v>269</v>
      </c>
      <c r="B130" s="2964">
        <v>883</v>
      </c>
      <c r="C130" s="2964">
        <v>244</v>
      </c>
      <c r="D130" s="2964">
        <v>1127</v>
      </c>
      <c r="E130" s="2964">
        <v>775</v>
      </c>
      <c r="F130" s="2964">
        <v>172</v>
      </c>
      <c r="G130" s="2964">
        <v>947</v>
      </c>
      <c r="H130" s="2964">
        <v>750</v>
      </c>
      <c r="I130" s="2964">
        <v>120</v>
      </c>
      <c r="J130" s="2964">
        <v>870</v>
      </c>
      <c r="K130" s="2964">
        <v>787</v>
      </c>
      <c r="L130" s="2964">
        <v>116</v>
      </c>
      <c r="M130" s="2964">
        <v>903</v>
      </c>
      <c r="N130" s="2964">
        <v>3195</v>
      </c>
      <c r="O130" s="2964">
        <v>652</v>
      </c>
      <c r="P130" s="2964">
        <v>3847</v>
      </c>
    </row>
    <row r="131" spans="1:16" ht="30.75" customHeight="1" x14ac:dyDescent="0.3">
      <c r="A131" s="4689"/>
      <c r="B131" s="4689"/>
      <c r="C131" s="4689"/>
      <c r="D131" s="4689"/>
      <c r="E131" s="4689"/>
      <c r="F131" s="4689"/>
      <c r="G131" s="4689"/>
      <c r="H131" s="4689"/>
      <c r="I131" s="4689"/>
      <c r="J131" s="4689"/>
      <c r="K131" s="4689"/>
      <c r="L131" s="4689"/>
      <c r="M131" s="4689"/>
      <c r="N131" s="4689"/>
      <c r="O131" s="4689"/>
      <c r="P131" s="4689"/>
    </row>
    <row r="132" spans="1:16" ht="20.25" x14ac:dyDescent="0.3">
      <c r="A132" s="802"/>
      <c r="B132" s="802"/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</row>
    <row r="133" spans="1:16" ht="45" customHeight="1" x14ac:dyDescent="0.3">
      <c r="A133" s="802"/>
      <c r="B133" s="803"/>
      <c r="C133" s="803"/>
      <c r="D133" s="803"/>
      <c r="E133" s="803"/>
      <c r="F133" s="803"/>
      <c r="G133" s="803"/>
      <c r="H133" s="803"/>
      <c r="I133" s="803"/>
      <c r="J133" s="803"/>
      <c r="K133" s="803"/>
      <c r="L133" s="803"/>
      <c r="M133" s="803"/>
      <c r="N133" s="803"/>
      <c r="O133" s="803"/>
      <c r="P133" s="803"/>
    </row>
    <row r="134" spans="1:16" ht="20.25" x14ac:dyDescent="0.3"/>
    <row r="135" spans="1:16" ht="20.25" x14ac:dyDescent="0.3"/>
    <row r="136" spans="1:16" ht="20.25" x14ac:dyDescent="0.3"/>
    <row r="137" spans="1:16" ht="20.25" x14ac:dyDescent="0.3"/>
    <row r="138" spans="1:16" ht="20.25" x14ac:dyDescent="0.3"/>
    <row r="139" spans="1:16" ht="20.25" x14ac:dyDescent="0.3"/>
    <row r="140" spans="1:16" ht="20.25" x14ac:dyDescent="0.3"/>
    <row r="141" spans="1:16" ht="20.25" x14ac:dyDescent="0.3"/>
    <row r="142" spans="1:16" ht="20.25" x14ac:dyDescent="0.3"/>
    <row r="143" spans="1:16" ht="20.25" x14ac:dyDescent="0.3"/>
    <row r="144" spans="1:16" ht="20.25" x14ac:dyDescent="0.3"/>
    <row r="145" ht="20.25" x14ac:dyDescent="0.3"/>
  </sheetData>
  <mergeCells count="9">
    <mergeCell ref="A131:P131"/>
    <mergeCell ref="A1:P1"/>
    <mergeCell ref="A2:P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5"/>
  <sheetViews>
    <sheetView topLeftCell="B64" zoomScale="60" zoomScaleNormal="60" workbookViewId="0">
      <selection activeCell="W77" sqref="W77"/>
    </sheetView>
  </sheetViews>
  <sheetFormatPr defaultRowHeight="20.25" x14ac:dyDescent="0.3"/>
  <cols>
    <col min="1" max="1" width="88.42578125" style="801" customWidth="1"/>
    <col min="2" max="18" width="9.42578125" style="801" customWidth="1"/>
    <col min="19" max="19" width="9.42578125" style="820" customWidth="1"/>
    <col min="20" max="256" width="9.140625" style="801"/>
    <col min="257" max="257" width="88.42578125" style="801" customWidth="1"/>
    <col min="258" max="275" width="9.42578125" style="801" customWidth="1"/>
    <col min="276" max="512" width="9.140625" style="801"/>
    <col min="513" max="513" width="88.42578125" style="801" customWidth="1"/>
    <col min="514" max="531" width="9.42578125" style="801" customWidth="1"/>
    <col min="532" max="768" width="9.140625" style="801"/>
    <col min="769" max="769" width="88.42578125" style="801" customWidth="1"/>
    <col min="770" max="787" width="9.42578125" style="801" customWidth="1"/>
    <col min="788" max="1024" width="9.140625" style="801"/>
    <col min="1025" max="1025" width="88.42578125" style="801" customWidth="1"/>
    <col min="1026" max="1043" width="9.42578125" style="801" customWidth="1"/>
    <col min="1044" max="1280" width="9.140625" style="801"/>
    <col min="1281" max="1281" width="88.42578125" style="801" customWidth="1"/>
    <col min="1282" max="1299" width="9.42578125" style="801" customWidth="1"/>
    <col min="1300" max="1536" width="9.140625" style="801"/>
    <col min="1537" max="1537" width="88.42578125" style="801" customWidth="1"/>
    <col min="1538" max="1555" width="9.42578125" style="801" customWidth="1"/>
    <col min="1556" max="1792" width="9.140625" style="801"/>
    <col min="1793" max="1793" width="88.42578125" style="801" customWidth="1"/>
    <col min="1794" max="1811" width="9.42578125" style="801" customWidth="1"/>
    <col min="1812" max="2048" width="9.140625" style="801"/>
    <col min="2049" max="2049" width="88.42578125" style="801" customWidth="1"/>
    <col min="2050" max="2067" width="9.42578125" style="801" customWidth="1"/>
    <col min="2068" max="2304" width="9.140625" style="801"/>
    <col min="2305" max="2305" width="88.42578125" style="801" customWidth="1"/>
    <col min="2306" max="2323" width="9.42578125" style="801" customWidth="1"/>
    <col min="2324" max="2560" width="9.140625" style="801"/>
    <col min="2561" max="2561" width="88.42578125" style="801" customWidth="1"/>
    <col min="2562" max="2579" width="9.42578125" style="801" customWidth="1"/>
    <col min="2580" max="2816" width="9.140625" style="801"/>
    <col min="2817" max="2817" width="88.42578125" style="801" customWidth="1"/>
    <col min="2818" max="2835" width="9.42578125" style="801" customWidth="1"/>
    <col min="2836" max="3072" width="9.140625" style="801"/>
    <col min="3073" max="3073" width="88.42578125" style="801" customWidth="1"/>
    <col min="3074" max="3091" width="9.42578125" style="801" customWidth="1"/>
    <col min="3092" max="3328" width="9.140625" style="801"/>
    <col min="3329" max="3329" width="88.42578125" style="801" customWidth="1"/>
    <col min="3330" max="3347" width="9.42578125" style="801" customWidth="1"/>
    <col min="3348" max="3584" width="9.140625" style="801"/>
    <col min="3585" max="3585" width="88.42578125" style="801" customWidth="1"/>
    <col min="3586" max="3603" width="9.42578125" style="801" customWidth="1"/>
    <col min="3604" max="3840" width="9.140625" style="801"/>
    <col min="3841" max="3841" width="88.42578125" style="801" customWidth="1"/>
    <col min="3842" max="3859" width="9.42578125" style="801" customWidth="1"/>
    <col min="3860" max="4096" width="9.140625" style="801"/>
    <col min="4097" max="4097" width="88.42578125" style="801" customWidth="1"/>
    <col min="4098" max="4115" width="9.42578125" style="801" customWidth="1"/>
    <col min="4116" max="4352" width="9.140625" style="801"/>
    <col min="4353" max="4353" width="88.42578125" style="801" customWidth="1"/>
    <col min="4354" max="4371" width="9.42578125" style="801" customWidth="1"/>
    <col min="4372" max="4608" width="9.140625" style="801"/>
    <col min="4609" max="4609" width="88.42578125" style="801" customWidth="1"/>
    <col min="4610" max="4627" width="9.42578125" style="801" customWidth="1"/>
    <col min="4628" max="4864" width="9.140625" style="801"/>
    <col min="4865" max="4865" width="88.42578125" style="801" customWidth="1"/>
    <col min="4866" max="4883" width="9.42578125" style="801" customWidth="1"/>
    <col min="4884" max="5120" width="9.140625" style="801"/>
    <col min="5121" max="5121" width="88.42578125" style="801" customWidth="1"/>
    <col min="5122" max="5139" width="9.42578125" style="801" customWidth="1"/>
    <col min="5140" max="5376" width="9.140625" style="801"/>
    <col min="5377" max="5377" width="88.42578125" style="801" customWidth="1"/>
    <col min="5378" max="5395" width="9.42578125" style="801" customWidth="1"/>
    <col min="5396" max="5632" width="9.140625" style="801"/>
    <col min="5633" max="5633" width="88.42578125" style="801" customWidth="1"/>
    <col min="5634" max="5651" width="9.42578125" style="801" customWidth="1"/>
    <col min="5652" max="5888" width="9.140625" style="801"/>
    <col min="5889" max="5889" width="88.42578125" style="801" customWidth="1"/>
    <col min="5890" max="5907" width="9.42578125" style="801" customWidth="1"/>
    <col min="5908" max="6144" width="9.140625" style="801"/>
    <col min="6145" max="6145" width="88.42578125" style="801" customWidth="1"/>
    <col min="6146" max="6163" width="9.42578125" style="801" customWidth="1"/>
    <col min="6164" max="6400" width="9.140625" style="801"/>
    <col min="6401" max="6401" width="88.42578125" style="801" customWidth="1"/>
    <col min="6402" max="6419" width="9.42578125" style="801" customWidth="1"/>
    <col min="6420" max="6656" width="9.140625" style="801"/>
    <col min="6657" max="6657" width="88.42578125" style="801" customWidth="1"/>
    <col min="6658" max="6675" width="9.42578125" style="801" customWidth="1"/>
    <col min="6676" max="6912" width="9.140625" style="801"/>
    <col min="6913" max="6913" width="88.42578125" style="801" customWidth="1"/>
    <col min="6914" max="6931" width="9.42578125" style="801" customWidth="1"/>
    <col min="6932" max="7168" width="9.140625" style="801"/>
    <col min="7169" max="7169" width="88.42578125" style="801" customWidth="1"/>
    <col min="7170" max="7187" width="9.42578125" style="801" customWidth="1"/>
    <col min="7188" max="7424" width="9.140625" style="801"/>
    <col min="7425" max="7425" width="88.42578125" style="801" customWidth="1"/>
    <col min="7426" max="7443" width="9.42578125" style="801" customWidth="1"/>
    <col min="7444" max="7680" width="9.140625" style="801"/>
    <col min="7681" max="7681" width="88.42578125" style="801" customWidth="1"/>
    <col min="7682" max="7699" width="9.42578125" style="801" customWidth="1"/>
    <col min="7700" max="7936" width="9.140625" style="801"/>
    <col min="7937" max="7937" width="88.42578125" style="801" customWidth="1"/>
    <col min="7938" max="7955" width="9.42578125" style="801" customWidth="1"/>
    <col min="7956" max="8192" width="9.140625" style="801"/>
    <col min="8193" max="8193" width="88.42578125" style="801" customWidth="1"/>
    <col min="8194" max="8211" width="9.42578125" style="801" customWidth="1"/>
    <col min="8212" max="8448" width="9.140625" style="801"/>
    <col min="8449" max="8449" width="88.42578125" style="801" customWidth="1"/>
    <col min="8450" max="8467" width="9.42578125" style="801" customWidth="1"/>
    <col min="8468" max="8704" width="9.140625" style="801"/>
    <col min="8705" max="8705" width="88.42578125" style="801" customWidth="1"/>
    <col min="8706" max="8723" width="9.42578125" style="801" customWidth="1"/>
    <col min="8724" max="8960" width="9.140625" style="801"/>
    <col min="8961" max="8961" width="88.42578125" style="801" customWidth="1"/>
    <col min="8962" max="8979" width="9.42578125" style="801" customWidth="1"/>
    <col min="8980" max="9216" width="9.140625" style="801"/>
    <col min="9217" max="9217" width="88.42578125" style="801" customWidth="1"/>
    <col min="9218" max="9235" width="9.42578125" style="801" customWidth="1"/>
    <col min="9236" max="9472" width="9.140625" style="801"/>
    <col min="9473" max="9473" width="88.42578125" style="801" customWidth="1"/>
    <col min="9474" max="9491" width="9.42578125" style="801" customWidth="1"/>
    <col min="9492" max="9728" width="9.140625" style="801"/>
    <col min="9729" max="9729" width="88.42578125" style="801" customWidth="1"/>
    <col min="9730" max="9747" width="9.42578125" style="801" customWidth="1"/>
    <col min="9748" max="9984" width="9.140625" style="801"/>
    <col min="9985" max="9985" width="88.42578125" style="801" customWidth="1"/>
    <col min="9986" max="10003" width="9.42578125" style="801" customWidth="1"/>
    <col min="10004" max="10240" width="9.140625" style="801"/>
    <col min="10241" max="10241" width="88.42578125" style="801" customWidth="1"/>
    <col min="10242" max="10259" width="9.42578125" style="801" customWidth="1"/>
    <col min="10260" max="10496" width="9.140625" style="801"/>
    <col min="10497" max="10497" width="88.42578125" style="801" customWidth="1"/>
    <col min="10498" max="10515" width="9.42578125" style="801" customWidth="1"/>
    <col min="10516" max="10752" width="9.140625" style="801"/>
    <col min="10753" max="10753" width="88.42578125" style="801" customWidth="1"/>
    <col min="10754" max="10771" width="9.42578125" style="801" customWidth="1"/>
    <col min="10772" max="11008" width="9.140625" style="801"/>
    <col min="11009" max="11009" width="88.42578125" style="801" customWidth="1"/>
    <col min="11010" max="11027" width="9.42578125" style="801" customWidth="1"/>
    <col min="11028" max="11264" width="9.140625" style="801"/>
    <col min="11265" max="11265" width="88.42578125" style="801" customWidth="1"/>
    <col min="11266" max="11283" width="9.42578125" style="801" customWidth="1"/>
    <col min="11284" max="11520" width="9.140625" style="801"/>
    <col min="11521" max="11521" width="88.42578125" style="801" customWidth="1"/>
    <col min="11522" max="11539" width="9.42578125" style="801" customWidth="1"/>
    <col min="11540" max="11776" width="9.140625" style="801"/>
    <col min="11777" max="11777" width="88.42578125" style="801" customWidth="1"/>
    <col min="11778" max="11795" width="9.42578125" style="801" customWidth="1"/>
    <col min="11796" max="12032" width="9.140625" style="801"/>
    <col min="12033" max="12033" width="88.42578125" style="801" customWidth="1"/>
    <col min="12034" max="12051" width="9.42578125" style="801" customWidth="1"/>
    <col min="12052" max="12288" width="9.140625" style="801"/>
    <col min="12289" max="12289" width="88.42578125" style="801" customWidth="1"/>
    <col min="12290" max="12307" width="9.42578125" style="801" customWidth="1"/>
    <col min="12308" max="12544" width="9.140625" style="801"/>
    <col min="12545" max="12545" width="88.42578125" style="801" customWidth="1"/>
    <col min="12546" max="12563" width="9.42578125" style="801" customWidth="1"/>
    <col min="12564" max="12800" width="9.140625" style="801"/>
    <col min="12801" max="12801" width="88.42578125" style="801" customWidth="1"/>
    <col min="12802" max="12819" width="9.42578125" style="801" customWidth="1"/>
    <col min="12820" max="13056" width="9.140625" style="801"/>
    <col min="13057" max="13057" width="88.42578125" style="801" customWidth="1"/>
    <col min="13058" max="13075" width="9.42578125" style="801" customWidth="1"/>
    <col min="13076" max="13312" width="9.140625" style="801"/>
    <col min="13313" max="13313" width="88.42578125" style="801" customWidth="1"/>
    <col min="13314" max="13331" width="9.42578125" style="801" customWidth="1"/>
    <col min="13332" max="13568" width="9.140625" style="801"/>
    <col min="13569" max="13569" width="88.42578125" style="801" customWidth="1"/>
    <col min="13570" max="13587" width="9.42578125" style="801" customWidth="1"/>
    <col min="13588" max="13824" width="9.140625" style="801"/>
    <col min="13825" max="13825" width="88.42578125" style="801" customWidth="1"/>
    <col min="13826" max="13843" width="9.42578125" style="801" customWidth="1"/>
    <col min="13844" max="14080" width="9.140625" style="801"/>
    <col min="14081" max="14081" width="88.42578125" style="801" customWidth="1"/>
    <col min="14082" max="14099" width="9.42578125" style="801" customWidth="1"/>
    <col min="14100" max="14336" width="9.140625" style="801"/>
    <col min="14337" max="14337" width="88.42578125" style="801" customWidth="1"/>
    <col min="14338" max="14355" width="9.42578125" style="801" customWidth="1"/>
    <col min="14356" max="14592" width="9.140625" style="801"/>
    <col min="14593" max="14593" width="88.42578125" style="801" customWidth="1"/>
    <col min="14594" max="14611" width="9.42578125" style="801" customWidth="1"/>
    <col min="14612" max="14848" width="9.140625" style="801"/>
    <col min="14849" max="14849" width="88.42578125" style="801" customWidth="1"/>
    <col min="14850" max="14867" width="9.42578125" style="801" customWidth="1"/>
    <col min="14868" max="15104" width="9.140625" style="801"/>
    <col min="15105" max="15105" width="88.42578125" style="801" customWidth="1"/>
    <col min="15106" max="15123" width="9.42578125" style="801" customWidth="1"/>
    <col min="15124" max="15360" width="9.140625" style="801"/>
    <col min="15361" max="15361" width="88.42578125" style="801" customWidth="1"/>
    <col min="15362" max="15379" width="9.42578125" style="801" customWidth="1"/>
    <col min="15380" max="15616" width="9.140625" style="801"/>
    <col min="15617" max="15617" width="88.42578125" style="801" customWidth="1"/>
    <col min="15618" max="15635" width="9.42578125" style="801" customWidth="1"/>
    <col min="15636" max="15872" width="9.140625" style="801"/>
    <col min="15873" max="15873" width="88.42578125" style="801" customWidth="1"/>
    <col min="15874" max="15891" width="9.42578125" style="801" customWidth="1"/>
    <col min="15892" max="16128" width="9.140625" style="801"/>
    <col min="16129" max="16129" width="88.42578125" style="801" customWidth="1"/>
    <col min="16130" max="16147" width="9.42578125" style="801" customWidth="1"/>
    <col min="16148" max="16384" width="9.140625" style="801"/>
  </cols>
  <sheetData>
    <row r="1" spans="1:19" ht="55.5" customHeight="1" x14ac:dyDescent="0.3">
      <c r="A1" s="4700" t="s">
        <v>145</v>
      </c>
      <c r="B1" s="4700"/>
      <c r="C1" s="4700"/>
      <c r="D1" s="4700"/>
      <c r="E1" s="4700"/>
      <c r="F1" s="4700"/>
      <c r="G1" s="4700"/>
      <c r="H1" s="4700"/>
      <c r="I1" s="4700"/>
      <c r="J1" s="4700"/>
      <c r="K1" s="4700"/>
      <c r="L1" s="4700"/>
      <c r="M1" s="4700"/>
      <c r="N1" s="4700"/>
      <c r="O1" s="4700"/>
      <c r="P1" s="4700"/>
      <c r="Q1" s="4700"/>
      <c r="R1" s="4700"/>
      <c r="S1" s="4700"/>
    </row>
    <row r="2" spans="1:19" ht="27.75" customHeight="1" x14ac:dyDescent="0.3">
      <c r="A2" s="4700" t="s">
        <v>356</v>
      </c>
      <c r="B2" s="4700"/>
      <c r="C2" s="4700"/>
      <c r="D2" s="4700"/>
      <c r="E2" s="4700"/>
      <c r="F2" s="4700"/>
      <c r="G2" s="4700"/>
      <c r="H2" s="4700"/>
      <c r="I2" s="4700"/>
      <c r="J2" s="4700"/>
      <c r="K2" s="4700"/>
      <c r="L2" s="4700"/>
      <c r="M2" s="4700"/>
      <c r="N2" s="4700"/>
      <c r="O2" s="4700"/>
      <c r="P2" s="4700"/>
      <c r="Q2" s="4700"/>
      <c r="R2" s="4700"/>
      <c r="S2" s="4700"/>
    </row>
    <row r="3" spans="1:19" ht="33" customHeight="1" thickBot="1" x14ac:dyDescent="0.35">
      <c r="A3" s="2331"/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884"/>
    </row>
    <row r="4" spans="1:19" ht="33" customHeight="1" x14ac:dyDescent="0.3">
      <c r="A4" s="4705" t="s">
        <v>9</v>
      </c>
      <c r="B4" s="4701" t="s">
        <v>0</v>
      </c>
      <c r="C4" s="4702"/>
      <c r="D4" s="4702"/>
      <c r="E4" s="4701" t="s">
        <v>1</v>
      </c>
      <c r="F4" s="4702"/>
      <c r="G4" s="4708"/>
      <c r="H4" s="4712" t="s">
        <v>2</v>
      </c>
      <c r="I4" s="4702"/>
      <c r="J4" s="4702"/>
      <c r="K4" s="4701" t="s">
        <v>3</v>
      </c>
      <c r="L4" s="4702"/>
      <c r="M4" s="4708"/>
      <c r="N4" s="4701">
        <v>5</v>
      </c>
      <c r="O4" s="4702"/>
      <c r="P4" s="4702"/>
      <c r="Q4" s="4716" t="s">
        <v>6</v>
      </c>
      <c r="R4" s="4717"/>
      <c r="S4" s="4718"/>
    </row>
    <row r="5" spans="1:19" ht="33" customHeight="1" thickBot="1" x14ac:dyDescent="0.35">
      <c r="A5" s="4706"/>
      <c r="B5" s="4703"/>
      <c r="C5" s="4704"/>
      <c r="D5" s="4704"/>
      <c r="E5" s="4709"/>
      <c r="F5" s="4710"/>
      <c r="G5" s="4711"/>
      <c r="H5" s="4710"/>
      <c r="I5" s="4710"/>
      <c r="J5" s="4710"/>
      <c r="K5" s="4713"/>
      <c r="L5" s="4714"/>
      <c r="M5" s="4715"/>
      <c r="N5" s="4703"/>
      <c r="O5" s="4704"/>
      <c r="P5" s="4704"/>
      <c r="Q5" s="4719"/>
      <c r="R5" s="4720"/>
      <c r="S5" s="4721"/>
    </row>
    <row r="6" spans="1:19" ht="174" customHeight="1" thickBot="1" x14ac:dyDescent="0.35">
      <c r="A6" s="4707"/>
      <c r="B6" s="2771" t="s">
        <v>26</v>
      </c>
      <c r="C6" s="2771" t="s">
        <v>27</v>
      </c>
      <c r="D6" s="2771" t="s">
        <v>4</v>
      </c>
      <c r="E6" s="2771" t="s">
        <v>26</v>
      </c>
      <c r="F6" s="2771" t="s">
        <v>27</v>
      </c>
      <c r="G6" s="2771" t="s">
        <v>4</v>
      </c>
      <c r="H6" s="2771" t="s">
        <v>26</v>
      </c>
      <c r="I6" s="2771" t="s">
        <v>27</v>
      </c>
      <c r="J6" s="2771" t="s">
        <v>4</v>
      </c>
      <c r="K6" s="2771" t="s">
        <v>26</v>
      </c>
      <c r="L6" s="2771" t="s">
        <v>27</v>
      </c>
      <c r="M6" s="2771" t="s">
        <v>4</v>
      </c>
      <c r="N6" s="2771" t="s">
        <v>26</v>
      </c>
      <c r="O6" s="2771" t="s">
        <v>27</v>
      </c>
      <c r="P6" s="2771" t="s">
        <v>4</v>
      </c>
      <c r="Q6" s="2771" t="s">
        <v>26</v>
      </c>
      <c r="R6" s="2771" t="s">
        <v>27</v>
      </c>
      <c r="S6" s="2771" t="s">
        <v>4</v>
      </c>
    </row>
    <row r="7" spans="1:19" ht="34.5" customHeight="1" thickBot="1" x14ac:dyDescent="0.35">
      <c r="A7" s="2772" t="s">
        <v>22</v>
      </c>
      <c r="B7" s="2773"/>
      <c r="C7" s="2774"/>
      <c r="D7" s="2775"/>
      <c r="E7" s="2776"/>
      <c r="F7" s="2776"/>
      <c r="G7" s="2777"/>
      <c r="H7" s="2773"/>
      <c r="I7" s="2776"/>
      <c r="J7" s="2778"/>
      <c r="K7" s="2776"/>
      <c r="L7" s="2776"/>
      <c r="M7" s="2777"/>
      <c r="N7" s="2773"/>
      <c r="O7" s="2776"/>
      <c r="P7" s="2778"/>
      <c r="Q7" s="2779"/>
      <c r="R7" s="2779"/>
      <c r="S7" s="2780"/>
    </row>
    <row r="8" spans="1:19" ht="28.5" customHeight="1" x14ac:dyDescent="0.3">
      <c r="A8" s="1821" t="s">
        <v>147</v>
      </c>
      <c r="B8" s="2781">
        <v>0</v>
      </c>
      <c r="C8" s="2782">
        <v>0</v>
      </c>
      <c r="D8" s="2783">
        <v>0</v>
      </c>
      <c r="E8" s="2784">
        <v>0</v>
      </c>
      <c r="F8" s="2782">
        <v>0</v>
      </c>
      <c r="G8" s="2783">
        <v>0</v>
      </c>
      <c r="H8" s="2784">
        <v>0</v>
      </c>
      <c r="I8" s="2782">
        <v>0</v>
      </c>
      <c r="J8" s="2785">
        <v>0</v>
      </c>
      <c r="K8" s="2781">
        <v>0</v>
      </c>
      <c r="L8" s="2782">
        <v>0</v>
      </c>
      <c r="M8" s="2783">
        <v>0</v>
      </c>
      <c r="N8" s="2784">
        <v>2</v>
      </c>
      <c r="O8" s="2782">
        <v>23</v>
      </c>
      <c r="P8" s="2785">
        <v>25</v>
      </c>
      <c r="Q8" s="878">
        <v>2</v>
      </c>
      <c r="R8" s="2786">
        <v>23</v>
      </c>
      <c r="S8" s="2787">
        <v>25</v>
      </c>
    </row>
    <row r="9" spans="1:19" ht="28.5" customHeight="1" x14ac:dyDescent="0.3">
      <c r="A9" s="1821" t="s">
        <v>161</v>
      </c>
      <c r="B9" s="2781">
        <v>0</v>
      </c>
      <c r="C9" s="2782">
        <v>0</v>
      </c>
      <c r="D9" s="2783">
        <v>0</v>
      </c>
      <c r="E9" s="2784">
        <v>0</v>
      </c>
      <c r="F9" s="2782">
        <v>0</v>
      </c>
      <c r="G9" s="2783">
        <v>0</v>
      </c>
      <c r="H9" s="2784">
        <v>0</v>
      </c>
      <c r="I9" s="2782">
        <v>0</v>
      </c>
      <c r="J9" s="2785">
        <v>0</v>
      </c>
      <c r="K9" s="2781">
        <v>0</v>
      </c>
      <c r="L9" s="2782">
        <v>0</v>
      </c>
      <c r="M9" s="2783">
        <v>0</v>
      </c>
      <c r="N9" s="2784">
        <v>0</v>
      </c>
      <c r="O9" s="2782">
        <v>0</v>
      </c>
      <c r="P9" s="2785">
        <v>0</v>
      </c>
      <c r="Q9" s="878">
        <v>0</v>
      </c>
      <c r="R9" s="2786">
        <v>0</v>
      </c>
      <c r="S9" s="2787">
        <v>0</v>
      </c>
    </row>
    <row r="10" spans="1:19" ht="28.5" customHeight="1" x14ac:dyDescent="0.3">
      <c r="A10" s="1821" t="s">
        <v>148</v>
      </c>
      <c r="B10" s="2781">
        <v>0</v>
      </c>
      <c r="C10" s="2782">
        <v>21</v>
      </c>
      <c r="D10" s="2783">
        <v>21</v>
      </c>
      <c r="E10" s="2784">
        <v>0</v>
      </c>
      <c r="F10" s="2782">
        <v>14</v>
      </c>
      <c r="G10" s="2783">
        <v>14</v>
      </c>
      <c r="H10" s="2784">
        <v>0</v>
      </c>
      <c r="I10" s="2782">
        <v>0</v>
      </c>
      <c r="J10" s="2785">
        <v>0</v>
      </c>
      <c r="K10" s="2781">
        <v>1</v>
      </c>
      <c r="L10" s="2782">
        <v>0</v>
      </c>
      <c r="M10" s="2783">
        <v>1</v>
      </c>
      <c r="N10" s="2784">
        <v>3</v>
      </c>
      <c r="O10" s="2782">
        <v>43</v>
      </c>
      <c r="P10" s="2785">
        <v>46</v>
      </c>
      <c r="Q10" s="878">
        <v>4</v>
      </c>
      <c r="R10" s="2786">
        <v>78</v>
      </c>
      <c r="S10" s="2787">
        <v>82</v>
      </c>
    </row>
    <row r="11" spans="1:19" ht="40.5" customHeight="1" x14ac:dyDescent="0.3">
      <c r="A11" s="1821" t="s">
        <v>181</v>
      </c>
      <c r="B11" s="2781">
        <v>10</v>
      </c>
      <c r="C11" s="2782">
        <v>0</v>
      </c>
      <c r="D11" s="2783">
        <v>10</v>
      </c>
      <c r="E11" s="2784">
        <v>9</v>
      </c>
      <c r="F11" s="2782">
        <v>0</v>
      </c>
      <c r="G11" s="2783">
        <v>9</v>
      </c>
      <c r="H11" s="2784">
        <v>5</v>
      </c>
      <c r="I11" s="2782">
        <v>0</v>
      </c>
      <c r="J11" s="2785">
        <v>5</v>
      </c>
      <c r="K11" s="2781">
        <v>8</v>
      </c>
      <c r="L11" s="2782">
        <v>0</v>
      </c>
      <c r="M11" s="2783">
        <v>8</v>
      </c>
      <c r="N11" s="2784">
        <v>18</v>
      </c>
      <c r="O11" s="2782">
        <v>2</v>
      </c>
      <c r="P11" s="2785">
        <v>20</v>
      </c>
      <c r="Q11" s="878">
        <v>50</v>
      </c>
      <c r="R11" s="2786">
        <v>2</v>
      </c>
      <c r="S11" s="2787">
        <v>52</v>
      </c>
    </row>
    <row r="12" spans="1:19" ht="28.5" customHeight="1" thickBot="1" x14ac:dyDescent="0.35">
      <c r="A12" s="1821" t="s">
        <v>150</v>
      </c>
      <c r="B12" s="1868">
        <v>10</v>
      </c>
      <c r="C12" s="1869">
        <v>18</v>
      </c>
      <c r="D12" s="1870">
        <v>28</v>
      </c>
      <c r="E12" s="1871">
        <v>9</v>
      </c>
      <c r="F12" s="1869">
        <v>23</v>
      </c>
      <c r="G12" s="1870">
        <v>32</v>
      </c>
      <c r="H12" s="1871">
        <v>10</v>
      </c>
      <c r="I12" s="1869">
        <v>19</v>
      </c>
      <c r="J12" s="1872">
        <v>29</v>
      </c>
      <c r="K12" s="1868">
        <v>1</v>
      </c>
      <c r="L12" s="1869">
        <v>34</v>
      </c>
      <c r="M12" s="1870">
        <v>35</v>
      </c>
      <c r="N12" s="1871">
        <v>0</v>
      </c>
      <c r="O12" s="1869">
        <v>37</v>
      </c>
      <c r="P12" s="1872">
        <v>37</v>
      </c>
      <c r="Q12" s="1873">
        <v>30</v>
      </c>
      <c r="R12" s="1764">
        <v>131</v>
      </c>
      <c r="S12" s="1765">
        <v>161</v>
      </c>
    </row>
    <row r="13" spans="1:19" ht="28.5" customHeight="1" thickBot="1" x14ac:dyDescent="0.35">
      <c r="A13" s="2614" t="s">
        <v>151</v>
      </c>
      <c r="B13" s="2788">
        <v>0</v>
      </c>
      <c r="C13" s="2788">
        <v>4</v>
      </c>
      <c r="D13" s="2788">
        <v>4</v>
      </c>
      <c r="E13" s="2788">
        <v>0</v>
      </c>
      <c r="F13" s="2788">
        <v>13</v>
      </c>
      <c r="G13" s="2788">
        <v>13</v>
      </c>
      <c r="H13" s="2788">
        <v>21</v>
      </c>
      <c r="I13" s="2788">
        <v>58</v>
      </c>
      <c r="J13" s="2788">
        <v>79</v>
      </c>
      <c r="K13" s="2788">
        <v>26</v>
      </c>
      <c r="L13" s="2788">
        <v>74</v>
      </c>
      <c r="M13" s="2788">
        <v>100</v>
      </c>
      <c r="N13" s="2788">
        <v>41</v>
      </c>
      <c r="O13" s="2788">
        <v>108</v>
      </c>
      <c r="P13" s="2788">
        <v>149</v>
      </c>
      <c r="Q13" s="2789">
        <v>88</v>
      </c>
      <c r="R13" s="2790">
        <v>257</v>
      </c>
      <c r="S13" s="2791">
        <v>345</v>
      </c>
    </row>
    <row r="14" spans="1:19" ht="22.5" customHeight="1" x14ac:dyDescent="0.3">
      <c r="A14" s="2792" t="s">
        <v>302</v>
      </c>
      <c r="B14" s="2793">
        <v>0</v>
      </c>
      <c r="C14" s="2794">
        <v>0</v>
      </c>
      <c r="D14" s="2795">
        <v>0</v>
      </c>
      <c r="E14" s="2793">
        <v>0</v>
      </c>
      <c r="F14" s="2794">
        <v>0</v>
      </c>
      <c r="G14" s="2796">
        <v>0</v>
      </c>
      <c r="H14" s="2797">
        <v>0</v>
      </c>
      <c r="I14" s="2794">
        <v>0</v>
      </c>
      <c r="J14" s="2795">
        <v>0</v>
      </c>
      <c r="K14" s="2793">
        <v>0</v>
      </c>
      <c r="L14" s="2794">
        <v>0</v>
      </c>
      <c r="M14" s="2796">
        <v>0</v>
      </c>
      <c r="N14" s="2797">
        <v>0</v>
      </c>
      <c r="O14" s="2794">
        <v>0</v>
      </c>
      <c r="P14" s="2795">
        <v>0</v>
      </c>
      <c r="Q14" s="2793">
        <v>0</v>
      </c>
      <c r="R14" s="2794">
        <v>0</v>
      </c>
      <c r="S14" s="2796">
        <v>0</v>
      </c>
    </row>
    <row r="15" spans="1:19" ht="22.5" customHeight="1" x14ac:dyDescent="0.3">
      <c r="A15" s="2798" t="s">
        <v>303</v>
      </c>
      <c r="B15" s="2799">
        <v>0</v>
      </c>
      <c r="C15" s="2800">
        <v>0</v>
      </c>
      <c r="D15" s="2801">
        <v>0</v>
      </c>
      <c r="E15" s="2799">
        <v>0</v>
      </c>
      <c r="F15" s="2800">
        <v>0</v>
      </c>
      <c r="G15" s="2802">
        <v>0</v>
      </c>
      <c r="H15" s="2803">
        <v>0</v>
      </c>
      <c r="I15" s="2800">
        <v>0</v>
      </c>
      <c r="J15" s="2801">
        <v>0</v>
      </c>
      <c r="K15" s="2799">
        <v>0</v>
      </c>
      <c r="L15" s="2800">
        <v>0</v>
      </c>
      <c r="M15" s="2802">
        <v>0</v>
      </c>
      <c r="N15" s="2803">
        <v>0</v>
      </c>
      <c r="O15" s="2800">
        <v>0</v>
      </c>
      <c r="P15" s="2801">
        <v>0</v>
      </c>
      <c r="Q15" s="2799">
        <v>0</v>
      </c>
      <c r="R15" s="2800">
        <v>0</v>
      </c>
      <c r="S15" s="2802">
        <v>0</v>
      </c>
    </row>
    <row r="16" spans="1:19" ht="22.5" customHeight="1" x14ac:dyDescent="0.3">
      <c r="A16" s="2798" t="s">
        <v>304</v>
      </c>
      <c r="B16" s="2799">
        <v>0</v>
      </c>
      <c r="C16" s="2800">
        <v>4</v>
      </c>
      <c r="D16" s="2801">
        <v>4</v>
      </c>
      <c r="E16" s="2799">
        <v>0</v>
      </c>
      <c r="F16" s="2800">
        <v>13</v>
      </c>
      <c r="G16" s="2802">
        <v>13</v>
      </c>
      <c r="H16" s="2803">
        <v>21</v>
      </c>
      <c r="I16" s="2800">
        <v>58</v>
      </c>
      <c r="J16" s="2801">
        <v>79</v>
      </c>
      <c r="K16" s="2799">
        <v>26</v>
      </c>
      <c r="L16" s="2800">
        <v>74</v>
      </c>
      <c r="M16" s="2802">
        <v>100</v>
      </c>
      <c r="N16" s="2803">
        <v>41</v>
      </c>
      <c r="O16" s="2800">
        <v>108</v>
      </c>
      <c r="P16" s="2801">
        <v>149</v>
      </c>
      <c r="Q16" s="2799">
        <v>88</v>
      </c>
      <c r="R16" s="2800">
        <v>257</v>
      </c>
      <c r="S16" s="2802">
        <v>345</v>
      </c>
    </row>
    <row r="17" spans="1:29" ht="36.6" customHeight="1" x14ac:dyDescent="0.3">
      <c r="A17" s="2798" t="s">
        <v>334</v>
      </c>
      <c r="B17" s="2799">
        <v>0</v>
      </c>
      <c r="C17" s="2800">
        <v>0</v>
      </c>
      <c r="D17" s="2801">
        <v>0</v>
      </c>
      <c r="E17" s="2799">
        <v>0</v>
      </c>
      <c r="F17" s="2800">
        <v>0</v>
      </c>
      <c r="G17" s="2802">
        <v>0</v>
      </c>
      <c r="H17" s="2803">
        <v>0</v>
      </c>
      <c r="I17" s="2800">
        <v>0</v>
      </c>
      <c r="J17" s="2801">
        <v>0</v>
      </c>
      <c r="K17" s="2799">
        <v>0</v>
      </c>
      <c r="L17" s="2800">
        <v>0</v>
      </c>
      <c r="M17" s="2802">
        <v>0</v>
      </c>
      <c r="N17" s="2803">
        <v>0</v>
      </c>
      <c r="O17" s="2800">
        <v>0</v>
      </c>
      <c r="P17" s="2801">
        <v>0</v>
      </c>
      <c r="Q17" s="2799">
        <v>0</v>
      </c>
      <c r="R17" s="2800">
        <v>0</v>
      </c>
      <c r="S17" s="2802">
        <v>0</v>
      </c>
    </row>
    <row r="18" spans="1:29" ht="22.5" customHeight="1" thickBot="1" x14ac:dyDescent="0.35">
      <c r="A18" s="2804" t="s">
        <v>305</v>
      </c>
      <c r="B18" s="2805">
        <v>0</v>
      </c>
      <c r="C18" s="2806">
        <v>0</v>
      </c>
      <c r="D18" s="876">
        <v>0</v>
      </c>
      <c r="E18" s="2805">
        <v>0</v>
      </c>
      <c r="F18" s="2806">
        <v>0</v>
      </c>
      <c r="G18" s="2807">
        <v>0</v>
      </c>
      <c r="H18" s="2808">
        <v>0</v>
      </c>
      <c r="I18" s="2806">
        <v>0</v>
      </c>
      <c r="J18" s="876">
        <v>0</v>
      </c>
      <c r="K18" s="2805">
        <v>0</v>
      </c>
      <c r="L18" s="2806">
        <v>0</v>
      </c>
      <c r="M18" s="2807">
        <v>0</v>
      </c>
      <c r="N18" s="2808">
        <v>0</v>
      </c>
      <c r="O18" s="2806">
        <v>0</v>
      </c>
      <c r="P18" s="876">
        <v>0</v>
      </c>
      <c r="Q18" s="2805">
        <v>0</v>
      </c>
      <c r="R18" s="2806">
        <v>0</v>
      </c>
      <c r="S18" s="2807">
        <v>0</v>
      </c>
    </row>
    <row r="19" spans="1:29" ht="28.5" customHeight="1" x14ac:dyDescent="0.3">
      <c r="A19" s="2663" t="s">
        <v>152</v>
      </c>
      <c r="B19" s="881">
        <v>0</v>
      </c>
      <c r="C19" s="2809">
        <v>0</v>
      </c>
      <c r="D19" s="2810">
        <v>0</v>
      </c>
      <c r="E19" s="2811">
        <v>0</v>
      </c>
      <c r="F19" s="2809">
        <v>0</v>
      </c>
      <c r="G19" s="2810">
        <v>0</v>
      </c>
      <c r="H19" s="2811">
        <v>0</v>
      </c>
      <c r="I19" s="2809">
        <v>0</v>
      </c>
      <c r="J19" s="2812">
        <v>0</v>
      </c>
      <c r="K19" s="881">
        <v>0</v>
      </c>
      <c r="L19" s="2809">
        <v>0</v>
      </c>
      <c r="M19" s="2810">
        <v>0</v>
      </c>
      <c r="N19" s="2811">
        <v>0</v>
      </c>
      <c r="O19" s="2809">
        <v>14</v>
      </c>
      <c r="P19" s="2812">
        <v>14</v>
      </c>
      <c r="Q19" s="878">
        <v>0</v>
      </c>
      <c r="R19" s="2786">
        <v>14</v>
      </c>
      <c r="S19" s="2787">
        <v>14</v>
      </c>
    </row>
    <row r="20" spans="1:29" ht="28.5" customHeight="1" x14ac:dyDescent="0.3">
      <c r="A20" s="1821" t="s">
        <v>153</v>
      </c>
      <c r="B20" s="2781">
        <v>14</v>
      </c>
      <c r="C20" s="2782">
        <v>4</v>
      </c>
      <c r="D20" s="2783">
        <v>18</v>
      </c>
      <c r="E20" s="2784">
        <v>17</v>
      </c>
      <c r="F20" s="2782">
        <v>1</v>
      </c>
      <c r="G20" s="2783">
        <v>18</v>
      </c>
      <c r="H20" s="2784">
        <v>13</v>
      </c>
      <c r="I20" s="2782">
        <v>7</v>
      </c>
      <c r="J20" s="2785">
        <v>20</v>
      </c>
      <c r="K20" s="2781">
        <v>15</v>
      </c>
      <c r="L20" s="2782">
        <v>14</v>
      </c>
      <c r="M20" s="2783">
        <v>29</v>
      </c>
      <c r="N20" s="2784">
        <v>24</v>
      </c>
      <c r="O20" s="2782">
        <v>10</v>
      </c>
      <c r="P20" s="2785">
        <v>34</v>
      </c>
      <c r="Q20" s="878">
        <v>83</v>
      </c>
      <c r="R20" s="2786">
        <v>36</v>
      </c>
      <c r="S20" s="2787">
        <v>119</v>
      </c>
    </row>
    <row r="21" spans="1:29" ht="28.5" customHeight="1" x14ac:dyDescent="0.3">
      <c r="A21" s="1821" t="s">
        <v>182</v>
      </c>
      <c r="B21" s="2781">
        <v>10</v>
      </c>
      <c r="C21" s="2782">
        <v>0</v>
      </c>
      <c r="D21" s="2783">
        <v>10</v>
      </c>
      <c r="E21" s="2784">
        <v>8</v>
      </c>
      <c r="F21" s="2782">
        <v>4</v>
      </c>
      <c r="G21" s="2783">
        <v>12</v>
      </c>
      <c r="H21" s="2784">
        <v>2</v>
      </c>
      <c r="I21" s="2782">
        <v>4</v>
      </c>
      <c r="J21" s="2785">
        <v>6</v>
      </c>
      <c r="K21" s="2781">
        <v>13</v>
      </c>
      <c r="L21" s="2782">
        <v>3</v>
      </c>
      <c r="M21" s="2783">
        <v>16</v>
      </c>
      <c r="N21" s="2784">
        <v>6</v>
      </c>
      <c r="O21" s="2782">
        <v>0</v>
      </c>
      <c r="P21" s="2785">
        <v>6</v>
      </c>
      <c r="Q21" s="878">
        <v>39</v>
      </c>
      <c r="R21" s="2786">
        <v>11</v>
      </c>
      <c r="S21" s="2787">
        <v>50</v>
      </c>
    </row>
    <row r="22" spans="1:29" ht="28.5" customHeight="1" thickBot="1" x14ac:dyDescent="0.35">
      <c r="A22" s="1821" t="s">
        <v>154</v>
      </c>
      <c r="B22" s="2813">
        <v>6</v>
      </c>
      <c r="C22" s="2814">
        <v>4</v>
      </c>
      <c r="D22" s="2815">
        <v>10</v>
      </c>
      <c r="E22" s="1871">
        <v>7</v>
      </c>
      <c r="F22" s="1869">
        <v>7</v>
      </c>
      <c r="G22" s="1870">
        <v>14</v>
      </c>
      <c r="H22" s="1871">
        <v>16</v>
      </c>
      <c r="I22" s="1869">
        <v>17</v>
      </c>
      <c r="J22" s="1872">
        <v>33</v>
      </c>
      <c r="K22" s="1868">
        <v>26</v>
      </c>
      <c r="L22" s="1869">
        <v>28</v>
      </c>
      <c r="M22" s="1870">
        <v>54</v>
      </c>
      <c r="N22" s="1871">
        <v>23</v>
      </c>
      <c r="O22" s="1869">
        <v>18</v>
      </c>
      <c r="P22" s="1872">
        <v>41</v>
      </c>
      <c r="Q22" s="878">
        <v>78</v>
      </c>
      <c r="R22" s="2786">
        <v>74</v>
      </c>
      <c r="S22" s="2787">
        <v>152</v>
      </c>
    </row>
    <row r="23" spans="1:29" ht="27.75" customHeight="1" thickBot="1" x14ac:dyDescent="0.35">
      <c r="A23" s="2707" t="s">
        <v>155</v>
      </c>
      <c r="B23" s="2816">
        <v>33</v>
      </c>
      <c r="C23" s="2817">
        <v>1</v>
      </c>
      <c r="D23" s="2818">
        <v>34</v>
      </c>
      <c r="E23" s="2816">
        <v>21</v>
      </c>
      <c r="F23" s="2817">
        <v>2</v>
      </c>
      <c r="G23" s="2819">
        <v>23</v>
      </c>
      <c r="H23" s="2820">
        <v>27</v>
      </c>
      <c r="I23" s="2817">
        <v>4</v>
      </c>
      <c r="J23" s="2818">
        <v>31</v>
      </c>
      <c r="K23" s="2816">
        <v>34</v>
      </c>
      <c r="L23" s="2817">
        <v>7</v>
      </c>
      <c r="M23" s="2819">
        <v>41</v>
      </c>
      <c r="N23" s="2820">
        <v>54</v>
      </c>
      <c r="O23" s="2817">
        <v>9</v>
      </c>
      <c r="P23" s="2818">
        <v>63</v>
      </c>
      <c r="Q23" s="2818">
        <v>169</v>
      </c>
      <c r="R23" s="2818">
        <v>23</v>
      </c>
      <c r="S23" s="2819">
        <v>192</v>
      </c>
      <c r="T23" s="883"/>
      <c r="U23" s="883"/>
      <c r="V23" s="883"/>
      <c r="W23" s="883"/>
      <c r="X23" s="883"/>
      <c r="Y23" s="883"/>
      <c r="Z23" s="871"/>
      <c r="AA23" s="871"/>
      <c r="AB23" s="871"/>
      <c r="AC23" s="871"/>
    </row>
    <row r="24" spans="1:29" ht="23.25" customHeight="1" x14ac:dyDescent="0.3">
      <c r="A24" s="2821" t="s">
        <v>307</v>
      </c>
      <c r="B24" s="2822">
        <v>24</v>
      </c>
      <c r="C24" s="2823">
        <v>1</v>
      </c>
      <c r="D24" s="2824">
        <v>25</v>
      </c>
      <c r="E24" s="2822">
        <v>14</v>
      </c>
      <c r="F24" s="2823">
        <v>2</v>
      </c>
      <c r="G24" s="2825">
        <v>16</v>
      </c>
      <c r="H24" s="2826">
        <v>19</v>
      </c>
      <c r="I24" s="2823">
        <v>4</v>
      </c>
      <c r="J24" s="2824">
        <v>23</v>
      </c>
      <c r="K24" s="2822">
        <v>23</v>
      </c>
      <c r="L24" s="2823">
        <v>7</v>
      </c>
      <c r="M24" s="2825">
        <v>30</v>
      </c>
      <c r="N24" s="2826">
        <v>24</v>
      </c>
      <c r="O24" s="2823">
        <v>7</v>
      </c>
      <c r="P24" s="2824">
        <v>31</v>
      </c>
      <c r="Q24" s="2822">
        <v>104</v>
      </c>
      <c r="R24" s="2823">
        <v>21</v>
      </c>
      <c r="S24" s="2825">
        <v>125</v>
      </c>
      <c r="T24" s="871"/>
    </row>
    <row r="25" spans="1:29" ht="23.25" customHeight="1" x14ac:dyDescent="0.3">
      <c r="A25" s="1874" t="s">
        <v>308</v>
      </c>
      <c r="B25" s="2827">
        <v>0</v>
      </c>
      <c r="C25" s="2828">
        <v>0</v>
      </c>
      <c r="D25" s="2829">
        <v>0</v>
      </c>
      <c r="E25" s="2827">
        <v>0</v>
      </c>
      <c r="F25" s="2828">
        <v>0</v>
      </c>
      <c r="G25" s="2830">
        <v>0</v>
      </c>
      <c r="H25" s="2831">
        <v>0</v>
      </c>
      <c r="I25" s="2828">
        <v>0</v>
      </c>
      <c r="J25" s="2829">
        <v>0</v>
      </c>
      <c r="K25" s="2827">
        <v>0</v>
      </c>
      <c r="L25" s="2828">
        <v>0</v>
      </c>
      <c r="M25" s="2830">
        <v>0</v>
      </c>
      <c r="N25" s="2831">
        <v>24</v>
      </c>
      <c r="O25" s="2828">
        <v>0</v>
      </c>
      <c r="P25" s="2829">
        <v>24</v>
      </c>
      <c r="Q25" s="2827">
        <v>24</v>
      </c>
      <c r="R25" s="2828">
        <v>0</v>
      </c>
      <c r="S25" s="2830">
        <v>24</v>
      </c>
    </row>
    <row r="26" spans="1:29" ht="23.25" customHeight="1" thickBot="1" x14ac:dyDescent="0.35">
      <c r="A26" s="1874" t="s">
        <v>310</v>
      </c>
      <c r="B26" s="2832">
        <v>9</v>
      </c>
      <c r="C26" s="2833">
        <v>0</v>
      </c>
      <c r="D26" s="882">
        <v>9</v>
      </c>
      <c r="E26" s="2832">
        <v>7</v>
      </c>
      <c r="F26" s="2833">
        <v>0</v>
      </c>
      <c r="G26" s="2834">
        <v>7</v>
      </c>
      <c r="H26" s="2835">
        <v>8</v>
      </c>
      <c r="I26" s="2833">
        <v>0</v>
      </c>
      <c r="J26" s="882">
        <v>8</v>
      </c>
      <c r="K26" s="2832">
        <v>11</v>
      </c>
      <c r="L26" s="2833">
        <v>0</v>
      </c>
      <c r="M26" s="2834">
        <v>11</v>
      </c>
      <c r="N26" s="2835">
        <v>6</v>
      </c>
      <c r="O26" s="2833">
        <v>2</v>
      </c>
      <c r="P26" s="882">
        <v>8</v>
      </c>
      <c r="Q26" s="2832">
        <v>41</v>
      </c>
      <c r="R26" s="2833">
        <v>2</v>
      </c>
      <c r="S26" s="2834">
        <v>43</v>
      </c>
    </row>
    <row r="27" spans="1:29" ht="36" customHeight="1" thickBot="1" x14ac:dyDescent="0.35">
      <c r="A27" s="2614" t="s">
        <v>156</v>
      </c>
      <c r="B27" s="881">
        <v>11</v>
      </c>
      <c r="C27" s="2809">
        <v>5</v>
      </c>
      <c r="D27" s="2836">
        <v>16</v>
      </c>
      <c r="E27" s="881">
        <v>7</v>
      </c>
      <c r="F27" s="2809">
        <v>5</v>
      </c>
      <c r="G27" s="2810">
        <v>12</v>
      </c>
      <c r="H27" s="2811">
        <v>7</v>
      </c>
      <c r="I27" s="2809">
        <v>3</v>
      </c>
      <c r="J27" s="2812">
        <v>10</v>
      </c>
      <c r="K27" s="881">
        <v>9</v>
      </c>
      <c r="L27" s="2809">
        <v>6</v>
      </c>
      <c r="M27" s="2810">
        <v>15</v>
      </c>
      <c r="N27" s="2811">
        <v>19</v>
      </c>
      <c r="O27" s="2809">
        <v>7</v>
      </c>
      <c r="P27" s="2812">
        <v>26</v>
      </c>
      <c r="Q27" s="878">
        <v>53</v>
      </c>
      <c r="R27" s="2786">
        <v>26</v>
      </c>
      <c r="S27" s="2787">
        <v>79</v>
      </c>
    </row>
    <row r="28" spans="1:29" ht="36" customHeight="1" x14ac:dyDescent="0.3">
      <c r="A28" s="1821" t="s">
        <v>157</v>
      </c>
      <c r="B28" s="2781">
        <v>10</v>
      </c>
      <c r="C28" s="2782">
        <v>8</v>
      </c>
      <c r="D28" s="2785">
        <v>18</v>
      </c>
      <c r="E28" s="2781">
        <v>9</v>
      </c>
      <c r="F28" s="2782">
        <v>5</v>
      </c>
      <c r="G28" s="2783">
        <v>14</v>
      </c>
      <c r="H28" s="2784">
        <v>9</v>
      </c>
      <c r="I28" s="2782">
        <v>6</v>
      </c>
      <c r="J28" s="2785">
        <v>15</v>
      </c>
      <c r="K28" s="2781">
        <v>0</v>
      </c>
      <c r="L28" s="2782">
        <v>10</v>
      </c>
      <c r="M28" s="2783">
        <v>10</v>
      </c>
      <c r="N28" s="2784">
        <v>0</v>
      </c>
      <c r="O28" s="2782">
        <v>0</v>
      </c>
      <c r="P28" s="2785">
        <v>0</v>
      </c>
      <c r="Q28" s="878">
        <v>28</v>
      </c>
      <c r="R28" s="2786">
        <v>29</v>
      </c>
      <c r="S28" s="2787">
        <v>57</v>
      </c>
    </row>
    <row r="29" spans="1:29" ht="36" customHeight="1" x14ac:dyDescent="0.3">
      <c r="A29" s="1821" t="s">
        <v>158</v>
      </c>
      <c r="B29" s="2781">
        <v>5</v>
      </c>
      <c r="C29" s="2782">
        <v>22</v>
      </c>
      <c r="D29" s="2785">
        <v>27</v>
      </c>
      <c r="E29" s="2781">
        <v>10</v>
      </c>
      <c r="F29" s="2782">
        <v>6</v>
      </c>
      <c r="G29" s="2783">
        <v>16</v>
      </c>
      <c r="H29" s="2784">
        <v>23</v>
      </c>
      <c r="I29" s="2782">
        <v>13</v>
      </c>
      <c r="J29" s="2785">
        <v>36</v>
      </c>
      <c r="K29" s="2781">
        <v>26</v>
      </c>
      <c r="L29" s="2782">
        <v>36</v>
      </c>
      <c r="M29" s="2783">
        <v>62</v>
      </c>
      <c r="N29" s="2784">
        <v>27</v>
      </c>
      <c r="O29" s="2782">
        <v>72</v>
      </c>
      <c r="P29" s="2785">
        <v>99</v>
      </c>
      <c r="Q29" s="878">
        <v>91</v>
      </c>
      <c r="R29" s="2786">
        <v>149</v>
      </c>
      <c r="S29" s="2787">
        <v>240</v>
      </c>
    </row>
    <row r="30" spans="1:29" ht="36" customHeight="1" x14ac:dyDescent="0.3">
      <c r="A30" s="1821" t="s">
        <v>162</v>
      </c>
      <c r="B30" s="2781">
        <v>6</v>
      </c>
      <c r="C30" s="2782">
        <v>13</v>
      </c>
      <c r="D30" s="2785">
        <v>19</v>
      </c>
      <c r="E30" s="2781">
        <v>8</v>
      </c>
      <c r="F30" s="2782">
        <v>5</v>
      </c>
      <c r="G30" s="2783">
        <v>13</v>
      </c>
      <c r="H30" s="2784">
        <v>11</v>
      </c>
      <c r="I30" s="2782">
        <v>19</v>
      </c>
      <c r="J30" s="2785">
        <v>30</v>
      </c>
      <c r="K30" s="2781">
        <v>11</v>
      </c>
      <c r="L30" s="2782">
        <v>32</v>
      </c>
      <c r="M30" s="2783">
        <v>43</v>
      </c>
      <c r="N30" s="2784">
        <v>12</v>
      </c>
      <c r="O30" s="2782">
        <v>46</v>
      </c>
      <c r="P30" s="2785">
        <v>58</v>
      </c>
      <c r="Q30" s="878">
        <v>48</v>
      </c>
      <c r="R30" s="2786">
        <v>115</v>
      </c>
      <c r="S30" s="2787">
        <v>163</v>
      </c>
    </row>
    <row r="31" spans="1:29" ht="36" customHeight="1" x14ac:dyDescent="0.3">
      <c r="A31" s="1821" t="s">
        <v>159</v>
      </c>
      <c r="B31" s="2781">
        <v>0</v>
      </c>
      <c r="C31" s="2782">
        <v>0</v>
      </c>
      <c r="D31" s="2785">
        <v>0</v>
      </c>
      <c r="E31" s="2781">
        <v>0</v>
      </c>
      <c r="F31" s="2782">
        <v>4</v>
      </c>
      <c r="G31" s="2783">
        <v>4</v>
      </c>
      <c r="H31" s="2784">
        <v>6</v>
      </c>
      <c r="I31" s="2782">
        <v>3</v>
      </c>
      <c r="J31" s="2785">
        <v>9</v>
      </c>
      <c r="K31" s="2781">
        <v>9</v>
      </c>
      <c r="L31" s="2782">
        <v>2</v>
      </c>
      <c r="M31" s="2783">
        <v>11</v>
      </c>
      <c r="N31" s="2784">
        <v>11</v>
      </c>
      <c r="O31" s="2782">
        <v>10</v>
      </c>
      <c r="P31" s="2785">
        <v>21</v>
      </c>
      <c r="Q31" s="878">
        <v>26</v>
      </c>
      <c r="R31" s="2786">
        <v>19</v>
      </c>
      <c r="S31" s="2787">
        <v>45</v>
      </c>
    </row>
    <row r="32" spans="1:29" ht="36" customHeight="1" thickBot="1" x14ac:dyDescent="0.35">
      <c r="A32" s="2683" t="s">
        <v>160</v>
      </c>
      <c r="B32" s="2813">
        <v>0</v>
      </c>
      <c r="C32" s="2814">
        <v>0</v>
      </c>
      <c r="D32" s="880">
        <v>0</v>
      </c>
      <c r="E32" s="2813">
        <v>0</v>
      </c>
      <c r="F32" s="2814">
        <v>0</v>
      </c>
      <c r="G32" s="2815">
        <v>0</v>
      </c>
      <c r="H32" s="2837">
        <v>0</v>
      </c>
      <c r="I32" s="2814">
        <v>8</v>
      </c>
      <c r="J32" s="880">
        <v>8</v>
      </c>
      <c r="K32" s="2813">
        <v>0</v>
      </c>
      <c r="L32" s="2814">
        <v>2</v>
      </c>
      <c r="M32" s="2815">
        <v>2</v>
      </c>
      <c r="N32" s="2837">
        <v>0</v>
      </c>
      <c r="O32" s="2814">
        <v>5</v>
      </c>
      <c r="P32" s="880">
        <v>5</v>
      </c>
      <c r="Q32" s="2838">
        <v>0</v>
      </c>
      <c r="R32" s="2839">
        <v>15</v>
      </c>
      <c r="S32" s="2840">
        <v>15</v>
      </c>
    </row>
    <row r="33" spans="1:19" ht="34.5" customHeight="1" thickBot="1" x14ac:dyDescent="0.35">
      <c r="A33" s="2772" t="s">
        <v>16</v>
      </c>
      <c r="B33" s="2841">
        <v>115</v>
      </c>
      <c r="C33" s="2841">
        <v>100</v>
      </c>
      <c r="D33" s="2841">
        <v>215</v>
      </c>
      <c r="E33" s="2841">
        <v>105</v>
      </c>
      <c r="F33" s="2841">
        <v>89</v>
      </c>
      <c r="G33" s="2841">
        <v>194</v>
      </c>
      <c r="H33" s="2841">
        <v>150</v>
      </c>
      <c r="I33" s="2841">
        <v>161</v>
      </c>
      <c r="J33" s="2841">
        <v>311</v>
      </c>
      <c r="K33" s="2841">
        <v>179</v>
      </c>
      <c r="L33" s="2841">
        <v>248</v>
      </c>
      <c r="M33" s="2841">
        <v>427</v>
      </c>
      <c r="N33" s="2841">
        <v>240</v>
      </c>
      <c r="O33" s="2841">
        <v>404</v>
      </c>
      <c r="P33" s="2841">
        <v>644</v>
      </c>
      <c r="Q33" s="2841">
        <v>789</v>
      </c>
      <c r="R33" s="2841">
        <v>1002</v>
      </c>
      <c r="S33" s="2841">
        <v>1791</v>
      </c>
    </row>
    <row r="34" spans="1:19" ht="30.75" customHeight="1" thickBot="1" x14ac:dyDescent="0.35">
      <c r="A34" s="2035" t="s">
        <v>23</v>
      </c>
      <c r="B34" s="2842"/>
      <c r="C34" s="2843"/>
      <c r="D34" s="2844"/>
      <c r="E34" s="2845"/>
      <c r="F34" s="2843"/>
      <c r="G34" s="2846"/>
      <c r="H34" s="2842"/>
      <c r="I34" s="2843"/>
      <c r="J34" s="2846"/>
      <c r="K34" s="2842"/>
      <c r="L34" s="2843"/>
      <c r="M34" s="2846"/>
      <c r="N34" s="2842"/>
      <c r="O34" s="2843"/>
      <c r="P34" s="2846"/>
      <c r="Q34" s="2789">
        <v>0</v>
      </c>
      <c r="R34" s="2790">
        <v>0</v>
      </c>
      <c r="S34" s="2791">
        <v>0</v>
      </c>
    </row>
    <row r="35" spans="1:19" ht="30.75" customHeight="1" thickBot="1" x14ac:dyDescent="0.35">
      <c r="A35" s="2847" t="s">
        <v>11</v>
      </c>
      <c r="B35" s="2848"/>
      <c r="C35" s="2849"/>
      <c r="D35" s="2850"/>
      <c r="E35" s="2851"/>
      <c r="F35" s="2849"/>
      <c r="G35" s="2852"/>
      <c r="H35" s="2848"/>
      <c r="I35" s="2849"/>
      <c r="J35" s="2852"/>
      <c r="K35" s="2848"/>
      <c r="L35" s="2849"/>
      <c r="M35" s="2852"/>
      <c r="N35" s="2841"/>
      <c r="O35" s="2853"/>
      <c r="P35" s="2852"/>
      <c r="Q35" s="2854">
        <v>0</v>
      </c>
      <c r="R35" s="2839">
        <v>0</v>
      </c>
      <c r="S35" s="2840">
        <v>0</v>
      </c>
    </row>
    <row r="36" spans="1:19" ht="29.25" customHeight="1" x14ac:dyDescent="0.3">
      <c r="A36" s="2627" t="s">
        <v>147</v>
      </c>
      <c r="B36" s="879">
        <v>0</v>
      </c>
      <c r="C36" s="2855">
        <v>0</v>
      </c>
      <c r="D36" s="2856">
        <v>0</v>
      </c>
      <c r="E36" s="879">
        <v>0</v>
      </c>
      <c r="F36" s="2855">
        <v>0</v>
      </c>
      <c r="G36" s="2857">
        <v>0</v>
      </c>
      <c r="H36" s="2858">
        <v>0</v>
      </c>
      <c r="I36" s="2855">
        <v>0</v>
      </c>
      <c r="J36" s="2856">
        <v>0</v>
      </c>
      <c r="K36" s="879">
        <v>0</v>
      </c>
      <c r="L36" s="2855">
        <v>0</v>
      </c>
      <c r="M36" s="2857">
        <v>0</v>
      </c>
      <c r="N36" s="2858">
        <v>1</v>
      </c>
      <c r="O36" s="2855">
        <v>23</v>
      </c>
      <c r="P36" s="2857">
        <v>24</v>
      </c>
      <c r="Q36" s="2859">
        <v>1</v>
      </c>
      <c r="R36" s="2786">
        <v>23</v>
      </c>
      <c r="S36" s="2787">
        <v>24</v>
      </c>
    </row>
    <row r="37" spans="1:19" ht="29.25" customHeight="1" x14ac:dyDescent="0.3">
      <c r="A37" s="2627" t="s">
        <v>161</v>
      </c>
      <c r="B37" s="2860">
        <v>0</v>
      </c>
      <c r="C37" s="2861">
        <v>0</v>
      </c>
      <c r="D37" s="2862">
        <v>0</v>
      </c>
      <c r="E37" s="2860">
        <v>0</v>
      </c>
      <c r="F37" s="2861">
        <v>0</v>
      </c>
      <c r="G37" s="2863">
        <v>0</v>
      </c>
      <c r="H37" s="2864">
        <v>0</v>
      </c>
      <c r="I37" s="2861">
        <v>0</v>
      </c>
      <c r="J37" s="2862">
        <v>0</v>
      </c>
      <c r="K37" s="2860">
        <v>0</v>
      </c>
      <c r="L37" s="2861">
        <v>0</v>
      </c>
      <c r="M37" s="2863">
        <v>0</v>
      </c>
      <c r="N37" s="2864">
        <v>0</v>
      </c>
      <c r="O37" s="2861">
        <v>0</v>
      </c>
      <c r="P37" s="2863">
        <v>0</v>
      </c>
      <c r="Q37" s="2859">
        <v>0</v>
      </c>
      <c r="R37" s="2786">
        <v>0</v>
      </c>
      <c r="S37" s="2787">
        <v>0</v>
      </c>
    </row>
    <row r="38" spans="1:19" ht="29.25" customHeight="1" x14ac:dyDescent="0.3">
      <c r="A38" s="2627" t="s">
        <v>148</v>
      </c>
      <c r="B38" s="2860">
        <v>0</v>
      </c>
      <c r="C38" s="2861">
        <v>20</v>
      </c>
      <c r="D38" s="2862">
        <v>20</v>
      </c>
      <c r="E38" s="2860">
        <v>0</v>
      </c>
      <c r="F38" s="2861">
        <v>14</v>
      </c>
      <c r="G38" s="2863">
        <v>14</v>
      </c>
      <c r="H38" s="2864">
        <v>0</v>
      </c>
      <c r="I38" s="2861">
        <v>0</v>
      </c>
      <c r="J38" s="2862">
        <v>0</v>
      </c>
      <c r="K38" s="2860">
        <v>1</v>
      </c>
      <c r="L38" s="2861">
        <v>0</v>
      </c>
      <c r="M38" s="2863">
        <v>1</v>
      </c>
      <c r="N38" s="2864">
        <v>3</v>
      </c>
      <c r="O38" s="2861">
        <v>43</v>
      </c>
      <c r="P38" s="2863">
        <v>46</v>
      </c>
      <c r="Q38" s="2859">
        <v>4</v>
      </c>
      <c r="R38" s="2786">
        <v>77</v>
      </c>
      <c r="S38" s="2787">
        <v>81</v>
      </c>
    </row>
    <row r="39" spans="1:19" ht="40.5" x14ac:dyDescent="0.3">
      <c r="A39" s="1821" t="s">
        <v>181</v>
      </c>
      <c r="B39" s="2860">
        <v>10</v>
      </c>
      <c r="C39" s="2861">
        <v>0</v>
      </c>
      <c r="D39" s="2862">
        <v>10</v>
      </c>
      <c r="E39" s="2860">
        <v>9</v>
      </c>
      <c r="F39" s="2861">
        <v>0</v>
      </c>
      <c r="G39" s="2863">
        <v>9</v>
      </c>
      <c r="H39" s="2864">
        <v>5</v>
      </c>
      <c r="I39" s="2861">
        <v>0</v>
      </c>
      <c r="J39" s="2862">
        <v>5</v>
      </c>
      <c r="K39" s="2860">
        <v>8</v>
      </c>
      <c r="L39" s="2861">
        <v>0</v>
      </c>
      <c r="M39" s="2863">
        <v>8</v>
      </c>
      <c r="N39" s="2864">
        <v>17</v>
      </c>
      <c r="O39" s="2861">
        <v>2</v>
      </c>
      <c r="P39" s="2863">
        <v>19</v>
      </c>
      <c r="Q39" s="2859">
        <v>49</v>
      </c>
      <c r="R39" s="2786">
        <v>2</v>
      </c>
      <c r="S39" s="2787">
        <v>51</v>
      </c>
    </row>
    <row r="40" spans="1:19" ht="36" customHeight="1" thickBot="1" x14ac:dyDescent="0.35">
      <c r="A40" s="1821" t="s">
        <v>150</v>
      </c>
      <c r="B40" s="1877">
        <v>8</v>
      </c>
      <c r="C40" s="1878">
        <v>15</v>
      </c>
      <c r="D40" s="1879">
        <v>23</v>
      </c>
      <c r="E40" s="1877">
        <v>8</v>
      </c>
      <c r="F40" s="1878">
        <v>23</v>
      </c>
      <c r="G40" s="1880">
        <v>31</v>
      </c>
      <c r="H40" s="1881">
        <v>10</v>
      </c>
      <c r="I40" s="1878">
        <v>19</v>
      </c>
      <c r="J40" s="1879">
        <v>29</v>
      </c>
      <c r="K40" s="1877">
        <v>0</v>
      </c>
      <c r="L40" s="1878">
        <v>34</v>
      </c>
      <c r="M40" s="1880">
        <v>34</v>
      </c>
      <c r="N40" s="1881">
        <v>0</v>
      </c>
      <c r="O40" s="1878">
        <v>37</v>
      </c>
      <c r="P40" s="1880">
        <v>37</v>
      </c>
      <c r="Q40" s="1763">
        <v>26</v>
      </c>
      <c r="R40" s="1764">
        <v>128</v>
      </c>
      <c r="S40" s="1765">
        <v>154</v>
      </c>
    </row>
    <row r="41" spans="1:19" ht="30.75" customHeight="1" thickBot="1" x14ac:dyDescent="0.35">
      <c r="A41" s="2668" t="s">
        <v>151</v>
      </c>
      <c r="B41" s="2842">
        <v>0</v>
      </c>
      <c r="C41" s="2842">
        <v>4</v>
      </c>
      <c r="D41" s="2842">
        <v>4</v>
      </c>
      <c r="E41" s="2842">
        <v>0</v>
      </c>
      <c r="F41" s="2842">
        <v>13</v>
      </c>
      <c r="G41" s="2842">
        <v>13</v>
      </c>
      <c r="H41" s="2842">
        <v>21</v>
      </c>
      <c r="I41" s="2842">
        <v>57</v>
      </c>
      <c r="J41" s="2842">
        <v>78</v>
      </c>
      <c r="K41" s="2842">
        <v>26</v>
      </c>
      <c r="L41" s="2842">
        <v>71</v>
      </c>
      <c r="M41" s="2842">
        <v>97</v>
      </c>
      <c r="N41" s="2842">
        <v>40</v>
      </c>
      <c r="O41" s="2842">
        <v>107</v>
      </c>
      <c r="P41" s="2842">
        <v>147</v>
      </c>
      <c r="Q41" s="2865">
        <v>87</v>
      </c>
      <c r="R41" s="2866">
        <v>252</v>
      </c>
      <c r="S41" s="2867">
        <v>339</v>
      </c>
    </row>
    <row r="42" spans="1:19" ht="30" customHeight="1" x14ac:dyDescent="0.3">
      <c r="A42" s="2792" t="s">
        <v>302</v>
      </c>
      <c r="B42" s="2793">
        <v>0</v>
      </c>
      <c r="C42" s="2794">
        <v>0</v>
      </c>
      <c r="D42" s="2795">
        <v>0</v>
      </c>
      <c r="E42" s="2793">
        <v>0</v>
      </c>
      <c r="F42" s="2794">
        <v>0</v>
      </c>
      <c r="G42" s="2796">
        <v>0</v>
      </c>
      <c r="H42" s="2797">
        <v>0</v>
      </c>
      <c r="I42" s="2794">
        <v>0</v>
      </c>
      <c r="J42" s="2795">
        <v>0</v>
      </c>
      <c r="K42" s="2793">
        <v>0</v>
      </c>
      <c r="L42" s="2794">
        <v>0</v>
      </c>
      <c r="M42" s="2796">
        <v>0</v>
      </c>
      <c r="N42" s="2797">
        <v>0</v>
      </c>
      <c r="O42" s="2794">
        <v>0</v>
      </c>
      <c r="P42" s="2795">
        <v>0</v>
      </c>
      <c r="Q42" s="2793">
        <v>0</v>
      </c>
      <c r="R42" s="2794">
        <v>0</v>
      </c>
      <c r="S42" s="2796">
        <v>0</v>
      </c>
    </row>
    <row r="43" spans="1:19" ht="30" customHeight="1" x14ac:dyDescent="0.3">
      <c r="A43" s="2798" t="s">
        <v>303</v>
      </c>
      <c r="B43" s="2799">
        <v>0</v>
      </c>
      <c r="C43" s="2800">
        <v>0</v>
      </c>
      <c r="D43" s="2801">
        <v>0</v>
      </c>
      <c r="E43" s="2799">
        <v>0</v>
      </c>
      <c r="F43" s="2800">
        <v>0</v>
      </c>
      <c r="G43" s="2802">
        <v>0</v>
      </c>
      <c r="H43" s="2803">
        <v>0</v>
      </c>
      <c r="I43" s="2800">
        <v>0</v>
      </c>
      <c r="J43" s="2801">
        <v>0</v>
      </c>
      <c r="K43" s="2799">
        <v>0</v>
      </c>
      <c r="L43" s="2800">
        <v>0</v>
      </c>
      <c r="M43" s="2802">
        <v>0</v>
      </c>
      <c r="N43" s="2803">
        <v>0</v>
      </c>
      <c r="O43" s="2800">
        <v>0</v>
      </c>
      <c r="P43" s="2801">
        <v>0</v>
      </c>
      <c r="Q43" s="2799">
        <v>0</v>
      </c>
      <c r="R43" s="2800">
        <v>0</v>
      </c>
      <c r="S43" s="2802">
        <v>0</v>
      </c>
    </row>
    <row r="44" spans="1:19" ht="30" customHeight="1" x14ac:dyDescent="0.3">
      <c r="A44" s="2798" t="s">
        <v>304</v>
      </c>
      <c r="B44" s="2799">
        <v>0</v>
      </c>
      <c r="C44" s="2799">
        <v>4</v>
      </c>
      <c r="D44" s="2799">
        <v>4</v>
      </c>
      <c r="E44" s="2799">
        <v>0</v>
      </c>
      <c r="F44" s="2799">
        <v>13</v>
      </c>
      <c r="G44" s="2802">
        <v>13</v>
      </c>
      <c r="H44" s="2803">
        <v>21</v>
      </c>
      <c r="I44" s="2800">
        <v>57</v>
      </c>
      <c r="J44" s="2801">
        <v>78</v>
      </c>
      <c r="K44" s="2799">
        <v>26</v>
      </c>
      <c r="L44" s="2800">
        <v>71</v>
      </c>
      <c r="M44" s="2802">
        <v>97</v>
      </c>
      <c r="N44" s="2803">
        <v>40</v>
      </c>
      <c r="O44" s="2800">
        <v>107</v>
      </c>
      <c r="P44" s="2801">
        <v>147</v>
      </c>
      <c r="Q44" s="2799">
        <v>87</v>
      </c>
      <c r="R44" s="2800">
        <v>252</v>
      </c>
      <c r="S44" s="2802">
        <v>339</v>
      </c>
    </row>
    <row r="45" spans="1:19" ht="46.9" customHeight="1" thickBot="1" x14ac:dyDescent="0.35">
      <c r="A45" s="2798" t="s">
        <v>334</v>
      </c>
      <c r="B45" s="2799">
        <v>0</v>
      </c>
      <c r="C45" s="2799">
        <v>0</v>
      </c>
      <c r="D45" s="2799">
        <v>0</v>
      </c>
      <c r="E45" s="2799">
        <v>0</v>
      </c>
      <c r="F45" s="2799">
        <v>0</v>
      </c>
      <c r="G45" s="2868">
        <v>0</v>
      </c>
      <c r="H45" s="2803">
        <v>0</v>
      </c>
      <c r="I45" s="2803">
        <v>0</v>
      </c>
      <c r="J45" s="2803">
        <v>0</v>
      </c>
      <c r="K45" s="2799">
        <v>0</v>
      </c>
      <c r="L45" s="2799">
        <v>0</v>
      </c>
      <c r="M45" s="2799">
        <v>0</v>
      </c>
      <c r="N45" s="2803">
        <v>0</v>
      </c>
      <c r="O45" s="2803">
        <v>0</v>
      </c>
      <c r="P45" s="2803">
        <v>0</v>
      </c>
      <c r="Q45" s="2799">
        <v>0</v>
      </c>
      <c r="R45" s="2799">
        <v>0</v>
      </c>
      <c r="S45" s="2799">
        <v>0</v>
      </c>
    </row>
    <row r="46" spans="1:19" ht="30" customHeight="1" thickBot="1" x14ac:dyDescent="0.35">
      <c r="A46" s="2804" t="s">
        <v>305</v>
      </c>
      <c r="B46" s="2805">
        <v>0</v>
      </c>
      <c r="C46" s="2806">
        <v>0</v>
      </c>
      <c r="D46" s="876">
        <v>0</v>
      </c>
      <c r="E46" s="2805">
        <v>0</v>
      </c>
      <c r="F46" s="876">
        <v>0</v>
      </c>
      <c r="G46" s="2869">
        <v>0</v>
      </c>
      <c r="H46" s="2808">
        <v>0</v>
      </c>
      <c r="I46" s="2806">
        <v>0</v>
      </c>
      <c r="J46" s="876">
        <v>0</v>
      </c>
      <c r="K46" s="2805">
        <v>0</v>
      </c>
      <c r="L46" s="2806">
        <v>0</v>
      </c>
      <c r="M46" s="2807">
        <v>0</v>
      </c>
      <c r="N46" s="2808">
        <v>0</v>
      </c>
      <c r="O46" s="2806">
        <v>0</v>
      </c>
      <c r="P46" s="876">
        <v>0</v>
      </c>
      <c r="Q46" s="2805">
        <v>0</v>
      </c>
      <c r="R46" s="2806">
        <v>0</v>
      </c>
      <c r="S46" s="2807">
        <v>0</v>
      </c>
    </row>
    <row r="47" spans="1:19" ht="36" customHeight="1" x14ac:dyDescent="0.3">
      <c r="A47" s="2870" t="s">
        <v>152</v>
      </c>
      <c r="B47" s="879">
        <v>0</v>
      </c>
      <c r="C47" s="2855">
        <v>0</v>
      </c>
      <c r="D47" s="2856">
        <v>0</v>
      </c>
      <c r="E47" s="879">
        <v>0</v>
      </c>
      <c r="F47" s="2855">
        <v>0</v>
      </c>
      <c r="G47" s="2857">
        <v>0</v>
      </c>
      <c r="H47" s="2858">
        <v>0</v>
      </c>
      <c r="I47" s="2855">
        <v>0</v>
      </c>
      <c r="J47" s="2856">
        <v>0</v>
      </c>
      <c r="K47" s="879">
        <v>0</v>
      </c>
      <c r="L47" s="2855">
        <v>0</v>
      </c>
      <c r="M47" s="2857">
        <v>0</v>
      </c>
      <c r="N47" s="2858">
        <v>0</v>
      </c>
      <c r="O47" s="2855">
        <v>14</v>
      </c>
      <c r="P47" s="2857">
        <v>14</v>
      </c>
      <c r="Q47" s="2859">
        <v>0</v>
      </c>
      <c r="R47" s="2786">
        <v>14</v>
      </c>
      <c r="S47" s="2787">
        <v>14</v>
      </c>
    </row>
    <row r="48" spans="1:19" ht="36" customHeight="1" x14ac:dyDescent="0.3">
      <c r="A48" s="2627" t="s">
        <v>153</v>
      </c>
      <c r="B48" s="2860">
        <v>13</v>
      </c>
      <c r="C48" s="2861">
        <v>4</v>
      </c>
      <c r="D48" s="2862">
        <v>17</v>
      </c>
      <c r="E48" s="2860">
        <v>15</v>
      </c>
      <c r="F48" s="2861">
        <v>1</v>
      </c>
      <c r="G48" s="2863">
        <v>16</v>
      </c>
      <c r="H48" s="2864">
        <v>12</v>
      </c>
      <c r="I48" s="2861">
        <v>6</v>
      </c>
      <c r="J48" s="2862">
        <v>18</v>
      </c>
      <c r="K48" s="2860">
        <v>15</v>
      </c>
      <c r="L48" s="2861">
        <v>13</v>
      </c>
      <c r="M48" s="2863">
        <v>28</v>
      </c>
      <c r="N48" s="2864">
        <v>22</v>
      </c>
      <c r="O48" s="2861">
        <v>9</v>
      </c>
      <c r="P48" s="2863">
        <v>31</v>
      </c>
      <c r="Q48" s="2859">
        <v>77</v>
      </c>
      <c r="R48" s="2786">
        <v>33</v>
      </c>
      <c r="S48" s="2787">
        <v>110</v>
      </c>
    </row>
    <row r="49" spans="1:23" ht="36" customHeight="1" x14ac:dyDescent="0.3">
      <c r="A49" s="1821" t="s">
        <v>182</v>
      </c>
      <c r="B49" s="2860">
        <v>10</v>
      </c>
      <c r="C49" s="2861">
        <v>0</v>
      </c>
      <c r="D49" s="2862">
        <v>10</v>
      </c>
      <c r="E49" s="2860">
        <v>8</v>
      </c>
      <c r="F49" s="2861">
        <v>4</v>
      </c>
      <c r="G49" s="2863">
        <v>12</v>
      </c>
      <c r="H49" s="2864">
        <v>2</v>
      </c>
      <c r="I49" s="2861">
        <v>4</v>
      </c>
      <c r="J49" s="2862">
        <v>6</v>
      </c>
      <c r="K49" s="2860">
        <v>13</v>
      </c>
      <c r="L49" s="2861">
        <v>3</v>
      </c>
      <c r="M49" s="2863">
        <v>16</v>
      </c>
      <c r="N49" s="2864">
        <v>6</v>
      </c>
      <c r="O49" s="2861">
        <v>0</v>
      </c>
      <c r="P49" s="2863">
        <v>6</v>
      </c>
      <c r="Q49" s="2859">
        <v>39</v>
      </c>
      <c r="R49" s="2786">
        <v>11</v>
      </c>
      <c r="S49" s="2787">
        <v>50</v>
      </c>
    </row>
    <row r="50" spans="1:23" ht="36" customHeight="1" thickBot="1" x14ac:dyDescent="0.35">
      <c r="A50" s="1821" t="s">
        <v>154</v>
      </c>
      <c r="B50" s="2871">
        <v>5</v>
      </c>
      <c r="C50" s="2871">
        <v>4</v>
      </c>
      <c r="D50" s="2871">
        <v>9</v>
      </c>
      <c r="E50" s="2871">
        <v>6</v>
      </c>
      <c r="F50" s="2871">
        <v>7</v>
      </c>
      <c r="G50" s="2871">
        <v>13</v>
      </c>
      <c r="H50" s="2871">
        <v>15</v>
      </c>
      <c r="I50" s="2871">
        <v>17</v>
      </c>
      <c r="J50" s="2871">
        <v>32</v>
      </c>
      <c r="K50" s="2871">
        <v>25</v>
      </c>
      <c r="L50" s="2871">
        <v>28</v>
      </c>
      <c r="M50" s="2871">
        <v>53</v>
      </c>
      <c r="N50" s="2871">
        <v>22</v>
      </c>
      <c r="O50" s="2871">
        <v>18</v>
      </c>
      <c r="P50" s="2871">
        <v>40</v>
      </c>
      <c r="Q50" s="1763">
        <v>73</v>
      </c>
      <c r="R50" s="1764">
        <v>74</v>
      </c>
      <c r="S50" s="1765">
        <v>147</v>
      </c>
    </row>
    <row r="51" spans="1:23" ht="26.25" customHeight="1" thickBot="1" x14ac:dyDescent="0.35">
      <c r="A51" s="2668" t="s">
        <v>155</v>
      </c>
      <c r="B51" s="1883">
        <v>32</v>
      </c>
      <c r="C51" s="1884">
        <v>1</v>
      </c>
      <c r="D51" s="1885">
        <v>33</v>
      </c>
      <c r="E51" s="1883">
        <v>21</v>
      </c>
      <c r="F51" s="1884">
        <v>2</v>
      </c>
      <c r="G51" s="1886">
        <v>23</v>
      </c>
      <c r="H51" s="1887">
        <v>27</v>
      </c>
      <c r="I51" s="1884">
        <v>4</v>
      </c>
      <c r="J51" s="1885">
        <v>31</v>
      </c>
      <c r="K51" s="1883">
        <v>34</v>
      </c>
      <c r="L51" s="1884">
        <v>7</v>
      </c>
      <c r="M51" s="1886">
        <v>41</v>
      </c>
      <c r="N51" s="1887">
        <v>54</v>
      </c>
      <c r="O51" s="1884">
        <v>9</v>
      </c>
      <c r="P51" s="1885">
        <v>63</v>
      </c>
      <c r="Q51" s="2872">
        <v>168</v>
      </c>
      <c r="R51" s="2866">
        <v>23</v>
      </c>
      <c r="S51" s="2867">
        <v>191</v>
      </c>
      <c r="T51" s="871">
        <f>SUM(S52:S54)</f>
        <v>191</v>
      </c>
      <c r="U51" s="871"/>
      <c r="V51" s="871"/>
      <c r="W51" s="871"/>
    </row>
    <row r="52" spans="1:23" ht="26.25" customHeight="1" x14ac:dyDescent="0.3">
      <c r="A52" s="2873" t="s">
        <v>307</v>
      </c>
      <c r="B52" s="2794">
        <v>23</v>
      </c>
      <c r="C52" s="2794">
        <v>1</v>
      </c>
      <c r="D52" s="2795">
        <v>24</v>
      </c>
      <c r="E52" s="2793">
        <v>14</v>
      </c>
      <c r="F52" s="2794">
        <v>2</v>
      </c>
      <c r="G52" s="2796">
        <v>16</v>
      </c>
      <c r="H52" s="2797">
        <v>19</v>
      </c>
      <c r="I52" s="2794">
        <v>4</v>
      </c>
      <c r="J52" s="2795">
        <v>23</v>
      </c>
      <c r="K52" s="2793">
        <v>23</v>
      </c>
      <c r="L52" s="2794">
        <v>7</v>
      </c>
      <c r="M52" s="2796">
        <v>30</v>
      </c>
      <c r="N52" s="2797">
        <v>24</v>
      </c>
      <c r="O52" s="2794">
        <v>7</v>
      </c>
      <c r="P52" s="2795">
        <v>31</v>
      </c>
      <c r="Q52" s="2793">
        <v>103</v>
      </c>
      <c r="R52" s="2794">
        <v>21</v>
      </c>
      <c r="S52" s="2796">
        <v>124</v>
      </c>
      <c r="T52" s="871">
        <f>S51-T51</f>
        <v>0</v>
      </c>
      <c r="U52" s="871"/>
      <c r="V52" s="871"/>
      <c r="W52" s="871"/>
    </row>
    <row r="53" spans="1:23" ht="26.25" customHeight="1" x14ac:dyDescent="0.3">
      <c r="A53" s="2874" t="s">
        <v>308</v>
      </c>
      <c r="B53" s="2800">
        <v>0</v>
      </c>
      <c r="C53" s="2800">
        <v>0</v>
      </c>
      <c r="D53" s="2801">
        <v>0</v>
      </c>
      <c r="E53" s="2799">
        <v>0</v>
      </c>
      <c r="F53" s="2800">
        <v>0</v>
      </c>
      <c r="G53" s="2802">
        <v>0</v>
      </c>
      <c r="H53" s="2803">
        <v>0</v>
      </c>
      <c r="I53" s="2800">
        <v>0</v>
      </c>
      <c r="J53" s="2801">
        <v>0</v>
      </c>
      <c r="K53" s="2799">
        <v>0</v>
      </c>
      <c r="L53" s="2800">
        <v>0</v>
      </c>
      <c r="M53" s="2802">
        <v>0</v>
      </c>
      <c r="N53" s="2803">
        <v>24</v>
      </c>
      <c r="O53" s="2800">
        <v>0</v>
      </c>
      <c r="P53" s="2801">
        <v>24</v>
      </c>
      <c r="Q53" s="2799">
        <v>24</v>
      </c>
      <c r="R53" s="2800">
        <v>0</v>
      </c>
      <c r="S53" s="2802">
        <v>24</v>
      </c>
    </row>
    <row r="54" spans="1:23" ht="26.25" customHeight="1" x14ac:dyDescent="0.3">
      <c r="A54" s="2874" t="s">
        <v>310</v>
      </c>
      <c r="B54" s="2800">
        <v>9</v>
      </c>
      <c r="C54" s="2800">
        <v>0</v>
      </c>
      <c r="D54" s="2801">
        <v>9</v>
      </c>
      <c r="E54" s="2799">
        <v>7</v>
      </c>
      <c r="F54" s="2800">
        <v>0</v>
      </c>
      <c r="G54" s="2802">
        <v>7</v>
      </c>
      <c r="H54" s="2803">
        <v>8</v>
      </c>
      <c r="I54" s="2800">
        <v>0</v>
      </c>
      <c r="J54" s="2801">
        <v>8</v>
      </c>
      <c r="K54" s="2799">
        <v>11</v>
      </c>
      <c r="L54" s="2800">
        <v>0</v>
      </c>
      <c r="M54" s="2802">
        <v>11</v>
      </c>
      <c r="N54" s="2803">
        <v>6</v>
      </c>
      <c r="O54" s="2800">
        <v>2</v>
      </c>
      <c r="P54" s="2801">
        <v>8</v>
      </c>
      <c r="Q54" s="2799">
        <v>41</v>
      </c>
      <c r="R54" s="2800">
        <v>2</v>
      </c>
      <c r="S54" s="2802">
        <v>43</v>
      </c>
    </row>
    <row r="55" spans="1:23" ht="24.75" customHeight="1" x14ac:dyDescent="0.3">
      <c r="A55" s="2870" t="s">
        <v>156</v>
      </c>
      <c r="B55" s="875">
        <v>11</v>
      </c>
      <c r="C55" s="2875">
        <v>5</v>
      </c>
      <c r="D55" s="2876">
        <v>16</v>
      </c>
      <c r="E55" s="875">
        <v>7</v>
      </c>
      <c r="F55" s="2875">
        <v>4</v>
      </c>
      <c r="G55" s="2877">
        <v>11</v>
      </c>
      <c r="H55" s="2878">
        <v>7</v>
      </c>
      <c r="I55" s="2875">
        <v>3</v>
      </c>
      <c r="J55" s="2876">
        <v>10</v>
      </c>
      <c r="K55" s="875">
        <v>9</v>
      </c>
      <c r="L55" s="2875">
        <v>6</v>
      </c>
      <c r="M55" s="2877">
        <v>15</v>
      </c>
      <c r="N55" s="2878">
        <v>19</v>
      </c>
      <c r="O55" s="2875">
        <v>7</v>
      </c>
      <c r="P55" s="2877">
        <v>26</v>
      </c>
      <c r="Q55" s="2859">
        <v>53</v>
      </c>
      <c r="R55" s="2786">
        <v>25</v>
      </c>
      <c r="S55" s="2787">
        <v>78</v>
      </c>
    </row>
    <row r="56" spans="1:23" ht="24.75" customHeight="1" x14ac:dyDescent="0.3">
      <c r="A56" s="1821" t="s">
        <v>157</v>
      </c>
      <c r="B56" s="2879">
        <v>10</v>
      </c>
      <c r="C56" s="2880">
        <v>8</v>
      </c>
      <c r="D56" s="2881">
        <v>18</v>
      </c>
      <c r="E56" s="2879">
        <v>8</v>
      </c>
      <c r="F56" s="2880">
        <v>5</v>
      </c>
      <c r="G56" s="2882">
        <v>13</v>
      </c>
      <c r="H56" s="2883">
        <v>9</v>
      </c>
      <c r="I56" s="2880">
        <v>6</v>
      </c>
      <c r="J56" s="2881">
        <v>15</v>
      </c>
      <c r="K56" s="2879">
        <v>0</v>
      </c>
      <c r="L56" s="2880">
        <v>10</v>
      </c>
      <c r="M56" s="2882">
        <v>10</v>
      </c>
      <c r="N56" s="2883">
        <v>0</v>
      </c>
      <c r="O56" s="2880">
        <v>0</v>
      </c>
      <c r="P56" s="2882">
        <v>0</v>
      </c>
      <c r="Q56" s="2859">
        <v>27</v>
      </c>
      <c r="R56" s="2786">
        <v>29</v>
      </c>
      <c r="S56" s="2787">
        <v>56</v>
      </c>
    </row>
    <row r="57" spans="1:23" ht="24.75" customHeight="1" x14ac:dyDescent="0.3">
      <c r="A57" s="2627" t="s">
        <v>158</v>
      </c>
      <c r="B57" s="2879">
        <v>5</v>
      </c>
      <c r="C57" s="2880">
        <v>20</v>
      </c>
      <c r="D57" s="2881">
        <v>25</v>
      </c>
      <c r="E57" s="2879">
        <v>10</v>
      </c>
      <c r="F57" s="2880">
        <v>6</v>
      </c>
      <c r="G57" s="2882">
        <v>16</v>
      </c>
      <c r="H57" s="2883">
        <v>23</v>
      </c>
      <c r="I57" s="2880">
        <v>13</v>
      </c>
      <c r="J57" s="2881">
        <v>36</v>
      </c>
      <c r="K57" s="2879">
        <v>25</v>
      </c>
      <c r="L57" s="2880">
        <v>35</v>
      </c>
      <c r="M57" s="2882">
        <v>60</v>
      </c>
      <c r="N57" s="2883">
        <v>27</v>
      </c>
      <c r="O57" s="2880">
        <v>71</v>
      </c>
      <c r="P57" s="2882">
        <v>98</v>
      </c>
      <c r="Q57" s="2859">
        <v>90</v>
      </c>
      <c r="R57" s="2786">
        <v>145</v>
      </c>
      <c r="S57" s="2787">
        <v>235</v>
      </c>
    </row>
    <row r="58" spans="1:23" ht="40.5" x14ac:dyDescent="0.3">
      <c r="A58" s="2627" t="s">
        <v>162</v>
      </c>
      <c r="B58" s="2879">
        <v>6</v>
      </c>
      <c r="C58" s="2880">
        <v>13</v>
      </c>
      <c r="D58" s="2881">
        <v>19</v>
      </c>
      <c r="E58" s="2879">
        <v>8</v>
      </c>
      <c r="F58" s="2880">
        <v>5</v>
      </c>
      <c r="G58" s="2882">
        <v>13</v>
      </c>
      <c r="H58" s="2883">
        <v>11</v>
      </c>
      <c r="I58" s="2880">
        <v>19</v>
      </c>
      <c r="J58" s="2881">
        <v>30</v>
      </c>
      <c r="K58" s="2879">
        <v>11</v>
      </c>
      <c r="L58" s="2880">
        <v>32</v>
      </c>
      <c r="M58" s="2882">
        <v>43</v>
      </c>
      <c r="N58" s="2883">
        <v>12</v>
      </c>
      <c r="O58" s="2880">
        <v>46</v>
      </c>
      <c r="P58" s="2882">
        <v>58</v>
      </c>
      <c r="Q58" s="2859">
        <v>48</v>
      </c>
      <c r="R58" s="2786">
        <v>115</v>
      </c>
      <c r="S58" s="2787">
        <v>163</v>
      </c>
    </row>
    <row r="59" spans="1:23" x14ac:dyDescent="0.3">
      <c r="A59" s="2627" t="s">
        <v>159</v>
      </c>
      <c r="B59" s="2879">
        <v>0</v>
      </c>
      <c r="C59" s="2880">
        <v>0</v>
      </c>
      <c r="D59" s="2881">
        <v>0</v>
      </c>
      <c r="E59" s="2879">
        <v>0</v>
      </c>
      <c r="F59" s="2880">
        <v>4</v>
      </c>
      <c r="G59" s="2882">
        <v>4</v>
      </c>
      <c r="H59" s="2883">
        <v>6</v>
      </c>
      <c r="I59" s="2880">
        <v>3</v>
      </c>
      <c r="J59" s="2881">
        <v>9</v>
      </c>
      <c r="K59" s="2879">
        <v>9</v>
      </c>
      <c r="L59" s="2880">
        <v>2</v>
      </c>
      <c r="M59" s="2882">
        <v>11</v>
      </c>
      <c r="N59" s="2883">
        <v>11</v>
      </c>
      <c r="O59" s="2880">
        <v>10</v>
      </c>
      <c r="P59" s="2882">
        <v>21</v>
      </c>
      <c r="Q59" s="2859">
        <v>26</v>
      </c>
      <c r="R59" s="2786">
        <v>19</v>
      </c>
      <c r="S59" s="2787">
        <v>45</v>
      </c>
    </row>
    <row r="60" spans="1:23" ht="25.5" customHeight="1" thickBot="1" x14ac:dyDescent="0.35">
      <c r="A60" s="2683" t="s">
        <v>160</v>
      </c>
      <c r="B60" s="2884">
        <v>0</v>
      </c>
      <c r="C60" s="2885">
        <v>0</v>
      </c>
      <c r="D60" s="877">
        <v>0</v>
      </c>
      <c r="E60" s="2884">
        <v>0</v>
      </c>
      <c r="F60" s="2885">
        <v>0</v>
      </c>
      <c r="G60" s="2886">
        <v>0</v>
      </c>
      <c r="H60" s="2887">
        <v>0</v>
      </c>
      <c r="I60" s="2885">
        <v>8</v>
      </c>
      <c r="J60" s="877">
        <v>8</v>
      </c>
      <c r="K60" s="2884">
        <v>0</v>
      </c>
      <c r="L60" s="2885">
        <v>2</v>
      </c>
      <c r="M60" s="2886">
        <v>2</v>
      </c>
      <c r="N60" s="2887">
        <v>0</v>
      </c>
      <c r="O60" s="2885">
        <v>5</v>
      </c>
      <c r="P60" s="2886">
        <v>5</v>
      </c>
      <c r="Q60" s="2854">
        <v>0</v>
      </c>
      <c r="R60" s="2839">
        <v>15</v>
      </c>
      <c r="S60" s="2840">
        <v>15</v>
      </c>
    </row>
    <row r="61" spans="1:23" ht="33.75" customHeight="1" thickBot="1" x14ac:dyDescent="0.35">
      <c r="A61" s="2888" t="s">
        <v>8</v>
      </c>
      <c r="B61" s="2841">
        <v>110</v>
      </c>
      <c r="C61" s="2841">
        <v>94</v>
      </c>
      <c r="D61" s="2841">
        <v>204</v>
      </c>
      <c r="E61" s="2841">
        <v>100</v>
      </c>
      <c r="F61" s="2841">
        <v>88</v>
      </c>
      <c r="G61" s="2841">
        <v>188</v>
      </c>
      <c r="H61" s="2841">
        <v>148</v>
      </c>
      <c r="I61" s="2841">
        <v>159</v>
      </c>
      <c r="J61" s="2841">
        <v>307</v>
      </c>
      <c r="K61" s="2841">
        <v>176</v>
      </c>
      <c r="L61" s="2841">
        <v>243</v>
      </c>
      <c r="M61" s="2841">
        <v>419</v>
      </c>
      <c r="N61" s="2841">
        <v>234</v>
      </c>
      <c r="O61" s="2841">
        <v>401</v>
      </c>
      <c r="P61" s="2841">
        <v>635</v>
      </c>
      <c r="Q61" s="2841">
        <v>768</v>
      </c>
      <c r="R61" s="2841">
        <v>985</v>
      </c>
      <c r="S61" s="2841">
        <v>1753</v>
      </c>
    </row>
    <row r="62" spans="1:23" ht="31.5" customHeight="1" thickBot="1" x14ac:dyDescent="0.35">
      <c r="A62" s="2889" t="s">
        <v>25</v>
      </c>
      <c r="B62" s="2054"/>
      <c r="C62" s="1766"/>
      <c r="D62" s="1767"/>
      <c r="E62" s="2054"/>
      <c r="F62" s="1766"/>
      <c r="G62" s="1767"/>
      <c r="H62" s="2054"/>
      <c r="I62" s="1766"/>
      <c r="J62" s="1767"/>
      <c r="K62" s="2054"/>
      <c r="L62" s="1766"/>
      <c r="M62" s="1767"/>
      <c r="N62" s="2054"/>
      <c r="O62" s="1766"/>
      <c r="P62" s="1767"/>
      <c r="Q62" s="1763">
        <v>0</v>
      </c>
      <c r="R62" s="1764">
        <v>0</v>
      </c>
      <c r="S62" s="1765">
        <v>0</v>
      </c>
    </row>
    <row r="63" spans="1:23" ht="24.95" customHeight="1" x14ac:dyDescent="0.3">
      <c r="A63" s="2627" t="s">
        <v>147</v>
      </c>
      <c r="B63" s="2879">
        <v>0</v>
      </c>
      <c r="C63" s="2880">
        <v>0</v>
      </c>
      <c r="D63" s="2881">
        <v>0</v>
      </c>
      <c r="E63" s="2879">
        <v>0</v>
      </c>
      <c r="F63" s="2880">
        <v>0</v>
      </c>
      <c r="G63" s="2882">
        <v>0</v>
      </c>
      <c r="H63" s="2883">
        <v>0</v>
      </c>
      <c r="I63" s="2880">
        <v>0</v>
      </c>
      <c r="J63" s="2881">
        <v>0</v>
      </c>
      <c r="K63" s="2879">
        <v>0</v>
      </c>
      <c r="L63" s="2880">
        <v>0</v>
      </c>
      <c r="M63" s="2882">
        <v>0</v>
      </c>
      <c r="N63" s="2883">
        <v>1</v>
      </c>
      <c r="O63" s="2880">
        <v>0</v>
      </c>
      <c r="P63" s="2882">
        <v>1</v>
      </c>
      <c r="Q63" s="878">
        <v>1</v>
      </c>
      <c r="R63" s="2786">
        <v>0</v>
      </c>
      <c r="S63" s="2787">
        <v>1</v>
      </c>
    </row>
    <row r="64" spans="1:23" ht="24.95" customHeight="1" x14ac:dyDescent="0.3">
      <c r="A64" s="2627" t="s">
        <v>161</v>
      </c>
      <c r="B64" s="2879">
        <v>0</v>
      </c>
      <c r="C64" s="2880">
        <v>0</v>
      </c>
      <c r="D64" s="2881">
        <v>0</v>
      </c>
      <c r="E64" s="2879">
        <v>0</v>
      </c>
      <c r="F64" s="2880">
        <v>0</v>
      </c>
      <c r="G64" s="2882">
        <v>0</v>
      </c>
      <c r="H64" s="2883">
        <v>0</v>
      </c>
      <c r="I64" s="2880">
        <v>0</v>
      </c>
      <c r="J64" s="2881">
        <v>0</v>
      </c>
      <c r="K64" s="2879">
        <v>0</v>
      </c>
      <c r="L64" s="2880">
        <v>0</v>
      </c>
      <c r="M64" s="2882">
        <v>0</v>
      </c>
      <c r="N64" s="2883">
        <v>0</v>
      </c>
      <c r="O64" s="2880">
        <v>0</v>
      </c>
      <c r="P64" s="2882">
        <v>0</v>
      </c>
      <c r="Q64" s="878">
        <v>0</v>
      </c>
      <c r="R64" s="2786">
        <v>0</v>
      </c>
      <c r="S64" s="2787">
        <v>0</v>
      </c>
    </row>
    <row r="65" spans="1:19" ht="24.95" customHeight="1" x14ac:dyDescent="0.3">
      <c r="A65" s="2627" t="s">
        <v>148</v>
      </c>
      <c r="B65" s="2879">
        <v>0</v>
      </c>
      <c r="C65" s="2880">
        <v>1</v>
      </c>
      <c r="D65" s="2881">
        <v>1</v>
      </c>
      <c r="E65" s="2879">
        <v>0</v>
      </c>
      <c r="F65" s="2880">
        <v>0</v>
      </c>
      <c r="G65" s="2882">
        <v>0</v>
      </c>
      <c r="H65" s="2883">
        <v>0</v>
      </c>
      <c r="I65" s="2880">
        <v>0</v>
      </c>
      <c r="J65" s="2881">
        <v>0</v>
      </c>
      <c r="K65" s="2879">
        <v>0</v>
      </c>
      <c r="L65" s="2880">
        <v>0</v>
      </c>
      <c r="M65" s="2882">
        <v>0</v>
      </c>
      <c r="N65" s="2883">
        <v>0</v>
      </c>
      <c r="O65" s="2880">
        <v>0</v>
      </c>
      <c r="P65" s="2882">
        <v>0</v>
      </c>
      <c r="Q65" s="878">
        <v>0</v>
      </c>
      <c r="R65" s="2786">
        <v>1</v>
      </c>
      <c r="S65" s="2787">
        <v>1</v>
      </c>
    </row>
    <row r="66" spans="1:19" ht="40.5" x14ac:dyDescent="0.3">
      <c r="A66" s="1821" t="s">
        <v>181</v>
      </c>
      <c r="B66" s="2879">
        <v>0</v>
      </c>
      <c r="C66" s="2880">
        <v>0</v>
      </c>
      <c r="D66" s="2881">
        <v>0</v>
      </c>
      <c r="E66" s="2879">
        <v>0</v>
      </c>
      <c r="F66" s="2880">
        <v>0</v>
      </c>
      <c r="G66" s="2882">
        <v>0</v>
      </c>
      <c r="H66" s="2883">
        <v>0</v>
      </c>
      <c r="I66" s="2880">
        <v>0</v>
      </c>
      <c r="J66" s="2881">
        <v>0</v>
      </c>
      <c r="K66" s="2879">
        <v>0</v>
      </c>
      <c r="L66" s="2880">
        <v>0</v>
      </c>
      <c r="M66" s="2882">
        <v>0</v>
      </c>
      <c r="N66" s="2883">
        <v>1</v>
      </c>
      <c r="O66" s="2880">
        <v>0</v>
      </c>
      <c r="P66" s="2882">
        <v>1</v>
      </c>
      <c r="Q66" s="878">
        <v>1</v>
      </c>
      <c r="R66" s="2786">
        <v>0</v>
      </c>
      <c r="S66" s="2787">
        <v>1</v>
      </c>
    </row>
    <row r="67" spans="1:19" ht="24.95" customHeight="1" thickBot="1" x14ac:dyDescent="0.35">
      <c r="A67" s="1821" t="s">
        <v>150</v>
      </c>
      <c r="B67" s="1888">
        <v>2</v>
      </c>
      <c r="C67" s="1889">
        <v>3</v>
      </c>
      <c r="D67" s="1890">
        <v>5</v>
      </c>
      <c r="E67" s="1888">
        <v>1</v>
      </c>
      <c r="F67" s="1889">
        <v>0</v>
      </c>
      <c r="G67" s="1891">
        <v>1</v>
      </c>
      <c r="H67" s="1892">
        <v>0</v>
      </c>
      <c r="I67" s="1889">
        <v>0</v>
      </c>
      <c r="J67" s="1890">
        <v>0</v>
      </c>
      <c r="K67" s="1888">
        <v>1</v>
      </c>
      <c r="L67" s="1889">
        <v>0</v>
      </c>
      <c r="M67" s="1891">
        <v>1</v>
      </c>
      <c r="N67" s="1892">
        <v>0</v>
      </c>
      <c r="O67" s="1889">
        <v>0</v>
      </c>
      <c r="P67" s="1891">
        <v>0</v>
      </c>
      <c r="Q67" s="1873">
        <v>4</v>
      </c>
      <c r="R67" s="1764">
        <v>3</v>
      </c>
      <c r="S67" s="1765">
        <v>7</v>
      </c>
    </row>
    <row r="68" spans="1:19" ht="24.95" customHeight="1" thickBot="1" x14ac:dyDescent="0.35">
      <c r="A68" s="2707" t="s">
        <v>151</v>
      </c>
      <c r="B68" s="2890">
        <v>0</v>
      </c>
      <c r="C68" s="2890">
        <v>0</v>
      </c>
      <c r="D68" s="2890">
        <v>0</v>
      </c>
      <c r="E68" s="2890">
        <v>0</v>
      </c>
      <c r="F68" s="2890">
        <v>0</v>
      </c>
      <c r="G68" s="2890">
        <v>0</v>
      </c>
      <c r="H68" s="2890">
        <v>0</v>
      </c>
      <c r="I68" s="2890">
        <v>1</v>
      </c>
      <c r="J68" s="2890">
        <v>1</v>
      </c>
      <c r="K68" s="2890">
        <v>0</v>
      </c>
      <c r="L68" s="2890">
        <v>3</v>
      </c>
      <c r="M68" s="2890">
        <v>3</v>
      </c>
      <c r="N68" s="2890">
        <v>1</v>
      </c>
      <c r="O68" s="2890">
        <v>1</v>
      </c>
      <c r="P68" s="2890">
        <v>2</v>
      </c>
      <c r="Q68" s="2872">
        <v>1</v>
      </c>
      <c r="R68" s="2866">
        <v>5</v>
      </c>
      <c r="S68" s="2867">
        <v>6</v>
      </c>
    </row>
    <row r="69" spans="1:19" ht="24.75" customHeight="1" x14ac:dyDescent="0.3">
      <c r="A69" s="2792" t="s">
        <v>302</v>
      </c>
      <c r="B69" s="2793">
        <v>0</v>
      </c>
      <c r="C69" s="2794">
        <v>0</v>
      </c>
      <c r="D69" s="2795">
        <v>0</v>
      </c>
      <c r="E69" s="2793">
        <v>0</v>
      </c>
      <c r="F69" s="2794">
        <v>0</v>
      </c>
      <c r="G69" s="2796">
        <v>0</v>
      </c>
      <c r="H69" s="2797">
        <v>0</v>
      </c>
      <c r="I69" s="2794">
        <v>0</v>
      </c>
      <c r="J69" s="2795">
        <v>0</v>
      </c>
      <c r="K69" s="2793">
        <v>0</v>
      </c>
      <c r="L69" s="2794">
        <v>0</v>
      </c>
      <c r="M69" s="2796">
        <v>0</v>
      </c>
      <c r="N69" s="2797">
        <v>0</v>
      </c>
      <c r="O69" s="2794">
        <v>0</v>
      </c>
      <c r="P69" s="2795">
        <v>0</v>
      </c>
      <c r="Q69" s="2793">
        <v>0</v>
      </c>
      <c r="R69" s="2794">
        <v>0</v>
      </c>
      <c r="S69" s="2796">
        <v>0</v>
      </c>
    </row>
    <row r="70" spans="1:19" ht="24.75" customHeight="1" x14ac:dyDescent="0.3">
      <c r="A70" s="2798" t="s">
        <v>303</v>
      </c>
      <c r="B70" s="2799">
        <v>0</v>
      </c>
      <c r="C70" s="2800">
        <v>0</v>
      </c>
      <c r="D70" s="2801">
        <v>0</v>
      </c>
      <c r="E70" s="2799">
        <v>0</v>
      </c>
      <c r="F70" s="2800">
        <v>0</v>
      </c>
      <c r="G70" s="2802">
        <v>0</v>
      </c>
      <c r="H70" s="2803">
        <v>0</v>
      </c>
      <c r="I70" s="2800">
        <v>0</v>
      </c>
      <c r="J70" s="2801">
        <v>0</v>
      </c>
      <c r="K70" s="2799">
        <v>0</v>
      </c>
      <c r="L70" s="2800">
        <v>0</v>
      </c>
      <c r="M70" s="2802">
        <v>0</v>
      </c>
      <c r="N70" s="2803">
        <v>0</v>
      </c>
      <c r="O70" s="2800">
        <v>0</v>
      </c>
      <c r="P70" s="2801">
        <v>0</v>
      </c>
      <c r="Q70" s="2799">
        <v>0</v>
      </c>
      <c r="R70" s="2800">
        <v>0</v>
      </c>
      <c r="S70" s="2802">
        <v>0</v>
      </c>
    </row>
    <row r="71" spans="1:19" ht="24.75" customHeight="1" x14ac:dyDescent="0.3">
      <c r="A71" s="2798" t="s">
        <v>304</v>
      </c>
      <c r="B71" s="2799">
        <v>0</v>
      </c>
      <c r="C71" s="2800">
        <v>0</v>
      </c>
      <c r="D71" s="2801">
        <v>0</v>
      </c>
      <c r="E71" s="2799">
        <v>0</v>
      </c>
      <c r="F71" s="2800">
        <v>0</v>
      </c>
      <c r="G71" s="2802">
        <v>0</v>
      </c>
      <c r="H71" s="2803">
        <v>0</v>
      </c>
      <c r="I71" s="2800">
        <v>1</v>
      </c>
      <c r="J71" s="2801">
        <v>1</v>
      </c>
      <c r="K71" s="2799">
        <v>0</v>
      </c>
      <c r="L71" s="2799">
        <v>3</v>
      </c>
      <c r="M71" s="2802">
        <v>3</v>
      </c>
      <c r="N71" s="2803">
        <v>1</v>
      </c>
      <c r="O71" s="2803">
        <v>1</v>
      </c>
      <c r="P71" s="2803">
        <v>2</v>
      </c>
      <c r="Q71" s="2799">
        <v>1</v>
      </c>
      <c r="R71" s="2799">
        <v>5</v>
      </c>
      <c r="S71" s="2799">
        <v>6</v>
      </c>
    </row>
    <row r="72" spans="1:19" ht="42" customHeight="1" x14ac:dyDescent="0.3">
      <c r="A72" s="2798" t="s">
        <v>334</v>
      </c>
      <c r="B72" s="2799">
        <v>0</v>
      </c>
      <c r="C72" s="2800">
        <v>0</v>
      </c>
      <c r="D72" s="2801">
        <v>0</v>
      </c>
      <c r="E72" s="2799">
        <v>0</v>
      </c>
      <c r="F72" s="2800">
        <v>0</v>
      </c>
      <c r="G72" s="2802">
        <v>0</v>
      </c>
      <c r="H72" s="2803">
        <v>0</v>
      </c>
      <c r="I72" s="2800">
        <v>0</v>
      </c>
      <c r="J72" s="2801">
        <v>0</v>
      </c>
      <c r="K72" s="2799">
        <v>0</v>
      </c>
      <c r="L72" s="2799">
        <v>0</v>
      </c>
      <c r="M72" s="2799">
        <v>0</v>
      </c>
      <c r="N72" s="2803">
        <v>0</v>
      </c>
      <c r="O72" s="2803">
        <v>0</v>
      </c>
      <c r="P72" s="2803">
        <v>0</v>
      </c>
      <c r="Q72" s="2799">
        <v>0</v>
      </c>
      <c r="R72" s="2799">
        <v>0</v>
      </c>
      <c r="S72" s="2799">
        <v>0</v>
      </c>
    </row>
    <row r="73" spans="1:19" ht="24.75" customHeight="1" thickBot="1" x14ac:dyDescent="0.35">
      <c r="A73" s="2804" t="s">
        <v>305</v>
      </c>
      <c r="B73" s="2805">
        <v>0</v>
      </c>
      <c r="C73" s="2806">
        <v>0</v>
      </c>
      <c r="D73" s="876">
        <v>0</v>
      </c>
      <c r="E73" s="2805">
        <v>0</v>
      </c>
      <c r="F73" s="2806">
        <v>0</v>
      </c>
      <c r="G73" s="2807">
        <v>0</v>
      </c>
      <c r="H73" s="2808">
        <v>0</v>
      </c>
      <c r="I73" s="2806">
        <v>0</v>
      </c>
      <c r="J73" s="876">
        <v>0</v>
      </c>
      <c r="K73" s="2805">
        <v>0</v>
      </c>
      <c r="L73" s="2806">
        <v>0</v>
      </c>
      <c r="M73" s="2807">
        <v>0</v>
      </c>
      <c r="N73" s="2808">
        <v>0</v>
      </c>
      <c r="O73" s="2806">
        <v>0</v>
      </c>
      <c r="P73" s="876">
        <v>0</v>
      </c>
      <c r="Q73" s="2805">
        <v>0</v>
      </c>
      <c r="R73" s="2806">
        <v>0</v>
      </c>
      <c r="S73" s="2807">
        <v>0</v>
      </c>
    </row>
    <row r="74" spans="1:19" ht="24.95" customHeight="1" x14ac:dyDescent="0.3">
      <c r="A74" s="2627" t="s">
        <v>152</v>
      </c>
      <c r="B74" s="875">
        <v>0</v>
      </c>
      <c r="C74" s="2875">
        <v>0</v>
      </c>
      <c r="D74" s="2876">
        <v>0</v>
      </c>
      <c r="E74" s="875">
        <v>0</v>
      </c>
      <c r="F74" s="2875">
        <v>0</v>
      </c>
      <c r="G74" s="2877">
        <v>0</v>
      </c>
      <c r="H74" s="2878">
        <v>0</v>
      </c>
      <c r="I74" s="2875">
        <v>0</v>
      </c>
      <c r="J74" s="2876">
        <v>0</v>
      </c>
      <c r="K74" s="875">
        <v>0</v>
      </c>
      <c r="L74" s="2875">
        <v>0</v>
      </c>
      <c r="M74" s="2877">
        <v>0</v>
      </c>
      <c r="N74" s="2878">
        <v>0</v>
      </c>
      <c r="O74" s="2875">
        <v>0</v>
      </c>
      <c r="P74" s="2877">
        <v>0</v>
      </c>
      <c r="Q74" s="878">
        <v>0</v>
      </c>
      <c r="R74" s="2786">
        <v>0</v>
      </c>
      <c r="S74" s="2787">
        <v>0</v>
      </c>
    </row>
    <row r="75" spans="1:19" ht="24.95" customHeight="1" x14ac:dyDescent="0.3">
      <c r="A75" s="2627" t="s">
        <v>153</v>
      </c>
      <c r="B75" s="2879">
        <v>1</v>
      </c>
      <c r="C75" s="2880">
        <v>0</v>
      </c>
      <c r="D75" s="2881">
        <v>1</v>
      </c>
      <c r="E75" s="2879">
        <v>2</v>
      </c>
      <c r="F75" s="2880">
        <v>0</v>
      </c>
      <c r="G75" s="2882">
        <v>2</v>
      </c>
      <c r="H75" s="2883">
        <v>1</v>
      </c>
      <c r="I75" s="2880">
        <v>1</v>
      </c>
      <c r="J75" s="2881">
        <v>2</v>
      </c>
      <c r="K75" s="2879">
        <v>0</v>
      </c>
      <c r="L75" s="2880">
        <v>1</v>
      </c>
      <c r="M75" s="2882">
        <v>1</v>
      </c>
      <c r="N75" s="2883">
        <v>2</v>
      </c>
      <c r="O75" s="2880">
        <v>1</v>
      </c>
      <c r="P75" s="2882">
        <v>3</v>
      </c>
      <c r="Q75" s="878">
        <v>6</v>
      </c>
      <c r="R75" s="2786">
        <v>3</v>
      </c>
      <c r="S75" s="2787">
        <v>9</v>
      </c>
    </row>
    <row r="76" spans="1:19" ht="24.95" customHeight="1" x14ac:dyDescent="0.3">
      <c r="A76" s="1821" t="s">
        <v>182</v>
      </c>
      <c r="B76" s="2879">
        <v>0</v>
      </c>
      <c r="C76" s="2880">
        <v>0</v>
      </c>
      <c r="D76" s="2881">
        <v>0</v>
      </c>
      <c r="E76" s="2879">
        <v>0</v>
      </c>
      <c r="F76" s="2880">
        <v>0</v>
      </c>
      <c r="G76" s="2882">
        <v>0</v>
      </c>
      <c r="H76" s="2883">
        <v>0</v>
      </c>
      <c r="I76" s="2880">
        <v>0</v>
      </c>
      <c r="J76" s="2881">
        <v>0</v>
      </c>
      <c r="K76" s="2879">
        <v>0</v>
      </c>
      <c r="L76" s="2880">
        <v>0</v>
      </c>
      <c r="M76" s="2882">
        <v>0</v>
      </c>
      <c r="N76" s="2883">
        <v>0</v>
      </c>
      <c r="O76" s="2880">
        <v>0</v>
      </c>
      <c r="P76" s="2882">
        <v>0</v>
      </c>
      <c r="Q76" s="878">
        <v>0</v>
      </c>
      <c r="R76" s="2786">
        <v>0</v>
      </c>
      <c r="S76" s="2787">
        <v>0</v>
      </c>
    </row>
    <row r="77" spans="1:19" ht="24.95" customHeight="1" thickBot="1" x14ac:dyDescent="0.35">
      <c r="A77" s="1821" t="s">
        <v>154</v>
      </c>
      <c r="B77" s="2884">
        <v>1</v>
      </c>
      <c r="C77" s="2885">
        <v>0</v>
      </c>
      <c r="D77" s="877">
        <v>1</v>
      </c>
      <c r="E77" s="2884">
        <v>1</v>
      </c>
      <c r="F77" s="2885">
        <v>0</v>
      </c>
      <c r="G77" s="2886">
        <v>1</v>
      </c>
      <c r="H77" s="2887">
        <v>1</v>
      </c>
      <c r="I77" s="2885">
        <v>0</v>
      </c>
      <c r="J77" s="877">
        <v>1</v>
      </c>
      <c r="K77" s="2884">
        <v>1</v>
      </c>
      <c r="L77" s="2885">
        <v>0</v>
      </c>
      <c r="M77" s="2886">
        <v>1</v>
      </c>
      <c r="N77" s="2887">
        <v>1</v>
      </c>
      <c r="O77" s="2885">
        <v>0</v>
      </c>
      <c r="P77" s="2886">
        <v>1</v>
      </c>
      <c r="Q77" s="2838">
        <v>5</v>
      </c>
      <c r="R77" s="2839">
        <v>0</v>
      </c>
      <c r="S77" s="2840">
        <v>5</v>
      </c>
    </row>
    <row r="78" spans="1:19" ht="24.95" customHeight="1" thickBot="1" x14ac:dyDescent="0.35">
      <c r="A78" s="2891" t="s">
        <v>155</v>
      </c>
      <c r="B78" s="2890">
        <v>1</v>
      </c>
      <c r="C78" s="2890">
        <v>0</v>
      </c>
      <c r="D78" s="2890">
        <v>1</v>
      </c>
      <c r="E78" s="2890">
        <v>0</v>
      </c>
      <c r="F78" s="2890">
        <v>0</v>
      </c>
      <c r="G78" s="2890">
        <v>0</v>
      </c>
      <c r="H78" s="2890">
        <v>0</v>
      </c>
      <c r="I78" s="2890">
        <v>0</v>
      </c>
      <c r="J78" s="2890">
        <v>0</v>
      </c>
      <c r="K78" s="2890">
        <v>0</v>
      </c>
      <c r="L78" s="2890">
        <v>0</v>
      </c>
      <c r="M78" s="2890">
        <v>0</v>
      </c>
      <c r="N78" s="2890">
        <v>0</v>
      </c>
      <c r="O78" s="2890">
        <v>0</v>
      </c>
      <c r="P78" s="2890">
        <v>0</v>
      </c>
      <c r="Q78" s="2890">
        <v>1</v>
      </c>
      <c r="R78" s="2890">
        <v>0</v>
      </c>
      <c r="S78" s="2890">
        <v>1</v>
      </c>
    </row>
    <row r="79" spans="1:19" ht="19.5" customHeight="1" x14ac:dyDescent="0.3">
      <c r="A79" s="2792" t="s">
        <v>307</v>
      </c>
      <c r="B79" s="2793">
        <v>1</v>
      </c>
      <c r="C79" s="2794">
        <v>0</v>
      </c>
      <c r="D79" s="2795">
        <v>1</v>
      </c>
      <c r="E79" s="2793">
        <v>0</v>
      </c>
      <c r="F79" s="2794">
        <v>0</v>
      </c>
      <c r="G79" s="2796">
        <v>0</v>
      </c>
      <c r="H79" s="2797">
        <v>0</v>
      </c>
      <c r="I79" s="2794">
        <v>0</v>
      </c>
      <c r="J79" s="2795">
        <v>0</v>
      </c>
      <c r="K79" s="2793">
        <v>0</v>
      </c>
      <c r="L79" s="2794">
        <v>0</v>
      </c>
      <c r="M79" s="2796">
        <v>0</v>
      </c>
      <c r="N79" s="2797">
        <v>0</v>
      </c>
      <c r="O79" s="2794">
        <v>0</v>
      </c>
      <c r="P79" s="2795">
        <v>0</v>
      </c>
      <c r="Q79" s="2793">
        <v>1</v>
      </c>
      <c r="R79" s="2794">
        <v>0</v>
      </c>
      <c r="S79" s="2796">
        <v>1</v>
      </c>
    </row>
    <row r="80" spans="1:19" ht="19.5" customHeight="1" x14ac:dyDescent="0.3">
      <c r="A80" s="2798" t="s">
        <v>308</v>
      </c>
      <c r="B80" s="2799">
        <v>0</v>
      </c>
      <c r="C80" s="2800">
        <v>0</v>
      </c>
      <c r="D80" s="2801">
        <v>0</v>
      </c>
      <c r="E80" s="2799">
        <v>0</v>
      </c>
      <c r="F80" s="2800">
        <v>0</v>
      </c>
      <c r="G80" s="2802">
        <v>0</v>
      </c>
      <c r="H80" s="2803">
        <v>0</v>
      </c>
      <c r="I80" s="2800">
        <v>0</v>
      </c>
      <c r="J80" s="2801">
        <v>0</v>
      </c>
      <c r="K80" s="2799">
        <v>0</v>
      </c>
      <c r="L80" s="2800">
        <v>0</v>
      </c>
      <c r="M80" s="2802">
        <v>0</v>
      </c>
      <c r="N80" s="2803">
        <v>0</v>
      </c>
      <c r="O80" s="2800">
        <v>0</v>
      </c>
      <c r="P80" s="2801">
        <v>0</v>
      </c>
      <c r="Q80" s="2799">
        <v>0</v>
      </c>
      <c r="R80" s="2800">
        <v>0</v>
      </c>
      <c r="S80" s="2802">
        <v>0</v>
      </c>
    </row>
    <row r="81" spans="1:19" ht="19.5" customHeight="1" x14ac:dyDescent="0.3">
      <c r="A81" s="2798" t="s">
        <v>310</v>
      </c>
      <c r="B81" s="2799">
        <v>0</v>
      </c>
      <c r="C81" s="2800">
        <v>0</v>
      </c>
      <c r="D81" s="2801">
        <v>0</v>
      </c>
      <c r="E81" s="2799">
        <v>0</v>
      </c>
      <c r="F81" s="2800">
        <v>0</v>
      </c>
      <c r="G81" s="2802">
        <v>0</v>
      </c>
      <c r="H81" s="2803">
        <v>0</v>
      </c>
      <c r="I81" s="2800">
        <v>0</v>
      </c>
      <c r="J81" s="2801">
        <v>0</v>
      </c>
      <c r="K81" s="2799">
        <v>0</v>
      </c>
      <c r="L81" s="2800">
        <v>0</v>
      </c>
      <c r="M81" s="2802">
        <v>0</v>
      </c>
      <c r="N81" s="2803">
        <v>0</v>
      </c>
      <c r="O81" s="2800">
        <v>0</v>
      </c>
      <c r="P81" s="2801">
        <v>0</v>
      </c>
      <c r="Q81" s="2799">
        <v>0</v>
      </c>
      <c r="R81" s="2800">
        <v>0</v>
      </c>
      <c r="S81" s="2802">
        <v>0</v>
      </c>
    </row>
    <row r="82" spans="1:19" ht="24.95" customHeight="1" x14ac:dyDescent="0.3">
      <c r="A82" s="2870" t="s">
        <v>156</v>
      </c>
      <c r="B82" s="875">
        <v>0</v>
      </c>
      <c r="C82" s="875">
        <v>0</v>
      </c>
      <c r="D82" s="875">
        <v>0</v>
      </c>
      <c r="E82" s="875">
        <v>0</v>
      </c>
      <c r="F82" s="875">
        <v>1</v>
      </c>
      <c r="G82" s="875">
        <v>1</v>
      </c>
      <c r="H82" s="875">
        <v>0</v>
      </c>
      <c r="I82" s="875">
        <v>0</v>
      </c>
      <c r="J82" s="875">
        <v>0</v>
      </c>
      <c r="K82" s="875">
        <v>0</v>
      </c>
      <c r="L82" s="875">
        <v>0</v>
      </c>
      <c r="M82" s="875">
        <v>0</v>
      </c>
      <c r="N82" s="875">
        <v>0</v>
      </c>
      <c r="O82" s="875">
        <v>0</v>
      </c>
      <c r="P82" s="875">
        <v>0</v>
      </c>
      <c r="Q82" s="2859">
        <v>0</v>
      </c>
      <c r="R82" s="2786">
        <v>1</v>
      </c>
      <c r="S82" s="2787">
        <v>1</v>
      </c>
    </row>
    <row r="83" spans="1:19" ht="24.95" customHeight="1" x14ac:dyDescent="0.3">
      <c r="A83" s="1821" t="s">
        <v>157</v>
      </c>
      <c r="B83" s="2879">
        <v>0</v>
      </c>
      <c r="C83" s="2879">
        <v>0</v>
      </c>
      <c r="D83" s="2879">
        <v>0</v>
      </c>
      <c r="E83" s="2879">
        <v>1</v>
      </c>
      <c r="F83" s="2879">
        <v>0</v>
      </c>
      <c r="G83" s="2879">
        <v>1</v>
      </c>
      <c r="H83" s="2879">
        <v>0</v>
      </c>
      <c r="I83" s="2879">
        <v>0</v>
      </c>
      <c r="J83" s="2879">
        <v>0</v>
      </c>
      <c r="K83" s="2879">
        <v>0</v>
      </c>
      <c r="L83" s="2879">
        <v>0</v>
      </c>
      <c r="M83" s="2879">
        <v>0</v>
      </c>
      <c r="N83" s="2879">
        <v>0</v>
      </c>
      <c r="O83" s="2879">
        <v>0</v>
      </c>
      <c r="P83" s="2879">
        <v>0</v>
      </c>
      <c r="Q83" s="2859">
        <v>1</v>
      </c>
      <c r="R83" s="2786">
        <v>0</v>
      </c>
      <c r="S83" s="2787">
        <v>1</v>
      </c>
    </row>
    <row r="84" spans="1:19" ht="24.95" customHeight="1" x14ac:dyDescent="0.3">
      <c r="A84" s="2627" t="s">
        <v>158</v>
      </c>
      <c r="B84" s="2879">
        <v>0</v>
      </c>
      <c r="C84" s="2880">
        <v>2</v>
      </c>
      <c r="D84" s="2882">
        <v>2</v>
      </c>
      <c r="E84" s="2883">
        <v>0</v>
      </c>
      <c r="F84" s="2879">
        <v>0</v>
      </c>
      <c r="G84" s="2879">
        <v>0</v>
      </c>
      <c r="H84" s="2879">
        <v>0</v>
      </c>
      <c r="I84" s="2879">
        <v>0</v>
      </c>
      <c r="J84" s="2879">
        <v>0</v>
      </c>
      <c r="K84" s="2879">
        <v>1</v>
      </c>
      <c r="L84" s="2879">
        <v>1</v>
      </c>
      <c r="M84" s="2879">
        <v>2</v>
      </c>
      <c r="N84" s="2879">
        <v>0</v>
      </c>
      <c r="O84" s="2879">
        <v>1</v>
      </c>
      <c r="P84" s="2879">
        <v>1</v>
      </c>
      <c r="Q84" s="2859">
        <v>1</v>
      </c>
      <c r="R84" s="2786">
        <v>4</v>
      </c>
      <c r="S84" s="2787">
        <v>5</v>
      </c>
    </row>
    <row r="85" spans="1:19" ht="40.5" x14ac:dyDescent="0.3">
      <c r="A85" s="2627" t="s">
        <v>162</v>
      </c>
      <c r="B85" s="2879">
        <v>0</v>
      </c>
      <c r="C85" s="2880">
        <v>0</v>
      </c>
      <c r="D85" s="2882">
        <v>0</v>
      </c>
      <c r="E85" s="2883">
        <v>0</v>
      </c>
      <c r="F85" s="2879">
        <v>0</v>
      </c>
      <c r="G85" s="2879">
        <v>0</v>
      </c>
      <c r="H85" s="2879">
        <v>0</v>
      </c>
      <c r="I85" s="2879">
        <v>0</v>
      </c>
      <c r="J85" s="2879">
        <v>0</v>
      </c>
      <c r="K85" s="2879">
        <v>0</v>
      </c>
      <c r="L85" s="2879">
        <v>0</v>
      </c>
      <c r="M85" s="2879">
        <v>0</v>
      </c>
      <c r="N85" s="2879">
        <v>0</v>
      </c>
      <c r="O85" s="2879">
        <v>0</v>
      </c>
      <c r="P85" s="2879">
        <v>0</v>
      </c>
      <c r="Q85" s="2859">
        <v>0</v>
      </c>
      <c r="R85" s="2786">
        <v>0</v>
      </c>
      <c r="S85" s="2787">
        <v>0</v>
      </c>
    </row>
    <row r="86" spans="1:19" ht="24" customHeight="1" x14ac:dyDescent="0.3">
      <c r="A86" s="2627" t="s">
        <v>159</v>
      </c>
      <c r="B86" s="2879">
        <v>0</v>
      </c>
      <c r="C86" s="2880">
        <v>0</v>
      </c>
      <c r="D86" s="2882">
        <v>0</v>
      </c>
      <c r="E86" s="2883">
        <v>0</v>
      </c>
      <c r="F86" s="2879">
        <v>0</v>
      </c>
      <c r="G86" s="2879">
        <v>0</v>
      </c>
      <c r="H86" s="2879">
        <v>0</v>
      </c>
      <c r="I86" s="2879">
        <v>0</v>
      </c>
      <c r="J86" s="2879">
        <v>0</v>
      </c>
      <c r="K86" s="2879">
        <v>0</v>
      </c>
      <c r="L86" s="2879">
        <v>0</v>
      </c>
      <c r="M86" s="2879">
        <v>0</v>
      </c>
      <c r="N86" s="2879">
        <v>0</v>
      </c>
      <c r="O86" s="2879">
        <v>0</v>
      </c>
      <c r="P86" s="2879">
        <v>0</v>
      </c>
      <c r="Q86" s="2859">
        <v>0</v>
      </c>
      <c r="R86" s="2786">
        <v>0</v>
      </c>
      <c r="S86" s="2787">
        <v>0</v>
      </c>
    </row>
    <row r="87" spans="1:19" ht="24" customHeight="1" thickBot="1" x14ac:dyDescent="0.35">
      <c r="A87" s="2683" t="s">
        <v>160</v>
      </c>
      <c r="B87" s="2884">
        <v>0</v>
      </c>
      <c r="C87" s="2884">
        <v>0</v>
      </c>
      <c r="D87" s="2884">
        <v>0</v>
      </c>
      <c r="E87" s="2884">
        <v>0</v>
      </c>
      <c r="F87" s="2884">
        <v>0</v>
      </c>
      <c r="G87" s="2884">
        <v>0</v>
      </c>
      <c r="H87" s="2884">
        <v>0</v>
      </c>
      <c r="I87" s="2884">
        <v>0</v>
      </c>
      <c r="J87" s="2884">
        <v>0</v>
      </c>
      <c r="K87" s="2884">
        <v>0</v>
      </c>
      <c r="L87" s="2884">
        <v>0</v>
      </c>
      <c r="M87" s="2884">
        <v>0</v>
      </c>
      <c r="N87" s="2884">
        <v>0</v>
      </c>
      <c r="O87" s="2884">
        <v>0</v>
      </c>
      <c r="P87" s="2884">
        <v>0</v>
      </c>
      <c r="Q87" s="2854">
        <v>0</v>
      </c>
      <c r="R87" s="2839">
        <v>0</v>
      </c>
      <c r="S87" s="2840">
        <v>0</v>
      </c>
    </row>
    <row r="88" spans="1:19" ht="33.75" customHeight="1" thickBot="1" x14ac:dyDescent="0.35">
      <c r="A88" s="2772" t="s">
        <v>13</v>
      </c>
      <c r="B88" s="2892">
        <v>5</v>
      </c>
      <c r="C88" s="2892">
        <v>6</v>
      </c>
      <c r="D88" s="2892">
        <v>11</v>
      </c>
      <c r="E88" s="2892">
        <v>5</v>
      </c>
      <c r="F88" s="2892">
        <v>1</v>
      </c>
      <c r="G88" s="2892">
        <v>6</v>
      </c>
      <c r="H88" s="2892">
        <v>2</v>
      </c>
      <c r="I88" s="2892">
        <v>2</v>
      </c>
      <c r="J88" s="2892">
        <v>4</v>
      </c>
      <c r="K88" s="2892">
        <v>3</v>
      </c>
      <c r="L88" s="2892">
        <v>5</v>
      </c>
      <c r="M88" s="2892">
        <v>8</v>
      </c>
      <c r="N88" s="2892">
        <v>6</v>
      </c>
      <c r="O88" s="2892">
        <v>3</v>
      </c>
      <c r="P88" s="2892">
        <v>9</v>
      </c>
      <c r="Q88" s="2892">
        <v>21</v>
      </c>
      <c r="R88" s="2892">
        <v>17</v>
      </c>
      <c r="S88" s="2892">
        <v>38</v>
      </c>
    </row>
    <row r="89" spans="1:19" ht="36" customHeight="1" thickBot="1" x14ac:dyDescent="0.35">
      <c r="A89" s="2697" t="s">
        <v>183</v>
      </c>
      <c r="B89" s="2896">
        <v>115</v>
      </c>
      <c r="C89" s="2896">
        <v>100</v>
      </c>
      <c r="D89" s="2896">
        <v>215</v>
      </c>
      <c r="E89" s="2896">
        <v>105</v>
      </c>
      <c r="F89" s="2896">
        <v>89</v>
      </c>
      <c r="G89" s="2896">
        <v>194</v>
      </c>
      <c r="H89" s="2896">
        <v>150</v>
      </c>
      <c r="I89" s="2896">
        <v>161</v>
      </c>
      <c r="J89" s="2896">
        <v>311</v>
      </c>
      <c r="K89" s="2896">
        <v>179</v>
      </c>
      <c r="L89" s="2896">
        <v>248</v>
      </c>
      <c r="M89" s="2896">
        <v>427</v>
      </c>
      <c r="N89" s="2896">
        <v>240</v>
      </c>
      <c r="O89" s="2896">
        <v>404</v>
      </c>
      <c r="P89" s="2896">
        <v>644</v>
      </c>
      <c r="Q89" s="2893">
        <v>789</v>
      </c>
      <c r="R89" s="2894">
        <v>1002</v>
      </c>
      <c r="S89" s="2895">
        <v>1791</v>
      </c>
    </row>
    <row r="90" spans="1:19" x14ac:dyDescent="0.3">
      <c r="A90" s="885"/>
      <c r="B90" s="886"/>
      <c r="C90" s="886"/>
      <c r="D90" s="886"/>
      <c r="E90" s="886"/>
      <c r="F90" s="886"/>
      <c r="G90" s="886"/>
      <c r="H90" s="886"/>
      <c r="I90" s="886"/>
      <c r="J90" s="886"/>
      <c r="K90" s="886"/>
      <c r="L90" s="886"/>
      <c r="M90" s="886"/>
      <c r="N90" s="886"/>
      <c r="O90" s="886"/>
      <c r="P90" s="886"/>
      <c r="Q90" s="886"/>
      <c r="R90" s="886"/>
      <c r="S90" s="886"/>
    </row>
    <row r="91" spans="1:19" x14ac:dyDescent="0.3">
      <c r="A91" s="885"/>
      <c r="B91" s="886"/>
      <c r="C91" s="886"/>
      <c r="D91" s="886"/>
      <c r="E91" s="886"/>
      <c r="F91" s="886"/>
      <c r="G91" s="886"/>
      <c r="H91" s="886"/>
      <c r="I91" s="886"/>
      <c r="J91" s="886"/>
      <c r="K91" s="886"/>
      <c r="L91" s="886"/>
      <c r="M91" s="886"/>
      <c r="N91" s="886"/>
      <c r="O91" s="886"/>
      <c r="P91" s="886"/>
      <c r="Q91" s="886"/>
      <c r="R91" s="886"/>
      <c r="S91" s="886"/>
    </row>
    <row r="92" spans="1:19" x14ac:dyDescent="0.3">
      <c r="A92" s="4699"/>
      <c r="B92" s="4699"/>
      <c r="C92" s="4699"/>
      <c r="D92" s="4699"/>
      <c r="E92" s="4699"/>
      <c r="F92" s="4699"/>
      <c r="G92" s="4699"/>
      <c r="H92" s="4699"/>
      <c r="I92" s="4699"/>
      <c r="J92" s="4699"/>
      <c r="K92" s="4699"/>
      <c r="L92" s="4699"/>
      <c r="M92" s="4699"/>
      <c r="N92" s="4699"/>
      <c r="O92" s="4699"/>
      <c r="P92" s="4699"/>
      <c r="Q92" s="4699"/>
      <c r="R92" s="4699"/>
      <c r="S92" s="4699"/>
    </row>
    <row r="93" spans="1:19" x14ac:dyDescent="0.3">
      <c r="A93" s="885"/>
      <c r="B93" s="886"/>
      <c r="C93" s="886"/>
      <c r="D93" s="886"/>
      <c r="E93" s="886"/>
      <c r="F93" s="886"/>
      <c r="G93" s="886"/>
      <c r="H93" s="886"/>
      <c r="I93" s="886"/>
      <c r="J93" s="886"/>
      <c r="K93" s="886"/>
      <c r="L93" s="886"/>
      <c r="M93" s="886"/>
      <c r="N93" s="886"/>
      <c r="O93" s="886"/>
      <c r="P93" s="886"/>
      <c r="Q93" s="886"/>
      <c r="R93" s="886"/>
      <c r="S93" s="886"/>
    </row>
    <row r="95" spans="1:19" x14ac:dyDescent="0.3">
      <c r="A95" s="873"/>
      <c r="B95" s="886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</row>
  </sheetData>
  <mergeCells count="10">
    <mergeCell ref="A92:S92"/>
    <mergeCell ref="A1:S1"/>
    <mergeCell ref="N4:P5"/>
    <mergeCell ref="A4:A6"/>
    <mergeCell ref="B4:D5"/>
    <mergeCell ref="E4:G5"/>
    <mergeCell ref="H4:J5"/>
    <mergeCell ref="K4:M5"/>
    <mergeCell ref="Q4:S5"/>
    <mergeCell ref="A2:S2"/>
  </mergeCells>
  <pageMargins left="0.70866141732283472" right="0.70866141732283472" top="0.74803149606299213" bottom="0.74803149606299213" header="0.31496062992125984" footer="0.31496062992125984"/>
  <pageSetup paperSize="9" scale="34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2"/>
  <sheetViews>
    <sheetView topLeftCell="A2" zoomScale="60" zoomScaleNormal="60" workbookViewId="0">
      <selection activeCell="M20" sqref="M20"/>
    </sheetView>
  </sheetViews>
  <sheetFormatPr defaultRowHeight="20.25" x14ac:dyDescent="0.3"/>
  <cols>
    <col min="1" max="1" width="73.28515625" style="871" customWidth="1"/>
    <col min="2" max="256" width="9.140625" style="871"/>
    <col min="257" max="257" width="73.28515625" style="871" customWidth="1"/>
    <col min="258" max="512" width="9.140625" style="871"/>
    <col min="513" max="513" width="73.28515625" style="871" customWidth="1"/>
    <col min="514" max="768" width="9.140625" style="871"/>
    <col min="769" max="769" width="73.28515625" style="871" customWidth="1"/>
    <col min="770" max="1024" width="9.140625" style="871"/>
    <col min="1025" max="1025" width="73.28515625" style="871" customWidth="1"/>
    <col min="1026" max="1280" width="9.140625" style="871"/>
    <col min="1281" max="1281" width="73.28515625" style="871" customWidth="1"/>
    <col min="1282" max="1536" width="9.140625" style="871"/>
    <col min="1537" max="1537" width="73.28515625" style="871" customWidth="1"/>
    <col min="1538" max="1792" width="9.140625" style="871"/>
    <col min="1793" max="1793" width="73.28515625" style="871" customWidth="1"/>
    <col min="1794" max="2048" width="9.140625" style="871"/>
    <col min="2049" max="2049" width="73.28515625" style="871" customWidth="1"/>
    <col min="2050" max="2304" width="9.140625" style="871"/>
    <col min="2305" max="2305" width="73.28515625" style="871" customWidth="1"/>
    <col min="2306" max="2560" width="9.140625" style="871"/>
    <col min="2561" max="2561" width="73.28515625" style="871" customWidth="1"/>
    <col min="2562" max="2816" width="9.140625" style="871"/>
    <col min="2817" max="2817" width="73.28515625" style="871" customWidth="1"/>
    <col min="2818" max="3072" width="9.140625" style="871"/>
    <col min="3073" max="3073" width="73.28515625" style="871" customWidth="1"/>
    <col min="3074" max="3328" width="9.140625" style="871"/>
    <col min="3329" max="3329" width="73.28515625" style="871" customWidth="1"/>
    <col min="3330" max="3584" width="9.140625" style="871"/>
    <col min="3585" max="3585" width="73.28515625" style="871" customWidth="1"/>
    <col min="3586" max="3840" width="9.140625" style="871"/>
    <col min="3841" max="3841" width="73.28515625" style="871" customWidth="1"/>
    <col min="3842" max="4096" width="9.140625" style="871"/>
    <col min="4097" max="4097" width="73.28515625" style="871" customWidth="1"/>
    <col min="4098" max="4352" width="9.140625" style="871"/>
    <col min="4353" max="4353" width="73.28515625" style="871" customWidth="1"/>
    <col min="4354" max="4608" width="9.140625" style="871"/>
    <col min="4609" max="4609" width="73.28515625" style="871" customWidth="1"/>
    <col min="4610" max="4864" width="9.140625" style="871"/>
    <col min="4865" max="4865" width="73.28515625" style="871" customWidth="1"/>
    <col min="4866" max="5120" width="9.140625" style="871"/>
    <col min="5121" max="5121" width="73.28515625" style="871" customWidth="1"/>
    <col min="5122" max="5376" width="9.140625" style="871"/>
    <col min="5377" max="5377" width="73.28515625" style="871" customWidth="1"/>
    <col min="5378" max="5632" width="9.140625" style="871"/>
    <col min="5633" max="5633" width="73.28515625" style="871" customWidth="1"/>
    <col min="5634" max="5888" width="9.140625" style="871"/>
    <col min="5889" max="5889" width="73.28515625" style="871" customWidth="1"/>
    <col min="5890" max="6144" width="9.140625" style="871"/>
    <col min="6145" max="6145" width="73.28515625" style="871" customWidth="1"/>
    <col min="6146" max="6400" width="9.140625" style="871"/>
    <col min="6401" max="6401" width="73.28515625" style="871" customWidth="1"/>
    <col min="6402" max="6656" width="9.140625" style="871"/>
    <col min="6657" max="6657" width="73.28515625" style="871" customWidth="1"/>
    <col min="6658" max="6912" width="9.140625" style="871"/>
    <col min="6913" max="6913" width="73.28515625" style="871" customWidth="1"/>
    <col min="6914" max="7168" width="9.140625" style="871"/>
    <col min="7169" max="7169" width="73.28515625" style="871" customWidth="1"/>
    <col min="7170" max="7424" width="9.140625" style="871"/>
    <col min="7425" max="7425" width="73.28515625" style="871" customWidth="1"/>
    <col min="7426" max="7680" width="9.140625" style="871"/>
    <col min="7681" max="7681" width="73.28515625" style="871" customWidth="1"/>
    <col min="7682" max="7936" width="9.140625" style="871"/>
    <col min="7937" max="7937" width="73.28515625" style="871" customWidth="1"/>
    <col min="7938" max="8192" width="9.140625" style="871"/>
    <col min="8193" max="8193" width="73.28515625" style="871" customWidth="1"/>
    <col min="8194" max="8448" width="9.140625" style="871"/>
    <col min="8449" max="8449" width="73.28515625" style="871" customWidth="1"/>
    <col min="8450" max="8704" width="9.140625" style="871"/>
    <col min="8705" max="8705" width="73.28515625" style="871" customWidth="1"/>
    <col min="8706" max="8960" width="9.140625" style="871"/>
    <col min="8961" max="8961" width="73.28515625" style="871" customWidth="1"/>
    <col min="8962" max="9216" width="9.140625" style="871"/>
    <col min="9217" max="9217" width="73.28515625" style="871" customWidth="1"/>
    <col min="9218" max="9472" width="9.140625" style="871"/>
    <col min="9473" max="9473" width="73.28515625" style="871" customWidth="1"/>
    <col min="9474" max="9728" width="9.140625" style="871"/>
    <col min="9729" max="9729" width="73.28515625" style="871" customWidth="1"/>
    <col min="9730" max="9984" width="9.140625" style="871"/>
    <col min="9985" max="9985" width="73.28515625" style="871" customWidth="1"/>
    <col min="9986" max="10240" width="9.140625" style="871"/>
    <col min="10241" max="10241" width="73.28515625" style="871" customWidth="1"/>
    <col min="10242" max="10496" width="9.140625" style="871"/>
    <col min="10497" max="10497" width="73.28515625" style="871" customWidth="1"/>
    <col min="10498" max="10752" width="9.140625" style="871"/>
    <col min="10753" max="10753" width="73.28515625" style="871" customWidth="1"/>
    <col min="10754" max="11008" width="9.140625" style="871"/>
    <col min="11009" max="11009" width="73.28515625" style="871" customWidth="1"/>
    <col min="11010" max="11264" width="9.140625" style="871"/>
    <col min="11265" max="11265" width="73.28515625" style="871" customWidth="1"/>
    <col min="11266" max="11520" width="9.140625" style="871"/>
    <col min="11521" max="11521" width="73.28515625" style="871" customWidth="1"/>
    <col min="11522" max="11776" width="9.140625" style="871"/>
    <col min="11777" max="11777" width="73.28515625" style="871" customWidth="1"/>
    <col min="11778" max="12032" width="9.140625" style="871"/>
    <col min="12033" max="12033" width="73.28515625" style="871" customWidth="1"/>
    <col min="12034" max="12288" width="9.140625" style="871"/>
    <col min="12289" max="12289" width="73.28515625" style="871" customWidth="1"/>
    <col min="12290" max="12544" width="9.140625" style="871"/>
    <col min="12545" max="12545" width="73.28515625" style="871" customWidth="1"/>
    <col min="12546" max="12800" width="9.140625" style="871"/>
    <col min="12801" max="12801" width="73.28515625" style="871" customWidth="1"/>
    <col min="12802" max="13056" width="9.140625" style="871"/>
    <col min="13057" max="13057" width="73.28515625" style="871" customWidth="1"/>
    <col min="13058" max="13312" width="9.140625" style="871"/>
    <col min="13313" max="13313" width="73.28515625" style="871" customWidth="1"/>
    <col min="13314" max="13568" width="9.140625" style="871"/>
    <col min="13569" max="13569" width="73.28515625" style="871" customWidth="1"/>
    <col min="13570" max="13824" width="9.140625" style="871"/>
    <col min="13825" max="13825" width="73.28515625" style="871" customWidth="1"/>
    <col min="13826" max="14080" width="9.140625" style="871"/>
    <col min="14081" max="14081" width="73.28515625" style="871" customWidth="1"/>
    <col min="14082" max="14336" width="9.140625" style="871"/>
    <col min="14337" max="14337" width="73.28515625" style="871" customWidth="1"/>
    <col min="14338" max="14592" width="9.140625" style="871"/>
    <col min="14593" max="14593" width="73.28515625" style="871" customWidth="1"/>
    <col min="14594" max="14848" width="9.140625" style="871"/>
    <col min="14849" max="14849" width="73.28515625" style="871" customWidth="1"/>
    <col min="14850" max="15104" width="9.140625" style="871"/>
    <col min="15105" max="15105" width="73.28515625" style="871" customWidth="1"/>
    <col min="15106" max="15360" width="9.140625" style="871"/>
    <col min="15361" max="15361" width="73.28515625" style="871" customWidth="1"/>
    <col min="15362" max="15616" width="9.140625" style="871"/>
    <col min="15617" max="15617" width="73.28515625" style="871" customWidth="1"/>
    <col min="15618" max="15872" width="9.140625" style="871"/>
    <col min="15873" max="15873" width="73.28515625" style="871" customWidth="1"/>
    <col min="15874" max="16128" width="9.140625" style="871"/>
    <col min="16129" max="16129" width="73.28515625" style="871" customWidth="1"/>
    <col min="16130" max="16384" width="9.140625" style="871"/>
  </cols>
  <sheetData>
    <row r="1" spans="1:19" ht="54" customHeight="1" x14ac:dyDescent="0.3">
      <c r="A1" s="4700" t="s">
        <v>145</v>
      </c>
      <c r="B1" s="4700"/>
      <c r="C1" s="4700"/>
      <c r="D1" s="4700"/>
      <c r="E1" s="4700"/>
      <c r="F1" s="4700"/>
      <c r="G1" s="4700"/>
      <c r="H1" s="4700"/>
      <c r="I1" s="4700"/>
      <c r="J1" s="4700"/>
      <c r="K1" s="4700"/>
      <c r="L1" s="4700"/>
      <c r="M1" s="4700"/>
      <c r="N1" s="4700"/>
      <c r="O1" s="4700"/>
      <c r="P1" s="4700"/>
      <c r="Q1" s="4700"/>
      <c r="R1" s="4700"/>
      <c r="S1" s="4700"/>
    </row>
    <row r="2" spans="1:19" ht="30" customHeight="1" x14ac:dyDescent="0.3">
      <c r="A2" s="4700" t="s">
        <v>366</v>
      </c>
      <c r="B2" s="4700"/>
      <c r="C2" s="4700"/>
      <c r="D2" s="4700"/>
      <c r="E2" s="4700"/>
      <c r="F2" s="4700"/>
      <c r="G2" s="4700"/>
      <c r="H2" s="4700"/>
      <c r="I2" s="4700"/>
      <c r="J2" s="4700"/>
      <c r="K2" s="4700"/>
      <c r="L2" s="4700"/>
      <c r="M2" s="4700"/>
      <c r="N2" s="4700"/>
      <c r="O2" s="4700"/>
      <c r="P2" s="4700"/>
      <c r="Q2" s="4700"/>
      <c r="R2" s="4700"/>
      <c r="S2" s="4700"/>
    </row>
    <row r="3" spans="1:19" ht="21" thickBot="1" x14ac:dyDescent="0.35">
      <c r="A3" s="2331"/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884"/>
    </row>
    <row r="4" spans="1:19" ht="24.75" customHeight="1" x14ac:dyDescent="0.3">
      <c r="A4" s="4705" t="s">
        <v>9</v>
      </c>
      <c r="B4" s="4701" t="s">
        <v>0</v>
      </c>
      <c r="C4" s="4702"/>
      <c r="D4" s="4702"/>
      <c r="E4" s="4701" t="s">
        <v>1</v>
      </c>
      <c r="F4" s="4702"/>
      <c r="G4" s="4708"/>
      <c r="H4" s="4712" t="s">
        <v>2</v>
      </c>
      <c r="I4" s="4702"/>
      <c r="J4" s="4702"/>
      <c r="K4" s="4701" t="s">
        <v>3</v>
      </c>
      <c r="L4" s="4702"/>
      <c r="M4" s="4708"/>
      <c r="N4" s="4701">
        <v>5</v>
      </c>
      <c r="O4" s="4702"/>
      <c r="P4" s="4702"/>
      <c r="Q4" s="4716" t="s">
        <v>6</v>
      </c>
      <c r="R4" s="4717"/>
      <c r="S4" s="4718"/>
    </row>
    <row r="5" spans="1:19" ht="42" customHeight="1" thickBot="1" x14ac:dyDescent="0.35">
      <c r="A5" s="4706"/>
      <c r="B5" s="4703"/>
      <c r="C5" s="4704"/>
      <c r="D5" s="4704"/>
      <c r="E5" s="4709"/>
      <c r="F5" s="4710"/>
      <c r="G5" s="4711"/>
      <c r="H5" s="4710"/>
      <c r="I5" s="4710"/>
      <c r="J5" s="4710"/>
      <c r="K5" s="4713"/>
      <c r="L5" s="4714"/>
      <c r="M5" s="4715"/>
      <c r="N5" s="4703"/>
      <c r="O5" s="4704"/>
      <c r="P5" s="4704"/>
      <c r="Q5" s="4719"/>
      <c r="R5" s="4720"/>
      <c r="S5" s="4721"/>
    </row>
    <row r="6" spans="1:19" ht="185.25" thickBot="1" x14ac:dyDescent="0.35">
      <c r="A6" s="4707"/>
      <c r="B6" s="2771" t="s">
        <v>26</v>
      </c>
      <c r="C6" s="2771" t="s">
        <v>27</v>
      </c>
      <c r="D6" s="2771" t="s">
        <v>4</v>
      </c>
      <c r="E6" s="2771" t="s">
        <v>26</v>
      </c>
      <c r="F6" s="2771" t="s">
        <v>27</v>
      </c>
      <c r="G6" s="2771" t="s">
        <v>4</v>
      </c>
      <c r="H6" s="2771" t="s">
        <v>26</v>
      </c>
      <c r="I6" s="2771" t="s">
        <v>27</v>
      </c>
      <c r="J6" s="2771" t="s">
        <v>4</v>
      </c>
      <c r="K6" s="2771" t="s">
        <v>26</v>
      </c>
      <c r="L6" s="2771" t="s">
        <v>27</v>
      </c>
      <c r="M6" s="2771" t="s">
        <v>4</v>
      </c>
      <c r="N6" s="2771" t="s">
        <v>26</v>
      </c>
      <c r="O6" s="2771" t="s">
        <v>27</v>
      </c>
      <c r="P6" s="2950" t="s">
        <v>4</v>
      </c>
      <c r="Q6" s="2771" t="s">
        <v>26</v>
      </c>
      <c r="R6" s="2771" t="s">
        <v>27</v>
      </c>
      <c r="S6" s="2959" t="s">
        <v>4</v>
      </c>
    </row>
    <row r="7" spans="1:19" ht="21" thickBot="1" x14ac:dyDescent="0.35">
      <c r="A7" s="2897" t="s">
        <v>22</v>
      </c>
      <c r="B7" s="2773"/>
      <c r="C7" s="2774"/>
      <c r="D7" s="2775"/>
      <c r="E7" s="2776"/>
      <c r="F7" s="2776"/>
      <c r="G7" s="2777"/>
      <c r="H7" s="2773"/>
      <c r="I7" s="2776"/>
      <c r="J7" s="2778"/>
      <c r="K7" s="2776"/>
      <c r="L7" s="2776"/>
      <c r="M7" s="2777"/>
      <c r="N7" s="2773"/>
      <c r="O7" s="2776"/>
      <c r="P7" s="2777"/>
      <c r="Q7" s="2960"/>
      <c r="R7" s="2779"/>
      <c r="S7" s="2780"/>
    </row>
    <row r="8" spans="1:19" x14ac:dyDescent="0.3">
      <c r="A8" s="2705" t="s">
        <v>148</v>
      </c>
      <c r="B8" s="2898">
        <v>0</v>
      </c>
      <c r="C8" s="2899">
        <v>0</v>
      </c>
      <c r="D8" s="2900">
        <v>0</v>
      </c>
      <c r="E8" s="2901">
        <v>14</v>
      </c>
      <c r="F8" s="2899">
        <v>1</v>
      </c>
      <c r="G8" s="2900">
        <v>15</v>
      </c>
      <c r="H8" s="2901">
        <v>11</v>
      </c>
      <c r="I8" s="2899">
        <v>7</v>
      </c>
      <c r="J8" s="2902">
        <v>18</v>
      </c>
      <c r="K8" s="2898">
        <v>11</v>
      </c>
      <c r="L8" s="2899">
        <v>13</v>
      </c>
      <c r="M8" s="2900">
        <v>24</v>
      </c>
      <c r="N8" s="2901">
        <v>0</v>
      </c>
      <c r="O8" s="2899">
        <v>0</v>
      </c>
      <c r="P8" s="2902">
        <v>0</v>
      </c>
      <c r="Q8" s="2898">
        <v>36</v>
      </c>
      <c r="R8" s="2899">
        <v>21</v>
      </c>
      <c r="S8" s="2900">
        <v>57</v>
      </c>
    </row>
    <row r="9" spans="1:19" x14ac:dyDescent="0.3">
      <c r="A9" s="2627" t="s">
        <v>149</v>
      </c>
      <c r="B9" s="2903">
        <v>0</v>
      </c>
      <c r="C9" s="2904">
        <v>0</v>
      </c>
      <c r="D9" s="2905">
        <v>0</v>
      </c>
      <c r="E9" s="2906">
        <v>0</v>
      </c>
      <c r="F9" s="2904">
        <v>0</v>
      </c>
      <c r="G9" s="2905">
        <v>0</v>
      </c>
      <c r="H9" s="2906">
        <v>0</v>
      </c>
      <c r="I9" s="2904">
        <v>0</v>
      </c>
      <c r="J9" s="2907">
        <v>0</v>
      </c>
      <c r="K9" s="2903">
        <v>9</v>
      </c>
      <c r="L9" s="2904">
        <v>3</v>
      </c>
      <c r="M9" s="2905">
        <v>12</v>
      </c>
      <c r="N9" s="2906">
        <v>0</v>
      </c>
      <c r="O9" s="2904">
        <v>0</v>
      </c>
      <c r="P9" s="2907">
        <v>0</v>
      </c>
      <c r="Q9" s="2903">
        <v>9</v>
      </c>
      <c r="R9" s="2904">
        <v>3</v>
      </c>
      <c r="S9" s="2905">
        <v>12</v>
      </c>
    </row>
    <row r="10" spans="1:19" x14ac:dyDescent="0.3">
      <c r="A10" s="1821" t="s">
        <v>328</v>
      </c>
      <c r="B10" s="2903">
        <v>0</v>
      </c>
      <c r="C10" s="2904">
        <v>11</v>
      </c>
      <c r="D10" s="2905">
        <v>11</v>
      </c>
      <c r="E10" s="2906">
        <v>0</v>
      </c>
      <c r="F10" s="2904">
        <v>18</v>
      </c>
      <c r="G10" s="2905">
        <v>18</v>
      </c>
      <c r="H10" s="2906">
        <v>0</v>
      </c>
      <c r="I10" s="2904">
        <v>0</v>
      </c>
      <c r="J10" s="2907">
        <v>0</v>
      </c>
      <c r="K10" s="2903">
        <v>0</v>
      </c>
      <c r="L10" s="2904">
        <v>0</v>
      </c>
      <c r="M10" s="2905">
        <v>0</v>
      </c>
      <c r="N10" s="2906">
        <v>0</v>
      </c>
      <c r="O10" s="2904">
        <v>0</v>
      </c>
      <c r="P10" s="2907">
        <v>0</v>
      </c>
      <c r="Q10" s="2903">
        <v>0</v>
      </c>
      <c r="R10" s="2904">
        <v>29</v>
      </c>
      <c r="S10" s="2905">
        <v>29</v>
      </c>
    </row>
    <row r="11" spans="1:19" x14ac:dyDescent="0.3">
      <c r="A11" s="1821" t="s">
        <v>288</v>
      </c>
      <c r="B11" s="2903">
        <v>7</v>
      </c>
      <c r="C11" s="2904">
        <v>1</v>
      </c>
      <c r="D11" s="2905">
        <v>8</v>
      </c>
      <c r="E11" s="2906">
        <v>5</v>
      </c>
      <c r="F11" s="2904">
        <v>1</v>
      </c>
      <c r="G11" s="2905">
        <v>6</v>
      </c>
      <c r="H11" s="2906">
        <v>18</v>
      </c>
      <c r="I11" s="2904">
        <v>5</v>
      </c>
      <c r="J11" s="2907">
        <v>23</v>
      </c>
      <c r="K11" s="2903">
        <v>0</v>
      </c>
      <c r="L11" s="2904">
        <v>0</v>
      </c>
      <c r="M11" s="2905">
        <v>0</v>
      </c>
      <c r="N11" s="2906">
        <v>0</v>
      </c>
      <c r="O11" s="2904">
        <v>0</v>
      </c>
      <c r="P11" s="2907">
        <v>0</v>
      </c>
      <c r="Q11" s="2903">
        <v>30</v>
      </c>
      <c r="R11" s="2904">
        <v>7</v>
      </c>
      <c r="S11" s="2905">
        <v>37</v>
      </c>
    </row>
    <row r="12" spans="1:19" x14ac:dyDescent="0.3">
      <c r="A12" s="1821" t="s">
        <v>329</v>
      </c>
      <c r="B12" s="2903">
        <v>7</v>
      </c>
      <c r="C12" s="2904">
        <v>2</v>
      </c>
      <c r="D12" s="2905">
        <v>9</v>
      </c>
      <c r="E12" s="2906">
        <v>5</v>
      </c>
      <c r="F12" s="2904">
        <v>0</v>
      </c>
      <c r="G12" s="2905">
        <v>5</v>
      </c>
      <c r="H12" s="2906">
        <v>0</v>
      </c>
      <c r="I12" s="2904">
        <v>0</v>
      </c>
      <c r="J12" s="2907">
        <v>0</v>
      </c>
      <c r="K12" s="2903">
        <v>0</v>
      </c>
      <c r="L12" s="2904">
        <v>0</v>
      </c>
      <c r="M12" s="2905">
        <v>0</v>
      </c>
      <c r="N12" s="2906">
        <v>0</v>
      </c>
      <c r="O12" s="2904">
        <v>0</v>
      </c>
      <c r="P12" s="2907">
        <v>0</v>
      </c>
      <c r="Q12" s="2903">
        <v>12</v>
      </c>
      <c r="R12" s="2904">
        <v>2</v>
      </c>
      <c r="S12" s="2905">
        <v>14</v>
      </c>
    </row>
    <row r="13" spans="1:19" ht="21" thickBot="1" x14ac:dyDescent="0.35">
      <c r="A13" s="1821" t="s">
        <v>157</v>
      </c>
      <c r="B13" s="1847">
        <v>0</v>
      </c>
      <c r="C13" s="1848">
        <v>0</v>
      </c>
      <c r="D13" s="1850">
        <v>0</v>
      </c>
      <c r="E13" s="1851">
        <v>0</v>
      </c>
      <c r="F13" s="1848">
        <v>0</v>
      </c>
      <c r="G13" s="1850">
        <v>0</v>
      </c>
      <c r="H13" s="1851">
        <v>0</v>
      </c>
      <c r="I13" s="1848">
        <v>0</v>
      </c>
      <c r="J13" s="1849">
        <v>0</v>
      </c>
      <c r="K13" s="1847">
        <v>0</v>
      </c>
      <c r="L13" s="1848">
        <v>0</v>
      </c>
      <c r="M13" s="1850">
        <v>0</v>
      </c>
      <c r="N13" s="1851">
        <v>0</v>
      </c>
      <c r="O13" s="1848">
        <v>0</v>
      </c>
      <c r="P13" s="1849">
        <v>0</v>
      </c>
      <c r="Q13" s="1847">
        <v>0</v>
      </c>
      <c r="R13" s="1848">
        <v>0</v>
      </c>
      <c r="S13" s="1850">
        <v>0</v>
      </c>
    </row>
    <row r="14" spans="1:19" ht="24" customHeight="1" thickBot="1" x14ac:dyDescent="0.35">
      <c r="A14" s="2911" t="s">
        <v>16</v>
      </c>
      <c r="B14" s="2933">
        <v>14</v>
      </c>
      <c r="C14" s="2933">
        <v>14</v>
      </c>
      <c r="D14" s="2933">
        <v>28</v>
      </c>
      <c r="E14" s="2933">
        <v>24</v>
      </c>
      <c r="F14" s="2933">
        <v>20</v>
      </c>
      <c r="G14" s="2933">
        <v>44</v>
      </c>
      <c r="H14" s="2933">
        <v>29</v>
      </c>
      <c r="I14" s="2933">
        <v>12</v>
      </c>
      <c r="J14" s="2933">
        <v>41</v>
      </c>
      <c r="K14" s="2933">
        <v>20</v>
      </c>
      <c r="L14" s="2933">
        <v>16</v>
      </c>
      <c r="M14" s="2933">
        <v>36</v>
      </c>
      <c r="N14" s="2933">
        <v>0</v>
      </c>
      <c r="O14" s="2933">
        <v>0</v>
      </c>
      <c r="P14" s="2933">
        <v>0</v>
      </c>
      <c r="Q14" s="2933">
        <v>87</v>
      </c>
      <c r="R14" s="2933">
        <v>62</v>
      </c>
      <c r="S14" s="2933">
        <v>149</v>
      </c>
    </row>
    <row r="15" spans="1:19" ht="21" thickBot="1" x14ac:dyDescent="0.35">
      <c r="A15" s="2912" t="s">
        <v>23</v>
      </c>
      <c r="B15" s="2913"/>
      <c r="C15" s="2914"/>
      <c r="D15" s="2915"/>
      <c r="E15" s="2913"/>
      <c r="F15" s="2914"/>
      <c r="G15" s="2915"/>
      <c r="H15" s="2913"/>
      <c r="I15" s="2914"/>
      <c r="J15" s="2915"/>
      <c r="K15" s="2913"/>
      <c r="L15" s="2914"/>
      <c r="M15" s="2915"/>
      <c r="N15" s="2913"/>
      <c r="O15" s="2914"/>
      <c r="P15" s="2951"/>
      <c r="Q15" s="2913"/>
      <c r="R15" s="2914"/>
      <c r="S15" s="2915"/>
    </row>
    <row r="16" spans="1:19" ht="21" thickBot="1" x14ac:dyDescent="0.35">
      <c r="A16" s="2912" t="s">
        <v>11</v>
      </c>
      <c r="B16" s="1894"/>
      <c r="C16" s="1781"/>
      <c r="D16" s="1895"/>
      <c r="E16" s="1894"/>
      <c r="F16" s="1781"/>
      <c r="G16" s="1895"/>
      <c r="H16" s="1894"/>
      <c r="I16" s="1781"/>
      <c r="J16" s="1895"/>
      <c r="K16" s="1894"/>
      <c r="L16" s="1781"/>
      <c r="M16" s="1895"/>
      <c r="N16" s="1893"/>
      <c r="O16" s="1896"/>
      <c r="P16" s="2952"/>
      <c r="Q16" s="1842"/>
      <c r="R16" s="1843"/>
      <c r="S16" s="1844"/>
    </row>
    <row r="17" spans="1:19" x14ac:dyDescent="0.3">
      <c r="A17" s="2705" t="s">
        <v>148</v>
      </c>
      <c r="B17" s="2916">
        <v>0</v>
      </c>
      <c r="C17" s="2917">
        <v>0</v>
      </c>
      <c r="D17" s="2918">
        <v>0</v>
      </c>
      <c r="E17" s="2919">
        <v>14</v>
      </c>
      <c r="F17" s="2917">
        <v>1</v>
      </c>
      <c r="G17" s="2918">
        <v>15</v>
      </c>
      <c r="H17" s="2916">
        <v>11</v>
      </c>
      <c r="I17" s="2917">
        <v>7</v>
      </c>
      <c r="J17" s="2918">
        <v>18</v>
      </c>
      <c r="K17" s="2916">
        <v>11</v>
      </c>
      <c r="L17" s="2917">
        <v>13</v>
      </c>
      <c r="M17" s="2918">
        <v>24</v>
      </c>
      <c r="N17" s="2916">
        <v>0</v>
      </c>
      <c r="O17" s="2917">
        <v>0</v>
      </c>
      <c r="P17" s="2953">
        <v>0</v>
      </c>
      <c r="Q17" s="2961">
        <v>36</v>
      </c>
      <c r="R17" s="2920">
        <v>21</v>
      </c>
      <c r="S17" s="2921">
        <v>57</v>
      </c>
    </row>
    <row r="18" spans="1:19" x14ac:dyDescent="0.3">
      <c r="A18" s="2627" t="s">
        <v>149</v>
      </c>
      <c r="B18" s="2922">
        <v>0</v>
      </c>
      <c r="C18" s="2923">
        <v>0</v>
      </c>
      <c r="D18" s="2924">
        <v>0</v>
      </c>
      <c r="E18" s="2925">
        <v>0</v>
      </c>
      <c r="F18" s="2923">
        <v>0</v>
      </c>
      <c r="G18" s="2924">
        <v>0</v>
      </c>
      <c r="H18" s="2922">
        <v>0</v>
      </c>
      <c r="I18" s="2923">
        <v>0</v>
      </c>
      <c r="J18" s="2924">
        <v>0</v>
      </c>
      <c r="K18" s="2922">
        <v>9</v>
      </c>
      <c r="L18" s="2923">
        <v>3</v>
      </c>
      <c r="M18" s="2924">
        <v>12</v>
      </c>
      <c r="N18" s="2922">
        <v>0</v>
      </c>
      <c r="O18" s="2923">
        <v>0</v>
      </c>
      <c r="P18" s="2954">
        <v>0</v>
      </c>
      <c r="Q18" s="2962">
        <v>9</v>
      </c>
      <c r="R18" s="2926">
        <v>3</v>
      </c>
      <c r="S18" s="2927">
        <v>12</v>
      </c>
    </row>
    <row r="19" spans="1:19" x14ac:dyDescent="0.3">
      <c r="A19" s="1821" t="s">
        <v>328</v>
      </c>
      <c r="B19" s="2922">
        <v>0</v>
      </c>
      <c r="C19" s="2923">
        <v>11</v>
      </c>
      <c r="D19" s="2924">
        <v>11</v>
      </c>
      <c r="E19" s="1897"/>
      <c r="F19" s="1898">
        <v>17</v>
      </c>
      <c r="G19" s="2924">
        <v>17</v>
      </c>
      <c r="H19" s="1899"/>
      <c r="I19" s="1898"/>
      <c r="J19" s="2924">
        <v>0</v>
      </c>
      <c r="K19" s="1899"/>
      <c r="L19" s="1898"/>
      <c r="M19" s="2924">
        <v>0</v>
      </c>
      <c r="N19" s="1899"/>
      <c r="O19" s="1898"/>
      <c r="P19" s="2954">
        <v>0</v>
      </c>
      <c r="Q19" s="2962">
        <v>0</v>
      </c>
      <c r="R19" s="2926">
        <v>28</v>
      </c>
      <c r="S19" s="2927">
        <v>28</v>
      </c>
    </row>
    <row r="20" spans="1:19" x14ac:dyDescent="0.3">
      <c r="A20" s="1821" t="s">
        <v>288</v>
      </c>
      <c r="B20" s="2922">
        <v>7</v>
      </c>
      <c r="C20" s="2923">
        <v>1</v>
      </c>
      <c r="D20" s="2924">
        <v>8</v>
      </c>
      <c r="E20" s="1897">
        <v>5</v>
      </c>
      <c r="F20" s="1898">
        <v>1</v>
      </c>
      <c r="G20" s="2924">
        <v>6</v>
      </c>
      <c r="H20" s="1899">
        <v>18</v>
      </c>
      <c r="I20" s="1898">
        <v>4</v>
      </c>
      <c r="J20" s="2924">
        <v>22</v>
      </c>
      <c r="K20" s="1899"/>
      <c r="L20" s="1898"/>
      <c r="M20" s="2924">
        <v>0</v>
      </c>
      <c r="N20" s="1899"/>
      <c r="O20" s="1898"/>
      <c r="P20" s="2954">
        <v>0</v>
      </c>
      <c r="Q20" s="2962">
        <v>30</v>
      </c>
      <c r="R20" s="2926">
        <v>6</v>
      </c>
      <c r="S20" s="2927">
        <v>36</v>
      </c>
    </row>
    <row r="21" spans="1:19" x14ac:dyDescent="0.3">
      <c r="A21" s="1821" t="s">
        <v>329</v>
      </c>
      <c r="B21" s="2922">
        <v>6</v>
      </c>
      <c r="C21" s="2923">
        <v>2</v>
      </c>
      <c r="D21" s="2924">
        <v>8</v>
      </c>
      <c r="E21" s="1897">
        <v>4</v>
      </c>
      <c r="F21" s="1898"/>
      <c r="G21" s="2924">
        <v>4</v>
      </c>
      <c r="H21" s="1899"/>
      <c r="I21" s="1898"/>
      <c r="J21" s="2924">
        <v>0</v>
      </c>
      <c r="K21" s="1899"/>
      <c r="L21" s="1898"/>
      <c r="M21" s="2924">
        <v>0</v>
      </c>
      <c r="N21" s="1899"/>
      <c r="O21" s="1898"/>
      <c r="P21" s="2954">
        <v>0</v>
      </c>
      <c r="Q21" s="2962">
        <v>10</v>
      </c>
      <c r="R21" s="2926">
        <v>2</v>
      </c>
      <c r="S21" s="2927">
        <v>12</v>
      </c>
    </row>
    <row r="22" spans="1:19" ht="21" thickBot="1" x14ac:dyDescent="0.35">
      <c r="A22" s="1821" t="s">
        <v>157</v>
      </c>
      <c r="B22" s="2928">
        <v>0</v>
      </c>
      <c r="C22" s="2929">
        <v>0</v>
      </c>
      <c r="D22" s="2930">
        <v>0</v>
      </c>
      <c r="E22" s="1897">
        <v>0</v>
      </c>
      <c r="F22" s="1898">
        <v>0</v>
      </c>
      <c r="G22" s="2924">
        <v>0</v>
      </c>
      <c r="H22" s="1899">
        <v>0</v>
      </c>
      <c r="I22" s="1898">
        <v>0</v>
      </c>
      <c r="J22" s="2924">
        <v>0</v>
      </c>
      <c r="K22" s="1899">
        <v>0</v>
      </c>
      <c r="L22" s="1898">
        <v>0</v>
      </c>
      <c r="M22" s="2924">
        <v>0</v>
      </c>
      <c r="N22" s="1899">
        <v>0</v>
      </c>
      <c r="O22" s="1898">
        <v>0</v>
      </c>
      <c r="P22" s="2954">
        <v>0</v>
      </c>
      <c r="Q22" s="2962">
        <v>0</v>
      </c>
      <c r="R22" s="2926">
        <v>0</v>
      </c>
      <c r="S22" s="2927">
        <v>0</v>
      </c>
    </row>
    <row r="23" spans="1:19" ht="27" customHeight="1" thickBot="1" x14ac:dyDescent="0.35">
      <c r="A23" s="2931" t="s">
        <v>8</v>
      </c>
      <c r="B23" s="2932">
        <v>13</v>
      </c>
      <c r="C23" s="2932">
        <v>14</v>
      </c>
      <c r="D23" s="2932">
        <v>27</v>
      </c>
      <c r="E23" s="2913">
        <v>23</v>
      </c>
      <c r="F23" s="2913">
        <v>19</v>
      </c>
      <c r="G23" s="2913">
        <v>42</v>
      </c>
      <c r="H23" s="2913">
        <v>29</v>
      </c>
      <c r="I23" s="2913">
        <v>11</v>
      </c>
      <c r="J23" s="2913">
        <v>40</v>
      </c>
      <c r="K23" s="2913">
        <v>20</v>
      </c>
      <c r="L23" s="2913">
        <v>16</v>
      </c>
      <c r="M23" s="2913">
        <v>36</v>
      </c>
      <c r="N23" s="2913">
        <v>0</v>
      </c>
      <c r="O23" s="2913">
        <v>0</v>
      </c>
      <c r="P23" s="2955">
        <v>0</v>
      </c>
      <c r="Q23" s="2913">
        <v>85</v>
      </c>
      <c r="R23" s="2913">
        <v>60</v>
      </c>
      <c r="S23" s="2933">
        <v>145</v>
      </c>
    </row>
    <row r="24" spans="1:19" ht="21" thickBot="1" x14ac:dyDescent="0.35">
      <c r="A24" s="2934" t="s">
        <v>25</v>
      </c>
      <c r="B24" s="2935"/>
      <c r="C24" s="2936"/>
      <c r="D24" s="2937"/>
      <c r="E24" s="2935"/>
      <c r="F24" s="2936"/>
      <c r="G24" s="2937"/>
      <c r="H24" s="2935"/>
      <c r="I24" s="2936"/>
      <c r="J24" s="2937"/>
      <c r="K24" s="2935"/>
      <c r="L24" s="2936"/>
      <c r="M24" s="2937"/>
      <c r="N24" s="2935"/>
      <c r="O24" s="2936"/>
      <c r="P24" s="2956"/>
      <c r="Q24" s="2935"/>
      <c r="R24" s="2936"/>
      <c r="S24" s="2939"/>
    </row>
    <row r="25" spans="1:19" x14ac:dyDescent="0.3">
      <c r="A25" s="2705" t="s">
        <v>148</v>
      </c>
      <c r="B25" s="2940">
        <v>0</v>
      </c>
      <c r="C25" s="2941">
        <v>0</v>
      </c>
      <c r="D25" s="2900">
        <v>0</v>
      </c>
      <c r="E25" s="2940">
        <v>0</v>
      </c>
      <c r="F25" s="2941">
        <v>0</v>
      </c>
      <c r="G25" s="2900">
        <v>0</v>
      </c>
      <c r="H25" s="2940">
        <v>0</v>
      </c>
      <c r="I25" s="2941">
        <v>0</v>
      </c>
      <c r="J25" s="2900">
        <v>0</v>
      </c>
      <c r="K25" s="2940">
        <v>0</v>
      </c>
      <c r="L25" s="2941">
        <v>0</v>
      </c>
      <c r="M25" s="2900">
        <v>0</v>
      </c>
      <c r="N25" s="2940">
        <v>0</v>
      </c>
      <c r="O25" s="2941">
        <v>0</v>
      </c>
      <c r="P25" s="2902">
        <v>0</v>
      </c>
      <c r="Q25" s="2961">
        <v>0</v>
      </c>
      <c r="R25" s="2920">
        <v>0</v>
      </c>
      <c r="S25" s="2921">
        <v>0</v>
      </c>
    </row>
    <row r="26" spans="1:19" x14ac:dyDescent="0.3">
      <c r="A26" s="2627" t="s">
        <v>149</v>
      </c>
      <c r="B26" s="2942">
        <v>0</v>
      </c>
      <c r="C26" s="2943">
        <v>0</v>
      </c>
      <c r="D26" s="2905">
        <v>0</v>
      </c>
      <c r="E26" s="2942">
        <v>0</v>
      </c>
      <c r="F26" s="2943">
        <v>0</v>
      </c>
      <c r="G26" s="2905">
        <v>0</v>
      </c>
      <c r="H26" s="2942">
        <v>0</v>
      </c>
      <c r="I26" s="2943">
        <v>0</v>
      </c>
      <c r="J26" s="2905">
        <v>0</v>
      </c>
      <c r="K26" s="2942">
        <v>0</v>
      </c>
      <c r="L26" s="2943">
        <v>0</v>
      </c>
      <c r="M26" s="2905">
        <v>0</v>
      </c>
      <c r="N26" s="2942">
        <v>0</v>
      </c>
      <c r="O26" s="2943">
        <v>0</v>
      </c>
      <c r="P26" s="2907">
        <v>0</v>
      </c>
      <c r="Q26" s="2962">
        <v>0</v>
      </c>
      <c r="R26" s="2926">
        <v>0</v>
      </c>
      <c r="S26" s="2927">
        <v>0</v>
      </c>
    </row>
    <row r="27" spans="1:19" x14ac:dyDescent="0.3">
      <c r="A27" s="1821" t="s">
        <v>328</v>
      </c>
      <c r="B27" s="1900"/>
      <c r="C27" s="1901">
        <v>0</v>
      </c>
      <c r="D27" s="2905">
        <v>0</v>
      </c>
      <c r="E27" s="1900"/>
      <c r="F27" s="1901">
        <v>1</v>
      </c>
      <c r="G27" s="2905">
        <v>1</v>
      </c>
      <c r="H27" s="1900"/>
      <c r="I27" s="1901"/>
      <c r="J27" s="2905">
        <v>0</v>
      </c>
      <c r="K27" s="1900"/>
      <c r="L27" s="1901"/>
      <c r="M27" s="2905">
        <v>0</v>
      </c>
      <c r="N27" s="1900"/>
      <c r="O27" s="1901"/>
      <c r="P27" s="2907">
        <v>0</v>
      </c>
      <c r="Q27" s="2962">
        <v>0</v>
      </c>
      <c r="R27" s="2926">
        <v>1</v>
      </c>
      <c r="S27" s="2927">
        <v>1</v>
      </c>
    </row>
    <row r="28" spans="1:19" x14ac:dyDescent="0.3">
      <c r="A28" s="1821" t="s">
        <v>288</v>
      </c>
      <c r="B28" s="1900"/>
      <c r="C28" s="1901"/>
      <c r="D28" s="2905">
        <v>0</v>
      </c>
      <c r="E28" s="1900"/>
      <c r="F28" s="1901"/>
      <c r="G28" s="2905">
        <v>0</v>
      </c>
      <c r="H28" s="1900"/>
      <c r="I28" s="1901">
        <v>1</v>
      </c>
      <c r="J28" s="2905">
        <v>1</v>
      </c>
      <c r="K28" s="1900"/>
      <c r="L28" s="1901"/>
      <c r="M28" s="2905">
        <v>0</v>
      </c>
      <c r="N28" s="1900"/>
      <c r="O28" s="1901"/>
      <c r="P28" s="2907">
        <v>0</v>
      </c>
      <c r="Q28" s="2962">
        <v>0</v>
      </c>
      <c r="R28" s="2926">
        <v>1</v>
      </c>
      <c r="S28" s="2927">
        <v>1</v>
      </c>
    </row>
    <row r="29" spans="1:19" x14ac:dyDescent="0.3">
      <c r="A29" s="1821" t="s">
        <v>329</v>
      </c>
      <c r="B29" s="1900">
        <v>1</v>
      </c>
      <c r="C29" s="1901"/>
      <c r="D29" s="2905">
        <v>1</v>
      </c>
      <c r="E29" s="1900">
        <v>1</v>
      </c>
      <c r="F29" s="1901"/>
      <c r="G29" s="2905">
        <v>1</v>
      </c>
      <c r="H29" s="1900"/>
      <c r="I29" s="1901"/>
      <c r="J29" s="2905">
        <v>0</v>
      </c>
      <c r="K29" s="1900"/>
      <c r="L29" s="1901"/>
      <c r="M29" s="2905">
        <v>0</v>
      </c>
      <c r="N29" s="1900"/>
      <c r="O29" s="1901"/>
      <c r="P29" s="2907">
        <v>0</v>
      </c>
      <c r="Q29" s="2962">
        <v>2</v>
      </c>
      <c r="R29" s="2926">
        <v>0</v>
      </c>
      <c r="S29" s="2927">
        <v>2</v>
      </c>
    </row>
    <row r="30" spans="1:19" ht="21" thickBot="1" x14ac:dyDescent="0.35">
      <c r="A30" s="1821" t="s">
        <v>157</v>
      </c>
      <c r="B30" s="2944">
        <v>0</v>
      </c>
      <c r="C30" s="2945">
        <v>0</v>
      </c>
      <c r="D30" s="2910">
        <v>0</v>
      </c>
      <c r="E30" s="2944">
        <v>0</v>
      </c>
      <c r="F30" s="2945">
        <v>0</v>
      </c>
      <c r="G30" s="2910">
        <v>0</v>
      </c>
      <c r="H30" s="2944">
        <v>0</v>
      </c>
      <c r="I30" s="2945">
        <v>0</v>
      </c>
      <c r="J30" s="2910">
        <v>0</v>
      </c>
      <c r="K30" s="2944">
        <v>0</v>
      </c>
      <c r="L30" s="2945">
        <v>0</v>
      </c>
      <c r="M30" s="2910">
        <v>0</v>
      </c>
      <c r="N30" s="2944">
        <v>0</v>
      </c>
      <c r="O30" s="2945">
        <v>0</v>
      </c>
      <c r="P30" s="897">
        <v>0</v>
      </c>
      <c r="Q30" s="2963">
        <v>0</v>
      </c>
      <c r="R30" s="2946">
        <v>0</v>
      </c>
      <c r="S30" s="2947">
        <v>0</v>
      </c>
    </row>
    <row r="31" spans="1:19" ht="35.25" customHeight="1" thickBot="1" x14ac:dyDescent="0.35">
      <c r="A31" s="2911" t="s">
        <v>13</v>
      </c>
      <c r="B31" s="2948">
        <v>1</v>
      </c>
      <c r="C31" s="2948">
        <v>0</v>
      </c>
      <c r="D31" s="2948">
        <v>1</v>
      </c>
      <c r="E31" s="2948">
        <v>1</v>
      </c>
      <c r="F31" s="2948">
        <v>1</v>
      </c>
      <c r="G31" s="2948">
        <v>2</v>
      </c>
      <c r="H31" s="2948">
        <v>0</v>
      </c>
      <c r="I31" s="2948">
        <v>1</v>
      </c>
      <c r="J31" s="2948">
        <v>1</v>
      </c>
      <c r="K31" s="2948">
        <v>0</v>
      </c>
      <c r="L31" s="2948">
        <v>0</v>
      </c>
      <c r="M31" s="2948">
        <v>0</v>
      </c>
      <c r="N31" s="2948">
        <v>0</v>
      </c>
      <c r="O31" s="2948">
        <v>0</v>
      </c>
      <c r="P31" s="2957">
        <v>0</v>
      </c>
      <c r="Q31" s="2948">
        <v>2</v>
      </c>
      <c r="R31" s="2948">
        <v>2</v>
      </c>
      <c r="S31" s="2948">
        <v>4</v>
      </c>
    </row>
    <row r="32" spans="1:19" ht="32.25" customHeight="1" thickBot="1" x14ac:dyDescent="0.35">
      <c r="A32" s="2697" t="s">
        <v>184</v>
      </c>
      <c r="B32" s="2949">
        <v>14</v>
      </c>
      <c r="C32" s="2949">
        <v>14</v>
      </c>
      <c r="D32" s="2949">
        <v>28</v>
      </c>
      <c r="E32" s="2949">
        <v>24</v>
      </c>
      <c r="F32" s="2949">
        <v>20</v>
      </c>
      <c r="G32" s="2949">
        <v>44</v>
      </c>
      <c r="H32" s="2949">
        <v>29</v>
      </c>
      <c r="I32" s="2949">
        <v>12</v>
      </c>
      <c r="J32" s="2949">
        <v>41</v>
      </c>
      <c r="K32" s="2949">
        <v>20</v>
      </c>
      <c r="L32" s="2949">
        <v>16</v>
      </c>
      <c r="M32" s="2949">
        <v>36</v>
      </c>
      <c r="N32" s="2949">
        <v>0</v>
      </c>
      <c r="O32" s="2949">
        <v>0</v>
      </c>
      <c r="P32" s="2958">
        <v>0</v>
      </c>
      <c r="Q32" s="2949">
        <v>87</v>
      </c>
      <c r="R32" s="2949">
        <v>62</v>
      </c>
      <c r="S32" s="2949">
        <v>149</v>
      </c>
    </row>
    <row r="33" spans="1:19" x14ac:dyDescent="0.3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1:19" x14ac:dyDescent="0.3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1:19" x14ac:dyDescent="0.3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19" x14ac:dyDescent="0.3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19" x14ac:dyDescent="0.3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x14ac:dyDescent="0.3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1:19" x14ac:dyDescent="0.3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19" x14ac:dyDescent="0.3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x14ac:dyDescent="0.3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19" x14ac:dyDescent="0.3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"/>
  <sheetViews>
    <sheetView view="pageBreakPreview" zoomScale="60" zoomScaleNormal="50" workbookViewId="0">
      <selection activeCell="N14" sqref="N14"/>
    </sheetView>
  </sheetViews>
  <sheetFormatPr defaultColWidth="8.85546875" defaultRowHeight="20.25" x14ac:dyDescent="0.3"/>
  <cols>
    <col min="1" max="1" width="87.85546875" style="801" customWidth="1"/>
    <col min="2" max="22" width="7.85546875" style="801" customWidth="1"/>
    <col min="23" max="23" width="14.28515625" style="801" customWidth="1"/>
    <col min="24" max="24" width="10.5703125" style="801" bestFit="1" customWidth="1"/>
    <col min="25" max="25" width="9.28515625" style="801" bestFit="1" customWidth="1"/>
    <col min="26" max="253" width="8.85546875" style="801"/>
    <col min="254" max="254" width="87.85546875" style="801" customWidth="1"/>
    <col min="255" max="278" width="7.85546875" style="801" customWidth="1"/>
    <col min="279" max="279" width="14.28515625" style="801" customWidth="1"/>
    <col min="280" max="280" width="10.5703125" style="801" bestFit="1" customWidth="1"/>
    <col min="281" max="281" width="9.28515625" style="801" bestFit="1" customWidth="1"/>
    <col min="282" max="509" width="8.85546875" style="801"/>
    <col min="510" max="510" width="87.85546875" style="801" customWidth="1"/>
    <col min="511" max="534" width="7.85546875" style="801" customWidth="1"/>
    <col min="535" max="535" width="14.28515625" style="801" customWidth="1"/>
    <col min="536" max="536" width="10.5703125" style="801" bestFit="1" customWidth="1"/>
    <col min="537" max="537" width="9.28515625" style="801" bestFit="1" customWidth="1"/>
    <col min="538" max="765" width="8.85546875" style="801"/>
    <col min="766" max="766" width="87.85546875" style="801" customWidth="1"/>
    <col min="767" max="790" width="7.85546875" style="801" customWidth="1"/>
    <col min="791" max="791" width="14.28515625" style="801" customWidth="1"/>
    <col min="792" max="792" width="10.5703125" style="801" bestFit="1" customWidth="1"/>
    <col min="793" max="793" width="9.28515625" style="801" bestFit="1" customWidth="1"/>
    <col min="794" max="1021" width="8.85546875" style="801"/>
    <col min="1022" max="1022" width="87.85546875" style="801" customWidth="1"/>
    <col min="1023" max="1046" width="7.85546875" style="801" customWidth="1"/>
    <col min="1047" max="1047" width="14.28515625" style="801" customWidth="1"/>
    <col min="1048" max="1048" width="10.5703125" style="801" bestFit="1" customWidth="1"/>
    <col min="1049" max="1049" width="9.28515625" style="801" bestFit="1" customWidth="1"/>
    <col min="1050" max="1277" width="8.85546875" style="801"/>
    <col min="1278" max="1278" width="87.85546875" style="801" customWidth="1"/>
    <col min="1279" max="1302" width="7.85546875" style="801" customWidth="1"/>
    <col min="1303" max="1303" width="14.28515625" style="801" customWidth="1"/>
    <col min="1304" max="1304" width="10.5703125" style="801" bestFit="1" customWidth="1"/>
    <col min="1305" max="1305" width="9.28515625" style="801" bestFit="1" customWidth="1"/>
    <col min="1306" max="1533" width="8.85546875" style="801"/>
    <col min="1534" max="1534" width="87.85546875" style="801" customWidth="1"/>
    <col min="1535" max="1558" width="7.85546875" style="801" customWidth="1"/>
    <col min="1559" max="1559" width="14.28515625" style="801" customWidth="1"/>
    <col min="1560" max="1560" width="10.5703125" style="801" bestFit="1" customWidth="1"/>
    <col min="1561" max="1561" width="9.28515625" style="801" bestFit="1" customWidth="1"/>
    <col min="1562" max="1789" width="8.85546875" style="801"/>
    <col min="1790" max="1790" width="87.85546875" style="801" customWidth="1"/>
    <col min="1791" max="1814" width="7.85546875" style="801" customWidth="1"/>
    <col min="1815" max="1815" width="14.28515625" style="801" customWidth="1"/>
    <col min="1816" max="1816" width="10.5703125" style="801" bestFit="1" customWidth="1"/>
    <col min="1817" max="1817" width="9.28515625" style="801" bestFit="1" customWidth="1"/>
    <col min="1818" max="2045" width="8.85546875" style="801"/>
    <col min="2046" max="2046" width="87.85546875" style="801" customWidth="1"/>
    <col min="2047" max="2070" width="7.85546875" style="801" customWidth="1"/>
    <col min="2071" max="2071" width="14.28515625" style="801" customWidth="1"/>
    <col min="2072" max="2072" width="10.5703125" style="801" bestFit="1" customWidth="1"/>
    <col min="2073" max="2073" width="9.28515625" style="801" bestFit="1" customWidth="1"/>
    <col min="2074" max="2301" width="8.85546875" style="801"/>
    <col min="2302" max="2302" width="87.85546875" style="801" customWidth="1"/>
    <col min="2303" max="2326" width="7.85546875" style="801" customWidth="1"/>
    <col min="2327" max="2327" width="14.28515625" style="801" customWidth="1"/>
    <col min="2328" max="2328" width="10.5703125" style="801" bestFit="1" customWidth="1"/>
    <col min="2329" max="2329" width="9.28515625" style="801" bestFit="1" customWidth="1"/>
    <col min="2330" max="2557" width="8.85546875" style="801"/>
    <col min="2558" max="2558" width="87.85546875" style="801" customWidth="1"/>
    <col min="2559" max="2582" width="7.85546875" style="801" customWidth="1"/>
    <col min="2583" max="2583" width="14.28515625" style="801" customWidth="1"/>
    <col min="2584" max="2584" width="10.5703125" style="801" bestFit="1" customWidth="1"/>
    <col min="2585" max="2585" width="9.28515625" style="801" bestFit="1" customWidth="1"/>
    <col min="2586" max="2813" width="8.85546875" style="801"/>
    <col min="2814" max="2814" width="87.85546875" style="801" customWidth="1"/>
    <col min="2815" max="2838" width="7.85546875" style="801" customWidth="1"/>
    <col min="2839" max="2839" width="14.28515625" style="801" customWidth="1"/>
    <col min="2840" max="2840" width="10.5703125" style="801" bestFit="1" customWidth="1"/>
    <col min="2841" max="2841" width="9.28515625" style="801" bestFit="1" customWidth="1"/>
    <col min="2842" max="3069" width="8.85546875" style="801"/>
    <col min="3070" max="3070" width="87.85546875" style="801" customWidth="1"/>
    <col min="3071" max="3094" width="7.85546875" style="801" customWidth="1"/>
    <col min="3095" max="3095" width="14.28515625" style="801" customWidth="1"/>
    <col min="3096" max="3096" width="10.5703125" style="801" bestFit="1" customWidth="1"/>
    <col min="3097" max="3097" width="9.28515625" style="801" bestFit="1" customWidth="1"/>
    <col min="3098" max="3325" width="8.85546875" style="801"/>
    <col min="3326" max="3326" width="87.85546875" style="801" customWidth="1"/>
    <col min="3327" max="3350" width="7.85546875" style="801" customWidth="1"/>
    <col min="3351" max="3351" width="14.28515625" style="801" customWidth="1"/>
    <col min="3352" max="3352" width="10.5703125" style="801" bestFit="1" customWidth="1"/>
    <col min="3353" max="3353" width="9.28515625" style="801" bestFit="1" customWidth="1"/>
    <col min="3354" max="3581" width="8.85546875" style="801"/>
    <col min="3582" max="3582" width="87.85546875" style="801" customWidth="1"/>
    <col min="3583" max="3606" width="7.85546875" style="801" customWidth="1"/>
    <col min="3607" max="3607" width="14.28515625" style="801" customWidth="1"/>
    <col min="3608" max="3608" width="10.5703125" style="801" bestFit="1" customWidth="1"/>
    <col min="3609" max="3609" width="9.28515625" style="801" bestFit="1" customWidth="1"/>
    <col min="3610" max="3837" width="8.85546875" style="801"/>
    <col min="3838" max="3838" width="87.85546875" style="801" customWidth="1"/>
    <col min="3839" max="3862" width="7.85546875" style="801" customWidth="1"/>
    <col min="3863" max="3863" width="14.28515625" style="801" customWidth="1"/>
    <col min="3864" max="3864" width="10.5703125" style="801" bestFit="1" customWidth="1"/>
    <col min="3865" max="3865" width="9.28515625" style="801" bestFit="1" customWidth="1"/>
    <col min="3866" max="4093" width="8.85546875" style="801"/>
    <col min="4094" max="4094" width="87.85546875" style="801" customWidth="1"/>
    <col min="4095" max="4118" width="7.85546875" style="801" customWidth="1"/>
    <col min="4119" max="4119" width="14.28515625" style="801" customWidth="1"/>
    <col min="4120" max="4120" width="10.5703125" style="801" bestFit="1" customWidth="1"/>
    <col min="4121" max="4121" width="9.28515625" style="801" bestFit="1" customWidth="1"/>
    <col min="4122" max="4349" width="8.85546875" style="801"/>
    <col min="4350" max="4350" width="87.85546875" style="801" customWidth="1"/>
    <col min="4351" max="4374" width="7.85546875" style="801" customWidth="1"/>
    <col min="4375" max="4375" width="14.28515625" style="801" customWidth="1"/>
    <col min="4376" max="4376" width="10.5703125" style="801" bestFit="1" customWidth="1"/>
    <col min="4377" max="4377" width="9.28515625" style="801" bestFit="1" customWidth="1"/>
    <col min="4378" max="4605" width="8.85546875" style="801"/>
    <col min="4606" max="4606" width="87.85546875" style="801" customWidth="1"/>
    <col min="4607" max="4630" width="7.85546875" style="801" customWidth="1"/>
    <col min="4631" max="4631" width="14.28515625" style="801" customWidth="1"/>
    <col min="4632" max="4632" width="10.5703125" style="801" bestFit="1" customWidth="1"/>
    <col min="4633" max="4633" width="9.28515625" style="801" bestFit="1" customWidth="1"/>
    <col min="4634" max="4861" width="8.85546875" style="801"/>
    <col min="4862" max="4862" width="87.85546875" style="801" customWidth="1"/>
    <col min="4863" max="4886" width="7.85546875" style="801" customWidth="1"/>
    <col min="4887" max="4887" width="14.28515625" style="801" customWidth="1"/>
    <col min="4888" max="4888" width="10.5703125" style="801" bestFit="1" customWidth="1"/>
    <col min="4889" max="4889" width="9.28515625" style="801" bestFit="1" customWidth="1"/>
    <col min="4890" max="5117" width="8.85546875" style="801"/>
    <col min="5118" max="5118" width="87.85546875" style="801" customWidth="1"/>
    <col min="5119" max="5142" width="7.85546875" style="801" customWidth="1"/>
    <col min="5143" max="5143" width="14.28515625" style="801" customWidth="1"/>
    <col min="5144" max="5144" width="10.5703125" style="801" bestFit="1" customWidth="1"/>
    <col min="5145" max="5145" width="9.28515625" style="801" bestFit="1" customWidth="1"/>
    <col min="5146" max="5373" width="8.85546875" style="801"/>
    <col min="5374" max="5374" width="87.85546875" style="801" customWidth="1"/>
    <col min="5375" max="5398" width="7.85546875" style="801" customWidth="1"/>
    <col min="5399" max="5399" width="14.28515625" style="801" customWidth="1"/>
    <col min="5400" max="5400" width="10.5703125" style="801" bestFit="1" customWidth="1"/>
    <col min="5401" max="5401" width="9.28515625" style="801" bestFit="1" customWidth="1"/>
    <col min="5402" max="5629" width="8.85546875" style="801"/>
    <col min="5630" max="5630" width="87.85546875" style="801" customWidth="1"/>
    <col min="5631" max="5654" width="7.85546875" style="801" customWidth="1"/>
    <col min="5655" max="5655" width="14.28515625" style="801" customWidth="1"/>
    <col min="5656" max="5656" width="10.5703125" style="801" bestFit="1" customWidth="1"/>
    <col min="5657" max="5657" width="9.28515625" style="801" bestFit="1" customWidth="1"/>
    <col min="5658" max="5885" width="8.85546875" style="801"/>
    <col min="5886" max="5886" width="87.85546875" style="801" customWidth="1"/>
    <col min="5887" max="5910" width="7.85546875" style="801" customWidth="1"/>
    <col min="5911" max="5911" width="14.28515625" style="801" customWidth="1"/>
    <col min="5912" max="5912" width="10.5703125" style="801" bestFit="1" customWidth="1"/>
    <col min="5913" max="5913" width="9.28515625" style="801" bestFit="1" customWidth="1"/>
    <col min="5914" max="6141" width="8.85546875" style="801"/>
    <col min="6142" max="6142" width="87.85546875" style="801" customWidth="1"/>
    <col min="6143" max="6166" width="7.85546875" style="801" customWidth="1"/>
    <col min="6167" max="6167" width="14.28515625" style="801" customWidth="1"/>
    <col min="6168" max="6168" width="10.5703125" style="801" bestFit="1" customWidth="1"/>
    <col min="6169" max="6169" width="9.28515625" style="801" bestFit="1" customWidth="1"/>
    <col min="6170" max="6397" width="8.85546875" style="801"/>
    <col min="6398" max="6398" width="87.85546875" style="801" customWidth="1"/>
    <col min="6399" max="6422" width="7.85546875" style="801" customWidth="1"/>
    <col min="6423" max="6423" width="14.28515625" style="801" customWidth="1"/>
    <col min="6424" max="6424" width="10.5703125" style="801" bestFit="1" customWidth="1"/>
    <col min="6425" max="6425" width="9.28515625" style="801" bestFit="1" customWidth="1"/>
    <col min="6426" max="6653" width="8.85546875" style="801"/>
    <col min="6654" max="6654" width="87.85546875" style="801" customWidth="1"/>
    <col min="6655" max="6678" width="7.85546875" style="801" customWidth="1"/>
    <col min="6679" max="6679" width="14.28515625" style="801" customWidth="1"/>
    <col min="6680" max="6680" width="10.5703125" style="801" bestFit="1" customWidth="1"/>
    <col min="6681" max="6681" width="9.28515625" style="801" bestFit="1" customWidth="1"/>
    <col min="6682" max="6909" width="8.85546875" style="801"/>
    <col min="6910" max="6910" width="87.85546875" style="801" customWidth="1"/>
    <col min="6911" max="6934" width="7.85546875" style="801" customWidth="1"/>
    <col min="6935" max="6935" width="14.28515625" style="801" customWidth="1"/>
    <col min="6936" max="6936" width="10.5703125" style="801" bestFit="1" customWidth="1"/>
    <col min="6937" max="6937" width="9.28515625" style="801" bestFit="1" customWidth="1"/>
    <col min="6938" max="7165" width="8.85546875" style="801"/>
    <col min="7166" max="7166" width="87.85546875" style="801" customWidth="1"/>
    <col min="7167" max="7190" width="7.85546875" style="801" customWidth="1"/>
    <col min="7191" max="7191" width="14.28515625" style="801" customWidth="1"/>
    <col min="7192" max="7192" width="10.5703125" style="801" bestFit="1" customWidth="1"/>
    <col min="7193" max="7193" width="9.28515625" style="801" bestFit="1" customWidth="1"/>
    <col min="7194" max="7421" width="8.85546875" style="801"/>
    <col min="7422" max="7422" width="87.85546875" style="801" customWidth="1"/>
    <col min="7423" max="7446" width="7.85546875" style="801" customWidth="1"/>
    <col min="7447" max="7447" width="14.28515625" style="801" customWidth="1"/>
    <col min="7448" max="7448" width="10.5703125" style="801" bestFit="1" customWidth="1"/>
    <col min="7449" max="7449" width="9.28515625" style="801" bestFit="1" customWidth="1"/>
    <col min="7450" max="7677" width="8.85546875" style="801"/>
    <col min="7678" max="7678" width="87.85546875" style="801" customWidth="1"/>
    <col min="7679" max="7702" width="7.85546875" style="801" customWidth="1"/>
    <col min="7703" max="7703" width="14.28515625" style="801" customWidth="1"/>
    <col min="7704" max="7704" width="10.5703125" style="801" bestFit="1" customWidth="1"/>
    <col min="7705" max="7705" width="9.28515625" style="801" bestFit="1" customWidth="1"/>
    <col min="7706" max="7933" width="8.85546875" style="801"/>
    <col min="7934" max="7934" width="87.85546875" style="801" customWidth="1"/>
    <col min="7935" max="7958" width="7.85546875" style="801" customWidth="1"/>
    <col min="7959" max="7959" width="14.28515625" style="801" customWidth="1"/>
    <col min="7960" max="7960" width="10.5703125" style="801" bestFit="1" customWidth="1"/>
    <col min="7961" max="7961" width="9.28515625" style="801" bestFit="1" customWidth="1"/>
    <col min="7962" max="8189" width="8.85546875" style="801"/>
    <col min="8190" max="8190" width="87.85546875" style="801" customWidth="1"/>
    <col min="8191" max="8214" width="7.85546875" style="801" customWidth="1"/>
    <col min="8215" max="8215" width="14.28515625" style="801" customWidth="1"/>
    <col min="8216" max="8216" width="10.5703125" style="801" bestFit="1" customWidth="1"/>
    <col min="8217" max="8217" width="9.28515625" style="801" bestFit="1" customWidth="1"/>
    <col min="8218" max="8445" width="8.85546875" style="801"/>
    <col min="8446" max="8446" width="87.85546875" style="801" customWidth="1"/>
    <col min="8447" max="8470" width="7.85546875" style="801" customWidth="1"/>
    <col min="8471" max="8471" width="14.28515625" style="801" customWidth="1"/>
    <col min="8472" max="8472" width="10.5703125" style="801" bestFit="1" customWidth="1"/>
    <col min="8473" max="8473" width="9.28515625" style="801" bestFit="1" customWidth="1"/>
    <col min="8474" max="8701" width="8.85546875" style="801"/>
    <col min="8702" max="8702" width="87.85546875" style="801" customWidth="1"/>
    <col min="8703" max="8726" width="7.85546875" style="801" customWidth="1"/>
    <col min="8727" max="8727" width="14.28515625" style="801" customWidth="1"/>
    <col min="8728" max="8728" width="10.5703125" style="801" bestFit="1" customWidth="1"/>
    <col min="8729" max="8729" width="9.28515625" style="801" bestFit="1" customWidth="1"/>
    <col min="8730" max="8957" width="8.85546875" style="801"/>
    <col min="8958" max="8958" width="87.85546875" style="801" customWidth="1"/>
    <col min="8959" max="8982" width="7.85546875" style="801" customWidth="1"/>
    <col min="8983" max="8983" width="14.28515625" style="801" customWidth="1"/>
    <col min="8984" max="8984" width="10.5703125" style="801" bestFit="1" customWidth="1"/>
    <col min="8985" max="8985" width="9.28515625" style="801" bestFit="1" customWidth="1"/>
    <col min="8986" max="9213" width="8.85546875" style="801"/>
    <col min="9214" max="9214" width="87.85546875" style="801" customWidth="1"/>
    <col min="9215" max="9238" width="7.85546875" style="801" customWidth="1"/>
    <col min="9239" max="9239" width="14.28515625" style="801" customWidth="1"/>
    <col min="9240" max="9240" width="10.5703125" style="801" bestFit="1" customWidth="1"/>
    <col min="9241" max="9241" width="9.28515625" style="801" bestFit="1" customWidth="1"/>
    <col min="9242" max="9469" width="8.85546875" style="801"/>
    <col min="9470" max="9470" width="87.85546875" style="801" customWidth="1"/>
    <col min="9471" max="9494" width="7.85546875" style="801" customWidth="1"/>
    <col min="9495" max="9495" width="14.28515625" style="801" customWidth="1"/>
    <col min="9496" max="9496" width="10.5703125" style="801" bestFit="1" customWidth="1"/>
    <col min="9497" max="9497" width="9.28515625" style="801" bestFit="1" customWidth="1"/>
    <col min="9498" max="9725" width="8.85546875" style="801"/>
    <col min="9726" max="9726" width="87.85546875" style="801" customWidth="1"/>
    <col min="9727" max="9750" width="7.85546875" style="801" customWidth="1"/>
    <col min="9751" max="9751" width="14.28515625" style="801" customWidth="1"/>
    <col min="9752" max="9752" width="10.5703125" style="801" bestFit="1" customWidth="1"/>
    <col min="9753" max="9753" width="9.28515625" style="801" bestFit="1" customWidth="1"/>
    <col min="9754" max="9981" width="8.85546875" style="801"/>
    <col min="9982" max="9982" width="87.85546875" style="801" customWidth="1"/>
    <col min="9983" max="10006" width="7.85546875" style="801" customWidth="1"/>
    <col min="10007" max="10007" width="14.28515625" style="801" customWidth="1"/>
    <col min="10008" max="10008" width="10.5703125" style="801" bestFit="1" customWidth="1"/>
    <col min="10009" max="10009" width="9.28515625" style="801" bestFit="1" customWidth="1"/>
    <col min="10010" max="10237" width="8.85546875" style="801"/>
    <col min="10238" max="10238" width="87.85546875" style="801" customWidth="1"/>
    <col min="10239" max="10262" width="7.85546875" style="801" customWidth="1"/>
    <col min="10263" max="10263" width="14.28515625" style="801" customWidth="1"/>
    <col min="10264" max="10264" width="10.5703125" style="801" bestFit="1" customWidth="1"/>
    <col min="10265" max="10265" width="9.28515625" style="801" bestFit="1" customWidth="1"/>
    <col min="10266" max="10493" width="8.85546875" style="801"/>
    <col min="10494" max="10494" width="87.85546875" style="801" customWidth="1"/>
    <col min="10495" max="10518" width="7.85546875" style="801" customWidth="1"/>
    <col min="10519" max="10519" width="14.28515625" style="801" customWidth="1"/>
    <col min="10520" max="10520" width="10.5703125" style="801" bestFit="1" customWidth="1"/>
    <col min="10521" max="10521" width="9.28515625" style="801" bestFit="1" customWidth="1"/>
    <col min="10522" max="10749" width="8.85546875" style="801"/>
    <col min="10750" max="10750" width="87.85546875" style="801" customWidth="1"/>
    <col min="10751" max="10774" width="7.85546875" style="801" customWidth="1"/>
    <col min="10775" max="10775" width="14.28515625" style="801" customWidth="1"/>
    <col min="10776" max="10776" width="10.5703125" style="801" bestFit="1" customWidth="1"/>
    <col min="10777" max="10777" width="9.28515625" style="801" bestFit="1" customWidth="1"/>
    <col min="10778" max="11005" width="8.85546875" style="801"/>
    <col min="11006" max="11006" width="87.85546875" style="801" customWidth="1"/>
    <col min="11007" max="11030" width="7.85546875" style="801" customWidth="1"/>
    <col min="11031" max="11031" width="14.28515625" style="801" customWidth="1"/>
    <col min="11032" max="11032" width="10.5703125" style="801" bestFit="1" customWidth="1"/>
    <col min="11033" max="11033" width="9.28515625" style="801" bestFit="1" customWidth="1"/>
    <col min="11034" max="11261" width="8.85546875" style="801"/>
    <col min="11262" max="11262" width="87.85546875" style="801" customWidth="1"/>
    <col min="11263" max="11286" width="7.85546875" style="801" customWidth="1"/>
    <col min="11287" max="11287" width="14.28515625" style="801" customWidth="1"/>
    <col min="11288" max="11288" width="10.5703125" style="801" bestFit="1" customWidth="1"/>
    <col min="11289" max="11289" width="9.28515625" style="801" bestFit="1" customWidth="1"/>
    <col min="11290" max="11517" width="8.85546875" style="801"/>
    <col min="11518" max="11518" width="87.85546875" style="801" customWidth="1"/>
    <col min="11519" max="11542" width="7.85546875" style="801" customWidth="1"/>
    <col min="11543" max="11543" width="14.28515625" style="801" customWidth="1"/>
    <col min="11544" max="11544" width="10.5703125" style="801" bestFit="1" customWidth="1"/>
    <col min="11545" max="11545" width="9.28515625" style="801" bestFit="1" customWidth="1"/>
    <col min="11546" max="11773" width="8.85546875" style="801"/>
    <col min="11774" max="11774" width="87.85546875" style="801" customWidth="1"/>
    <col min="11775" max="11798" width="7.85546875" style="801" customWidth="1"/>
    <col min="11799" max="11799" width="14.28515625" style="801" customWidth="1"/>
    <col min="11800" max="11800" width="10.5703125" style="801" bestFit="1" customWidth="1"/>
    <col min="11801" max="11801" width="9.28515625" style="801" bestFit="1" customWidth="1"/>
    <col min="11802" max="12029" width="8.85546875" style="801"/>
    <col min="12030" max="12030" width="87.85546875" style="801" customWidth="1"/>
    <col min="12031" max="12054" width="7.85546875" style="801" customWidth="1"/>
    <col min="12055" max="12055" width="14.28515625" style="801" customWidth="1"/>
    <col min="12056" max="12056" width="10.5703125" style="801" bestFit="1" customWidth="1"/>
    <col min="12057" max="12057" width="9.28515625" style="801" bestFit="1" customWidth="1"/>
    <col min="12058" max="12285" width="8.85546875" style="801"/>
    <col min="12286" max="12286" width="87.85546875" style="801" customWidth="1"/>
    <col min="12287" max="12310" width="7.85546875" style="801" customWidth="1"/>
    <col min="12311" max="12311" width="14.28515625" style="801" customWidth="1"/>
    <col min="12312" max="12312" width="10.5703125" style="801" bestFit="1" customWidth="1"/>
    <col min="12313" max="12313" width="9.28515625" style="801" bestFit="1" customWidth="1"/>
    <col min="12314" max="12541" width="8.85546875" style="801"/>
    <col min="12542" max="12542" width="87.85546875" style="801" customWidth="1"/>
    <col min="12543" max="12566" width="7.85546875" style="801" customWidth="1"/>
    <col min="12567" max="12567" width="14.28515625" style="801" customWidth="1"/>
    <col min="12568" max="12568" width="10.5703125" style="801" bestFit="1" customWidth="1"/>
    <col min="12569" max="12569" width="9.28515625" style="801" bestFit="1" customWidth="1"/>
    <col min="12570" max="12797" width="8.85546875" style="801"/>
    <col min="12798" max="12798" width="87.85546875" style="801" customWidth="1"/>
    <col min="12799" max="12822" width="7.85546875" style="801" customWidth="1"/>
    <col min="12823" max="12823" width="14.28515625" style="801" customWidth="1"/>
    <col min="12824" max="12824" width="10.5703125" style="801" bestFit="1" customWidth="1"/>
    <col min="12825" max="12825" width="9.28515625" style="801" bestFit="1" customWidth="1"/>
    <col min="12826" max="13053" width="8.85546875" style="801"/>
    <col min="13054" max="13054" width="87.85546875" style="801" customWidth="1"/>
    <col min="13055" max="13078" width="7.85546875" style="801" customWidth="1"/>
    <col min="13079" max="13079" width="14.28515625" style="801" customWidth="1"/>
    <col min="13080" max="13080" width="10.5703125" style="801" bestFit="1" customWidth="1"/>
    <col min="13081" max="13081" width="9.28515625" style="801" bestFit="1" customWidth="1"/>
    <col min="13082" max="13309" width="8.85546875" style="801"/>
    <col min="13310" max="13310" width="87.85546875" style="801" customWidth="1"/>
    <col min="13311" max="13334" width="7.85546875" style="801" customWidth="1"/>
    <col min="13335" max="13335" width="14.28515625" style="801" customWidth="1"/>
    <col min="13336" max="13336" width="10.5703125" style="801" bestFit="1" customWidth="1"/>
    <col min="13337" max="13337" width="9.28515625" style="801" bestFit="1" customWidth="1"/>
    <col min="13338" max="13565" width="8.85546875" style="801"/>
    <col min="13566" max="13566" width="87.85546875" style="801" customWidth="1"/>
    <col min="13567" max="13590" width="7.85546875" style="801" customWidth="1"/>
    <col min="13591" max="13591" width="14.28515625" style="801" customWidth="1"/>
    <col min="13592" max="13592" width="10.5703125" style="801" bestFit="1" customWidth="1"/>
    <col min="13593" max="13593" width="9.28515625" style="801" bestFit="1" customWidth="1"/>
    <col min="13594" max="13821" width="8.85546875" style="801"/>
    <col min="13822" max="13822" width="87.85546875" style="801" customWidth="1"/>
    <col min="13823" max="13846" width="7.85546875" style="801" customWidth="1"/>
    <col min="13847" max="13847" width="14.28515625" style="801" customWidth="1"/>
    <col min="13848" max="13848" width="10.5703125" style="801" bestFit="1" customWidth="1"/>
    <col min="13849" max="13849" width="9.28515625" style="801" bestFit="1" customWidth="1"/>
    <col min="13850" max="14077" width="8.85546875" style="801"/>
    <col min="14078" max="14078" width="87.85546875" style="801" customWidth="1"/>
    <col min="14079" max="14102" width="7.85546875" style="801" customWidth="1"/>
    <col min="14103" max="14103" width="14.28515625" style="801" customWidth="1"/>
    <col min="14104" max="14104" width="10.5703125" style="801" bestFit="1" customWidth="1"/>
    <col min="14105" max="14105" width="9.28515625" style="801" bestFit="1" customWidth="1"/>
    <col min="14106" max="14333" width="8.85546875" style="801"/>
    <col min="14334" max="14334" width="87.85546875" style="801" customWidth="1"/>
    <col min="14335" max="14358" width="7.85546875" style="801" customWidth="1"/>
    <col min="14359" max="14359" width="14.28515625" style="801" customWidth="1"/>
    <col min="14360" max="14360" width="10.5703125" style="801" bestFit="1" customWidth="1"/>
    <col min="14361" max="14361" width="9.28515625" style="801" bestFit="1" customWidth="1"/>
    <col min="14362" max="14589" width="8.85546875" style="801"/>
    <col min="14590" max="14590" width="87.85546875" style="801" customWidth="1"/>
    <col min="14591" max="14614" width="7.85546875" style="801" customWidth="1"/>
    <col min="14615" max="14615" width="14.28515625" style="801" customWidth="1"/>
    <col min="14616" max="14616" width="10.5703125" style="801" bestFit="1" customWidth="1"/>
    <col min="14617" max="14617" width="9.28515625" style="801" bestFit="1" customWidth="1"/>
    <col min="14618" max="14845" width="8.85546875" style="801"/>
    <col min="14846" max="14846" width="87.85546875" style="801" customWidth="1"/>
    <col min="14847" max="14870" width="7.85546875" style="801" customWidth="1"/>
    <col min="14871" max="14871" width="14.28515625" style="801" customWidth="1"/>
    <col min="14872" max="14872" width="10.5703125" style="801" bestFit="1" customWidth="1"/>
    <col min="14873" max="14873" width="9.28515625" style="801" bestFit="1" customWidth="1"/>
    <col min="14874" max="15101" width="8.85546875" style="801"/>
    <col min="15102" max="15102" width="87.85546875" style="801" customWidth="1"/>
    <col min="15103" max="15126" width="7.85546875" style="801" customWidth="1"/>
    <col min="15127" max="15127" width="14.28515625" style="801" customWidth="1"/>
    <col min="15128" max="15128" width="10.5703125" style="801" bestFit="1" customWidth="1"/>
    <col min="15129" max="15129" width="9.28515625" style="801" bestFit="1" customWidth="1"/>
    <col min="15130" max="15357" width="8.85546875" style="801"/>
    <col min="15358" max="15358" width="87.85546875" style="801" customWidth="1"/>
    <col min="15359" max="15382" width="7.85546875" style="801" customWidth="1"/>
    <col min="15383" max="15383" width="14.28515625" style="801" customWidth="1"/>
    <col min="15384" max="15384" width="10.5703125" style="801" bestFit="1" customWidth="1"/>
    <col min="15385" max="15385" width="9.28515625" style="801" bestFit="1" customWidth="1"/>
    <col min="15386" max="15613" width="8.85546875" style="801"/>
    <col min="15614" max="15614" width="87.85546875" style="801" customWidth="1"/>
    <col min="15615" max="15638" width="7.85546875" style="801" customWidth="1"/>
    <col min="15639" max="15639" width="14.28515625" style="801" customWidth="1"/>
    <col min="15640" max="15640" width="10.5703125" style="801" bestFit="1" customWidth="1"/>
    <col min="15641" max="15641" width="9.28515625" style="801" bestFit="1" customWidth="1"/>
    <col min="15642" max="15869" width="8.85546875" style="801"/>
    <col min="15870" max="15870" width="87.85546875" style="801" customWidth="1"/>
    <col min="15871" max="15894" width="7.85546875" style="801" customWidth="1"/>
    <col min="15895" max="15895" width="14.28515625" style="801" customWidth="1"/>
    <col min="15896" max="15896" width="10.5703125" style="801" bestFit="1" customWidth="1"/>
    <col min="15897" max="15897" width="9.28515625" style="801" bestFit="1" customWidth="1"/>
    <col min="15898" max="16125" width="8.85546875" style="801"/>
    <col min="16126" max="16126" width="87.85546875" style="801" customWidth="1"/>
    <col min="16127" max="16150" width="7.85546875" style="801" customWidth="1"/>
    <col min="16151" max="16151" width="14.28515625" style="801" customWidth="1"/>
    <col min="16152" max="16152" width="10.5703125" style="801" bestFit="1" customWidth="1"/>
    <col min="16153" max="16153" width="9.28515625" style="801" bestFit="1" customWidth="1"/>
    <col min="16154" max="16384" width="8.85546875" style="801"/>
  </cols>
  <sheetData>
    <row r="1" spans="1:22" ht="48" customHeight="1" x14ac:dyDescent="0.3">
      <c r="A1" s="4700" t="s">
        <v>145</v>
      </c>
      <c r="B1" s="4700"/>
      <c r="C1" s="4700"/>
      <c r="D1" s="4700"/>
      <c r="E1" s="4700"/>
      <c r="F1" s="4700"/>
      <c r="G1" s="4700"/>
      <c r="H1" s="4700"/>
      <c r="I1" s="4700"/>
      <c r="J1" s="4700"/>
      <c r="K1" s="4700"/>
      <c r="L1" s="4700"/>
      <c r="M1" s="4700"/>
      <c r="N1" s="4700"/>
      <c r="O1" s="4700"/>
      <c r="P1" s="4700"/>
      <c r="Q1" s="4700"/>
      <c r="R1" s="4700"/>
      <c r="S1" s="4700"/>
      <c r="T1" s="4700"/>
      <c r="U1" s="4700"/>
      <c r="V1" s="4700"/>
    </row>
    <row r="2" spans="1:22" ht="37.5" customHeight="1" x14ac:dyDescent="0.3">
      <c r="A2" s="4700" t="s">
        <v>347</v>
      </c>
      <c r="B2" s="4700"/>
      <c r="C2" s="4700"/>
      <c r="D2" s="4700"/>
      <c r="E2" s="4700"/>
      <c r="F2" s="4700"/>
      <c r="G2" s="4700"/>
      <c r="H2" s="4700"/>
      <c r="I2" s="4700"/>
      <c r="J2" s="4700"/>
      <c r="K2" s="4700"/>
      <c r="L2" s="4700"/>
      <c r="M2" s="4700"/>
      <c r="N2" s="4700"/>
      <c r="O2" s="4700"/>
      <c r="P2" s="4700"/>
      <c r="Q2" s="4700"/>
      <c r="R2" s="4700"/>
      <c r="S2" s="4700"/>
      <c r="T2" s="4700"/>
      <c r="U2" s="4700"/>
      <c r="V2" s="4700"/>
    </row>
    <row r="3" spans="1:22" ht="33" customHeight="1" thickBot="1" x14ac:dyDescent="0.35">
      <c r="A3" s="2331"/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</row>
    <row r="4" spans="1:22" ht="33" customHeight="1" x14ac:dyDescent="0.3">
      <c r="A4" s="4705" t="s">
        <v>9</v>
      </c>
      <c r="B4" s="4701" t="s">
        <v>0</v>
      </c>
      <c r="C4" s="4712"/>
      <c r="D4" s="4723"/>
      <c r="E4" s="4701" t="s">
        <v>1</v>
      </c>
      <c r="F4" s="4712"/>
      <c r="G4" s="4723"/>
      <c r="H4" s="4701" t="s">
        <v>2</v>
      </c>
      <c r="I4" s="4712"/>
      <c r="J4" s="4723"/>
      <c r="K4" s="4701" t="s">
        <v>3</v>
      </c>
      <c r="L4" s="4712"/>
      <c r="M4" s="4723"/>
      <c r="N4" s="4701" t="s">
        <v>134</v>
      </c>
      <c r="O4" s="4712"/>
      <c r="P4" s="4723"/>
      <c r="Q4" s="4701" t="s">
        <v>135</v>
      </c>
      <c r="R4" s="4712"/>
      <c r="S4" s="4723"/>
      <c r="T4" s="4716" t="s">
        <v>24</v>
      </c>
      <c r="U4" s="4717"/>
      <c r="V4" s="4718"/>
    </row>
    <row r="5" spans="1:22" ht="33" customHeight="1" thickBot="1" x14ac:dyDescent="0.35">
      <c r="A5" s="4706"/>
      <c r="B5" s="4724"/>
      <c r="C5" s="4725"/>
      <c r="D5" s="4726"/>
      <c r="E5" s="4724"/>
      <c r="F5" s="4725"/>
      <c r="G5" s="4726"/>
      <c r="H5" s="4724"/>
      <c r="I5" s="4725"/>
      <c r="J5" s="4726"/>
      <c r="K5" s="4724"/>
      <c r="L5" s="4725"/>
      <c r="M5" s="4726"/>
      <c r="N5" s="4724"/>
      <c r="O5" s="4725"/>
      <c r="P5" s="4726"/>
      <c r="Q5" s="4724"/>
      <c r="R5" s="4725"/>
      <c r="S5" s="4726"/>
      <c r="T5" s="4719"/>
      <c r="U5" s="4720"/>
      <c r="V5" s="4721"/>
    </row>
    <row r="6" spans="1:22" ht="159.75" customHeight="1" thickBot="1" x14ac:dyDescent="0.35">
      <c r="A6" s="4727"/>
      <c r="B6" s="872" t="s">
        <v>26</v>
      </c>
      <c r="C6" s="872" t="s">
        <v>27</v>
      </c>
      <c r="D6" s="872" t="s">
        <v>4</v>
      </c>
      <c r="E6" s="872" t="s">
        <v>26</v>
      </c>
      <c r="F6" s="872" t="s">
        <v>27</v>
      </c>
      <c r="G6" s="872" t="s">
        <v>4</v>
      </c>
      <c r="H6" s="872" t="s">
        <v>26</v>
      </c>
      <c r="I6" s="872" t="s">
        <v>27</v>
      </c>
      <c r="J6" s="872" t="s">
        <v>4</v>
      </c>
      <c r="K6" s="872" t="s">
        <v>26</v>
      </c>
      <c r="L6" s="872" t="s">
        <v>27</v>
      </c>
      <c r="M6" s="872" t="s">
        <v>4</v>
      </c>
      <c r="N6" s="872" t="s">
        <v>26</v>
      </c>
      <c r="O6" s="872" t="s">
        <v>27</v>
      </c>
      <c r="P6" s="872" t="s">
        <v>4</v>
      </c>
      <c r="Q6" s="872" t="s">
        <v>26</v>
      </c>
      <c r="R6" s="872" t="s">
        <v>27</v>
      </c>
      <c r="S6" s="872" t="s">
        <v>4</v>
      </c>
      <c r="T6" s="872" t="s">
        <v>26</v>
      </c>
      <c r="U6" s="872" t="s">
        <v>27</v>
      </c>
      <c r="V6" s="784" t="s">
        <v>4</v>
      </c>
    </row>
    <row r="7" spans="1:22" ht="28.5" customHeight="1" thickBot="1" x14ac:dyDescent="0.35">
      <c r="A7" s="916" t="s">
        <v>22</v>
      </c>
      <c r="B7" s="709"/>
      <c r="C7" s="785"/>
      <c r="D7" s="786"/>
      <c r="E7" s="670"/>
      <c r="F7" s="670"/>
      <c r="G7" s="710"/>
      <c r="H7" s="709"/>
      <c r="I7" s="670"/>
      <c r="J7" s="787"/>
      <c r="K7" s="670"/>
      <c r="L7" s="670"/>
      <c r="M7" s="710"/>
      <c r="N7" s="710"/>
      <c r="O7" s="710"/>
      <c r="P7" s="710"/>
      <c r="Q7" s="709"/>
      <c r="R7" s="670"/>
      <c r="S7" s="787"/>
      <c r="T7" s="711"/>
      <c r="U7" s="671"/>
      <c r="V7" s="788"/>
    </row>
    <row r="8" spans="1:22" ht="31.5" customHeight="1" thickBot="1" x14ac:dyDescent="0.35">
      <c r="A8" s="789" t="s">
        <v>335</v>
      </c>
      <c r="B8" s="2965">
        <v>22</v>
      </c>
      <c r="C8" s="2965">
        <v>7</v>
      </c>
      <c r="D8" s="2965">
        <v>29</v>
      </c>
      <c r="E8" s="2965">
        <v>25</v>
      </c>
      <c r="F8" s="2965">
        <v>0</v>
      </c>
      <c r="G8" s="2965">
        <v>25</v>
      </c>
      <c r="H8" s="2965">
        <v>21</v>
      </c>
      <c r="I8" s="2965">
        <v>1</v>
      </c>
      <c r="J8" s="2965">
        <v>22</v>
      </c>
      <c r="K8" s="2965">
        <v>21</v>
      </c>
      <c r="L8" s="2965">
        <v>1</v>
      </c>
      <c r="M8" s="2965">
        <v>22</v>
      </c>
      <c r="N8" s="918">
        <v>36</v>
      </c>
      <c r="O8" s="918">
        <v>0</v>
      </c>
      <c r="P8" s="918">
        <v>36</v>
      </c>
      <c r="Q8" s="918">
        <v>0</v>
      </c>
      <c r="R8" s="918">
        <v>20</v>
      </c>
      <c r="S8" s="918">
        <v>20</v>
      </c>
      <c r="T8" s="2978">
        <f>B8+E8+H8+K8+N8+Q8</f>
        <v>125</v>
      </c>
      <c r="U8" s="2978">
        <f t="shared" ref="U8:V8" si="0">C8+F8+I8+L8+O8+R8</f>
        <v>29</v>
      </c>
      <c r="V8" s="2979">
        <f t="shared" si="0"/>
        <v>154</v>
      </c>
    </row>
    <row r="9" spans="1:22" ht="27" customHeight="1" thickBot="1" x14ac:dyDescent="0.35">
      <c r="A9" s="790" t="s">
        <v>16</v>
      </c>
      <c r="B9" s="2913">
        <v>22</v>
      </c>
      <c r="C9" s="2913">
        <v>7</v>
      </c>
      <c r="D9" s="2913">
        <v>29</v>
      </c>
      <c r="E9" s="2913">
        <v>25</v>
      </c>
      <c r="F9" s="2913">
        <v>0</v>
      </c>
      <c r="G9" s="2913">
        <v>25</v>
      </c>
      <c r="H9" s="2913">
        <v>21</v>
      </c>
      <c r="I9" s="2913">
        <v>1</v>
      </c>
      <c r="J9" s="2913">
        <v>22</v>
      </c>
      <c r="K9" s="2913">
        <v>21</v>
      </c>
      <c r="L9" s="2913">
        <v>1</v>
      </c>
      <c r="M9" s="2955">
        <v>22</v>
      </c>
      <c r="N9" s="920">
        <v>36</v>
      </c>
      <c r="O9" s="920">
        <v>0</v>
      </c>
      <c r="P9" s="920">
        <v>36</v>
      </c>
      <c r="Q9" s="919">
        <v>0</v>
      </c>
      <c r="R9" s="919">
        <v>20</v>
      </c>
      <c r="S9" s="921">
        <v>20</v>
      </c>
      <c r="T9" s="2980">
        <f t="shared" ref="T9:T17" si="1">B9+E9+H9+K9+N9+Q9</f>
        <v>125</v>
      </c>
      <c r="U9" s="2980">
        <f t="shared" ref="U9:U17" si="2">C9+F9+I9+L9+O9+R9</f>
        <v>29</v>
      </c>
      <c r="V9" s="2981">
        <f t="shared" ref="V9:V17" si="3">D9+G9+J9+M9+P9+S9</f>
        <v>154</v>
      </c>
    </row>
    <row r="10" spans="1:22" ht="24" customHeight="1" thickBot="1" x14ac:dyDescent="0.35">
      <c r="A10" s="908" t="s">
        <v>23</v>
      </c>
      <c r="B10" s="2966"/>
      <c r="C10" s="2967"/>
      <c r="D10" s="2913"/>
      <c r="E10" s="2914"/>
      <c r="F10" s="2914"/>
      <c r="G10" s="2914"/>
      <c r="H10" s="2914"/>
      <c r="I10" s="2914"/>
      <c r="J10" s="2914"/>
      <c r="K10" s="2914"/>
      <c r="L10" s="2914"/>
      <c r="M10" s="2951"/>
      <c r="N10" s="922"/>
      <c r="O10" s="922"/>
      <c r="P10" s="922"/>
      <c r="Q10" s="919"/>
      <c r="R10" s="792"/>
      <c r="S10" s="794"/>
      <c r="T10" s="2978"/>
      <c r="U10" s="2978"/>
      <c r="V10" s="2979"/>
    </row>
    <row r="11" spans="1:22" ht="24" customHeight="1" thickBot="1" x14ac:dyDescent="0.35">
      <c r="A11" s="889" t="s">
        <v>11</v>
      </c>
      <c r="B11" s="2969"/>
      <c r="C11" s="2970"/>
      <c r="D11" s="2971"/>
      <c r="E11" s="2972"/>
      <c r="F11" s="2973"/>
      <c r="G11" s="2974"/>
      <c r="H11" s="2975"/>
      <c r="I11" s="2973"/>
      <c r="J11" s="2971"/>
      <c r="K11" s="2972"/>
      <c r="L11" s="2973"/>
      <c r="M11" s="2971"/>
      <c r="N11" s="796"/>
      <c r="O11" s="796"/>
      <c r="P11" s="796"/>
      <c r="Q11" s="712"/>
      <c r="R11" s="797"/>
      <c r="S11" s="795"/>
      <c r="T11" s="2978"/>
      <c r="U11" s="2978"/>
      <c r="V11" s="2979"/>
    </row>
    <row r="12" spans="1:22" ht="30" customHeight="1" thickBot="1" x14ac:dyDescent="0.35">
      <c r="A12" s="789" t="s">
        <v>335</v>
      </c>
      <c r="B12" s="2965">
        <v>22</v>
      </c>
      <c r="C12" s="2965">
        <v>7</v>
      </c>
      <c r="D12" s="2965">
        <v>29</v>
      </c>
      <c r="E12" s="2965">
        <v>25</v>
      </c>
      <c r="F12" s="2965">
        <v>0</v>
      </c>
      <c r="G12" s="2965">
        <v>25</v>
      </c>
      <c r="H12" s="2965">
        <v>21</v>
      </c>
      <c r="I12" s="2965">
        <v>1</v>
      </c>
      <c r="J12" s="2965">
        <v>22</v>
      </c>
      <c r="K12" s="2965">
        <v>21</v>
      </c>
      <c r="L12" s="2965">
        <v>1</v>
      </c>
      <c r="M12" s="2965">
        <v>22</v>
      </c>
      <c r="N12" s="918">
        <v>33</v>
      </c>
      <c r="O12" s="918">
        <v>0</v>
      </c>
      <c r="P12" s="918">
        <v>33</v>
      </c>
      <c r="Q12" s="918">
        <v>0</v>
      </c>
      <c r="R12" s="918">
        <v>20</v>
      </c>
      <c r="S12" s="918">
        <v>20</v>
      </c>
      <c r="T12" s="2978">
        <f t="shared" si="1"/>
        <v>122</v>
      </c>
      <c r="U12" s="2978">
        <f t="shared" si="2"/>
        <v>29</v>
      </c>
      <c r="V12" s="2979">
        <f t="shared" si="3"/>
        <v>151</v>
      </c>
    </row>
    <row r="13" spans="1:22" ht="34.5" customHeight="1" thickBot="1" x14ac:dyDescent="0.35">
      <c r="A13" s="798" t="s">
        <v>8</v>
      </c>
      <c r="B13" s="2966">
        <v>22</v>
      </c>
      <c r="C13" s="2966">
        <v>7</v>
      </c>
      <c r="D13" s="2966">
        <v>29</v>
      </c>
      <c r="E13" s="2966">
        <v>25</v>
      </c>
      <c r="F13" s="2966">
        <v>0</v>
      </c>
      <c r="G13" s="2966">
        <v>25</v>
      </c>
      <c r="H13" s="2966">
        <v>21</v>
      </c>
      <c r="I13" s="2966">
        <v>1</v>
      </c>
      <c r="J13" s="2966">
        <v>22</v>
      </c>
      <c r="K13" s="2966">
        <v>21</v>
      </c>
      <c r="L13" s="2966">
        <v>1</v>
      </c>
      <c r="M13" s="2976">
        <v>22</v>
      </c>
      <c r="N13" s="799">
        <v>33</v>
      </c>
      <c r="O13" s="799">
        <v>0</v>
      </c>
      <c r="P13" s="799">
        <v>33</v>
      </c>
      <c r="Q13" s="799">
        <v>0</v>
      </c>
      <c r="R13" s="791">
        <v>20</v>
      </c>
      <c r="S13" s="800">
        <v>20</v>
      </c>
      <c r="T13" s="2980">
        <f t="shared" si="1"/>
        <v>122</v>
      </c>
      <c r="U13" s="2980">
        <f t="shared" si="2"/>
        <v>29</v>
      </c>
      <c r="V13" s="2981">
        <f t="shared" si="3"/>
        <v>151</v>
      </c>
    </row>
    <row r="14" spans="1:22" ht="24" customHeight="1" thickBot="1" x14ac:dyDescent="0.35">
      <c r="A14" s="2982" t="s">
        <v>25</v>
      </c>
      <c r="B14" s="2935"/>
      <c r="C14" s="2938"/>
      <c r="D14" s="2983"/>
      <c r="E14" s="2935"/>
      <c r="F14" s="2938"/>
      <c r="G14" s="2984"/>
      <c r="H14" s="2938"/>
      <c r="I14" s="2938"/>
      <c r="J14" s="2983"/>
      <c r="K14" s="2935"/>
      <c r="L14" s="2938"/>
      <c r="M14" s="2983"/>
      <c r="N14" s="2983"/>
      <c r="O14" s="2983"/>
      <c r="P14" s="2983"/>
      <c r="Q14" s="2935"/>
      <c r="R14" s="2938"/>
      <c r="S14" s="2984"/>
      <c r="T14" s="2978"/>
      <c r="U14" s="2978"/>
      <c r="V14" s="2979"/>
    </row>
    <row r="15" spans="1:22" ht="35.25" customHeight="1" thickBot="1" x14ac:dyDescent="0.35">
      <c r="A15" s="2985" t="s">
        <v>335</v>
      </c>
      <c r="B15" s="2979">
        <v>0</v>
      </c>
      <c r="C15" s="2979">
        <v>0</v>
      </c>
      <c r="D15" s="2979">
        <v>0</v>
      </c>
      <c r="E15" s="2979">
        <v>0</v>
      </c>
      <c r="F15" s="2979">
        <v>0</v>
      </c>
      <c r="G15" s="2979">
        <v>0</v>
      </c>
      <c r="H15" s="2979">
        <v>0</v>
      </c>
      <c r="I15" s="2979">
        <v>0</v>
      </c>
      <c r="J15" s="2979">
        <v>0</v>
      </c>
      <c r="K15" s="2979">
        <v>0</v>
      </c>
      <c r="L15" s="2979">
        <v>0</v>
      </c>
      <c r="M15" s="2979">
        <v>0</v>
      </c>
      <c r="N15" s="2979">
        <v>3</v>
      </c>
      <c r="O15" s="2979">
        <v>0</v>
      </c>
      <c r="P15" s="2979">
        <v>3</v>
      </c>
      <c r="Q15" s="2979">
        <v>0</v>
      </c>
      <c r="R15" s="2979">
        <v>0</v>
      </c>
      <c r="S15" s="2979">
        <v>0</v>
      </c>
      <c r="T15" s="2978">
        <f t="shared" si="1"/>
        <v>3</v>
      </c>
      <c r="U15" s="2978">
        <f t="shared" si="2"/>
        <v>0</v>
      </c>
      <c r="V15" s="2979">
        <f t="shared" si="3"/>
        <v>3</v>
      </c>
    </row>
    <row r="16" spans="1:22" ht="34.5" customHeight="1" thickBot="1" x14ac:dyDescent="0.35">
      <c r="A16" s="916" t="s">
        <v>13</v>
      </c>
      <c r="B16" s="2915">
        <v>0</v>
      </c>
      <c r="C16" s="2915">
        <v>0</v>
      </c>
      <c r="D16" s="2915">
        <v>0</v>
      </c>
      <c r="E16" s="2915">
        <v>0</v>
      </c>
      <c r="F16" s="2915">
        <v>0</v>
      </c>
      <c r="G16" s="2915">
        <v>0</v>
      </c>
      <c r="H16" s="2915">
        <v>0</v>
      </c>
      <c r="I16" s="2915">
        <v>0</v>
      </c>
      <c r="J16" s="2915">
        <v>0</v>
      </c>
      <c r="K16" s="2915">
        <v>0</v>
      </c>
      <c r="L16" s="2915">
        <v>0</v>
      </c>
      <c r="M16" s="2951">
        <v>0</v>
      </c>
      <c r="N16" s="793">
        <v>3</v>
      </c>
      <c r="O16" s="793">
        <v>0</v>
      </c>
      <c r="P16" s="793">
        <v>3</v>
      </c>
      <c r="Q16" s="921">
        <v>0</v>
      </c>
      <c r="R16" s="794">
        <v>0</v>
      </c>
      <c r="S16" s="794">
        <v>0</v>
      </c>
      <c r="T16" s="2978">
        <f t="shared" si="1"/>
        <v>3</v>
      </c>
      <c r="U16" s="2978">
        <f t="shared" si="2"/>
        <v>0</v>
      </c>
      <c r="V16" s="2979">
        <f t="shared" si="3"/>
        <v>3</v>
      </c>
    </row>
    <row r="17" spans="1:22" ht="36" customHeight="1" thickBot="1" x14ac:dyDescent="0.35">
      <c r="A17" s="716" t="s">
        <v>185</v>
      </c>
      <c r="B17" s="2977">
        <v>22</v>
      </c>
      <c r="C17" s="2977">
        <v>7</v>
      </c>
      <c r="D17" s="2977">
        <v>29</v>
      </c>
      <c r="E17" s="2977">
        <v>25</v>
      </c>
      <c r="F17" s="2977">
        <v>0</v>
      </c>
      <c r="G17" s="2977">
        <v>25</v>
      </c>
      <c r="H17" s="2977">
        <v>21</v>
      </c>
      <c r="I17" s="2977">
        <v>1</v>
      </c>
      <c r="J17" s="2977">
        <v>22</v>
      </c>
      <c r="K17" s="2977">
        <v>21</v>
      </c>
      <c r="L17" s="2977">
        <v>1</v>
      </c>
      <c r="M17" s="2977">
        <v>22</v>
      </c>
      <c r="N17" s="717">
        <v>36</v>
      </c>
      <c r="O17" s="717">
        <v>0</v>
      </c>
      <c r="P17" s="717">
        <v>36</v>
      </c>
      <c r="Q17" s="717">
        <v>0</v>
      </c>
      <c r="R17" s="717">
        <v>20</v>
      </c>
      <c r="S17" s="717">
        <v>20</v>
      </c>
      <c r="T17" s="2980">
        <f t="shared" si="1"/>
        <v>125</v>
      </c>
      <c r="U17" s="2980">
        <f t="shared" si="2"/>
        <v>29</v>
      </c>
      <c r="V17" s="2981">
        <f t="shared" si="3"/>
        <v>154</v>
      </c>
    </row>
    <row r="18" spans="1:22" x14ac:dyDescent="0.3">
      <c r="A18" s="907"/>
      <c r="B18" s="906"/>
      <c r="C18" s="906"/>
      <c r="D18" s="906"/>
      <c r="E18" s="906"/>
      <c r="F18" s="906"/>
      <c r="G18" s="906"/>
      <c r="H18" s="906"/>
      <c r="I18" s="906"/>
      <c r="J18" s="906"/>
      <c r="K18" s="906"/>
      <c r="L18" s="906"/>
      <c r="M18" s="906"/>
      <c r="N18" s="906"/>
      <c r="O18" s="906"/>
      <c r="P18" s="906"/>
      <c r="Q18" s="906"/>
      <c r="R18" s="906"/>
      <c r="S18" s="906"/>
      <c r="T18" s="906"/>
      <c r="U18" s="906"/>
      <c r="V18" s="906"/>
    </row>
    <row r="19" spans="1:22" x14ac:dyDescent="0.3">
      <c r="A19" s="907"/>
      <c r="B19" s="906"/>
      <c r="C19" s="906"/>
      <c r="D19" s="906"/>
      <c r="E19" s="906"/>
      <c r="F19" s="906"/>
      <c r="G19" s="906"/>
      <c r="H19" s="906"/>
      <c r="I19" s="906"/>
      <c r="J19" s="906"/>
      <c r="K19" s="906"/>
      <c r="L19" s="906"/>
      <c r="M19" s="906"/>
      <c r="N19" s="906"/>
      <c r="O19" s="906"/>
      <c r="P19" s="906"/>
      <c r="Q19" s="906"/>
      <c r="R19" s="906"/>
      <c r="S19" s="906"/>
      <c r="T19" s="906"/>
      <c r="U19" s="906"/>
      <c r="V19" s="906"/>
    </row>
    <row r="20" spans="1:22" x14ac:dyDescent="0.3">
      <c r="A20" s="4722"/>
      <c r="B20" s="4722"/>
      <c r="C20" s="4722"/>
      <c r="D20" s="4722"/>
      <c r="E20" s="4722"/>
      <c r="F20" s="4722"/>
      <c r="G20" s="4722"/>
      <c r="H20" s="4722"/>
      <c r="I20" s="4722"/>
      <c r="J20" s="4722"/>
      <c r="K20" s="4722"/>
      <c r="L20" s="4722"/>
      <c r="M20" s="4722"/>
      <c r="N20" s="4722"/>
      <c r="O20" s="4722"/>
      <c r="P20" s="4722"/>
      <c r="Q20" s="4722"/>
      <c r="R20" s="4722"/>
      <c r="S20" s="4722"/>
      <c r="T20" s="4722"/>
      <c r="U20" s="4722"/>
      <c r="V20" s="4722"/>
    </row>
    <row r="21" spans="1:22" x14ac:dyDescent="0.3">
      <c r="A21" s="907"/>
      <c r="B21" s="906"/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906"/>
    </row>
    <row r="22" spans="1:22" x14ac:dyDescent="0.3">
      <c r="A22" s="905"/>
      <c r="B22" s="905"/>
      <c r="C22" s="905"/>
      <c r="D22" s="905"/>
      <c r="E22" s="905"/>
      <c r="F22" s="905"/>
      <c r="G22" s="905"/>
      <c r="H22" s="905"/>
      <c r="I22" s="905"/>
      <c r="J22" s="905"/>
      <c r="K22" s="905"/>
      <c r="L22" s="905"/>
      <c r="M22" s="905"/>
      <c r="N22" s="905"/>
      <c r="O22" s="905"/>
      <c r="P22" s="905"/>
      <c r="Q22" s="905"/>
      <c r="R22" s="905"/>
      <c r="S22" s="905"/>
      <c r="T22" s="905"/>
      <c r="U22" s="905"/>
      <c r="V22" s="905"/>
    </row>
    <row r="23" spans="1:22" x14ac:dyDescent="0.3">
      <c r="A23" s="90"/>
      <c r="B23" s="906"/>
      <c r="C23" s="906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6"/>
      <c r="R23" s="906"/>
      <c r="S23" s="906"/>
      <c r="T23" s="906"/>
      <c r="U23" s="906"/>
      <c r="V23" s="906"/>
    </row>
    <row r="24" spans="1:22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 x14ac:dyDescent="0.3">
      <c r="A25" s="905"/>
      <c r="B25" s="905"/>
      <c r="C25" s="905"/>
      <c r="D25" s="905"/>
      <c r="E25" s="905"/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  <c r="T25" s="905"/>
      <c r="U25" s="905"/>
      <c r="V25" s="905"/>
    </row>
    <row r="26" spans="1:22" x14ac:dyDescent="0.3">
      <c r="A26" s="905"/>
      <c r="B26" s="905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</row>
  </sheetData>
  <mergeCells count="11">
    <mergeCell ref="A1:V1"/>
    <mergeCell ref="A2:V2"/>
    <mergeCell ref="T4:V5"/>
    <mergeCell ref="A20:V20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20"/>
  <sheetViews>
    <sheetView view="pageBreakPreview" topLeftCell="A91" zoomScale="60" zoomScaleNormal="50" workbookViewId="0">
      <selection activeCell="I121" sqref="I121"/>
    </sheetView>
  </sheetViews>
  <sheetFormatPr defaultRowHeight="20.25" x14ac:dyDescent="0.3"/>
  <cols>
    <col min="1" max="1" width="89" style="801" customWidth="1"/>
    <col min="2" max="2" width="11.42578125" style="801" customWidth="1"/>
    <col min="3" max="3" width="12.140625" style="801" customWidth="1"/>
    <col min="4" max="4" width="11" style="801" customWidth="1"/>
    <col min="5" max="5" width="11.5703125" style="801" customWidth="1"/>
    <col min="6" max="6" width="9.85546875" style="801" customWidth="1"/>
    <col min="7" max="7" width="9.5703125" style="801" customWidth="1"/>
    <col min="8" max="8" width="12.42578125" style="801" customWidth="1"/>
    <col min="9" max="9" width="13.140625" style="801" customWidth="1"/>
    <col min="10" max="10" width="10.7109375" style="801" customWidth="1"/>
    <col min="11" max="256" width="9.140625" style="801"/>
    <col min="257" max="257" width="89" style="801" customWidth="1"/>
    <col min="258" max="258" width="11.42578125" style="801" customWidth="1"/>
    <col min="259" max="259" width="12.140625" style="801" customWidth="1"/>
    <col min="260" max="260" width="11" style="801" customWidth="1"/>
    <col min="261" max="261" width="11.5703125" style="801" customWidth="1"/>
    <col min="262" max="262" width="9.85546875" style="801" customWidth="1"/>
    <col min="263" max="263" width="9.5703125" style="801" customWidth="1"/>
    <col min="264" max="264" width="12.42578125" style="801" customWidth="1"/>
    <col min="265" max="265" width="13.140625" style="801" customWidth="1"/>
    <col min="266" max="266" width="10.7109375" style="801" customWidth="1"/>
    <col min="267" max="512" width="9.140625" style="801"/>
    <col min="513" max="513" width="89" style="801" customWidth="1"/>
    <col min="514" max="514" width="11.42578125" style="801" customWidth="1"/>
    <col min="515" max="515" width="12.140625" style="801" customWidth="1"/>
    <col min="516" max="516" width="11" style="801" customWidth="1"/>
    <col min="517" max="517" width="11.5703125" style="801" customWidth="1"/>
    <col min="518" max="518" width="9.85546875" style="801" customWidth="1"/>
    <col min="519" max="519" width="9.5703125" style="801" customWidth="1"/>
    <col min="520" max="520" width="12.42578125" style="801" customWidth="1"/>
    <col min="521" max="521" width="13.140625" style="801" customWidth="1"/>
    <col min="522" max="522" width="10.7109375" style="801" customWidth="1"/>
    <col min="523" max="768" width="9.140625" style="801"/>
    <col min="769" max="769" width="89" style="801" customWidth="1"/>
    <col min="770" max="770" width="11.42578125" style="801" customWidth="1"/>
    <col min="771" max="771" width="12.140625" style="801" customWidth="1"/>
    <col min="772" max="772" width="11" style="801" customWidth="1"/>
    <col min="773" max="773" width="11.5703125" style="801" customWidth="1"/>
    <col min="774" max="774" width="9.85546875" style="801" customWidth="1"/>
    <col min="775" max="775" width="9.5703125" style="801" customWidth="1"/>
    <col min="776" max="776" width="12.42578125" style="801" customWidth="1"/>
    <col min="777" max="777" width="13.140625" style="801" customWidth="1"/>
    <col min="778" max="778" width="10.7109375" style="801" customWidth="1"/>
    <col min="779" max="1024" width="9.140625" style="801"/>
    <col min="1025" max="1025" width="89" style="801" customWidth="1"/>
    <col min="1026" max="1026" width="11.42578125" style="801" customWidth="1"/>
    <col min="1027" max="1027" width="12.140625" style="801" customWidth="1"/>
    <col min="1028" max="1028" width="11" style="801" customWidth="1"/>
    <col min="1029" max="1029" width="11.5703125" style="801" customWidth="1"/>
    <col min="1030" max="1030" width="9.85546875" style="801" customWidth="1"/>
    <col min="1031" max="1031" width="9.5703125" style="801" customWidth="1"/>
    <col min="1032" max="1032" width="12.42578125" style="801" customWidth="1"/>
    <col min="1033" max="1033" width="13.140625" style="801" customWidth="1"/>
    <col min="1034" max="1034" width="10.7109375" style="801" customWidth="1"/>
    <col min="1035" max="1280" width="9.140625" style="801"/>
    <col min="1281" max="1281" width="89" style="801" customWidth="1"/>
    <col min="1282" max="1282" width="11.42578125" style="801" customWidth="1"/>
    <col min="1283" max="1283" width="12.140625" style="801" customWidth="1"/>
    <col min="1284" max="1284" width="11" style="801" customWidth="1"/>
    <col min="1285" max="1285" width="11.5703125" style="801" customWidth="1"/>
    <col min="1286" max="1286" width="9.85546875" style="801" customWidth="1"/>
    <col min="1287" max="1287" width="9.5703125" style="801" customWidth="1"/>
    <col min="1288" max="1288" width="12.42578125" style="801" customWidth="1"/>
    <col min="1289" max="1289" width="13.140625" style="801" customWidth="1"/>
    <col min="1290" max="1290" width="10.7109375" style="801" customWidth="1"/>
    <col min="1291" max="1536" width="9.140625" style="801"/>
    <col min="1537" max="1537" width="89" style="801" customWidth="1"/>
    <col min="1538" max="1538" width="11.42578125" style="801" customWidth="1"/>
    <col min="1539" max="1539" width="12.140625" style="801" customWidth="1"/>
    <col min="1540" max="1540" width="11" style="801" customWidth="1"/>
    <col min="1541" max="1541" width="11.5703125" style="801" customWidth="1"/>
    <col min="1542" max="1542" width="9.85546875" style="801" customWidth="1"/>
    <col min="1543" max="1543" width="9.5703125" style="801" customWidth="1"/>
    <col min="1544" max="1544" width="12.42578125" style="801" customWidth="1"/>
    <col min="1545" max="1545" width="13.140625" style="801" customWidth="1"/>
    <col min="1546" max="1546" width="10.7109375" style="801" customWidth="1"/>
    <col min="1547" max="1792" width="9.140625" style="801"/>
    <col min="1793" max="1793" width="89" style="801" customWidth="1"/>
    <col min="1794" max="1794" width="11.42578125" style="801" customWidth="1"/>
    <col min="1795" max="1795" width="12.140625" style="801" customWidth="1"/>
    <col min="1796" max="1796" width="11" style="801" customWidth="1"/>
    <col min="1797" max="1797" width="11.5703125" style="801" customWidth="1"/>
    <col min="1798" max="1798" width="9.85546875" style="801" customWidth="1"/>
    <col min="1799" max="1799" width="9.5703125" style="801" customWidth="1"/>
    <col min="1800" max="1800" width="12.42578125" style="801" customWidth="1"/>
    <col min="1801" max="1801" width="13.140625" style="801" customWidth="1"/>
    <col min="1802" max="1802" width="10.7109375" style="801" customWidth="1"/>
    <col min="1803" max="2048" width="9.140625" style="801"/>
    <col min="2049" max="2049" width="89" style="801" customWidth="1"/>
    <col min="2050" max="2050" width="11.42578125" style="801" customWidth="1"/>
    <col min="2051" max="2051" width="12.140625" style="801" customWidth="1"/>
    <col min="2052" max="2052" width="11" style="801" customWidth="1"/>
    <col min="2053" max="2053" width="11.5703125" style="801" customWidth="1"/>
    <col min="2054" max="2054" width="9.85546875" style="801" customWidth="1"/>
    <col min="2055" max="2055" width="9.5703125" style="801" customWidth="1"/>
    <col min="2056" max="2056" width="12.42578125" style="801" customWidth="1"/>
    <col min="2057" max="2057" width="13.140625" style="801" customWidth="1"/>
    <col min="2058" max="2058" width="10.7109375" style="801" customWidth="1"/>
    <col min="2059" max="2304" width="9.140625" style="801"/>
    <col min="2305" max="2305" width="89" style="801" customWidth="1"/>
    <col min="2306" max="2306" width="11.42578125" style="801" customWidth="1"/>
    <col min="2307" max="2307" width="12.140625" style="801" customWidth="1"/>
    <col min="2308" max="2308" width="11" style="801" customWidth="1"/>
    <col min="2309" max="2309" width="11.5703125" style="801" customWidth="1"/>
    <col min="2310" max="2310" width="9.85546875" style="801" customWidth="1"/>
    <col min="2311" max="2311" width="9.5703125" style="801" customWidth="1"/>
    <col min="2312" max="2312" width="12.42578125" style="801" customWidth="1"/>
    <col min="2313" max="2313" width="13.140625" style="801" customWidth="1"/>
    <col min="2314" max="2314" width="10.7109375" style="801" customWidth="1"/>
    <col min="2315" max="2560" width="9.140625" style="801"/>
    <col min="2561" max="2561" width="89" style="801" customWidth="1"/>
    <col min="2562" max="2562" width="11.42578125" style="801" customWidth="1"/>
    <col min="2563" max="2563" width="12.140625" style="801" customWidth="1"/>
    <col min="2564" max="2564" width="11" style="801" customWidth="1"/>
    <col min="2565" max="2565" width="11.5703125" style="801" customWidth="1"/>
    <col min="2566" max="2566" width="9.85546875" style="801" customWidth="1"/>
    <col min="2567" max="2567" width="9.5703125" style="801" customWidth="1"/>
    <col min="2568" max="2568" width="12.42578125" style="801" customWidth="1"/>
    <col min="2569" max="2569" width="13.140625" style="801" customWidth="1"/>
    <col min="2570" max="2570" width="10.7109375" style="801" customWidth="1"/>
    <col min="2571" max="2816" width="9.140625" style="801"/>
    <col min="2817" max="2817" width="89" style="801" customWidth="1"/>
    <col min="2818" max="2818" width="11.42578125" style="801" customWidth="1"/>
    <col min="2819" max="2819" width="12.140625" style="801" customWidth="1"/>
    <col min="2820" max="2820" width="11" style="801" customWidth="1"/>
    <col min="2821" max="2821" width="11.5703125" style="801" customWidth="1"/>
    <col min="2822" max="2822" width="9.85546875" style="801" customWidth="1"/>
    <col min="2823" max="2823" width="9.5703125" style="801" customWidth="1"/>
    <col min="2824" max="2824" width="12.42578125" style="801" customWidth="1"/>
    <col min="2825" max="2825" width="13.140625" style="801" customWidth="1"/>
    <col min="2826" max="2826" width="10.7109375" style="801" customWidth="1"/>
    <col min="2827" max="3072" width="9.140625" style="801"/>
    <col min="3073" max="3073" width="89" style="801" customWidth="1"/>
    <col min="3074" max="3074" width="11.42578125" style="801" customWidth="1"/>
    <col min="3075" max="3075" width="12.140625" style="801" customWidth="1"/>
    <col min="3076" max="3076" width="11" style="801" customWidth="1"/>
    <col min="3077" max="3077" width="11.5703125" style="801" customWidth="1"/>
    <col min="3078" max="3078" width="9.85546875" style="801" customWidth="1"/>
    <col min="3079" max="3079" width="9.5703125" style="801" customWidth="1"/>
    <col min="3080" max="3080" width="12.42578125" style="801" customWidth="1"/>
    <col min="3081" max="3081" width="13.140625" style="801" customWidth="1"/>
    <col min="3082" max="3082" width="10.7109375" style="801" customWidth="1"/>
    <col min="3083" max="3328" width="9.140625" style="801"/>
    <col min="3329" max="3329" width="89" style="801" customWidth="1"/>
    <col min="3330" max="3330" width="11.42578125" style="801" customWidth="1"/>
    <col min="3331" max="3331" width="12.140625" style="801" customWidth="1"/>
    <col min="3332" max="3332" width="11" style="801" customWidth="1"/>
    <col min="3333" max="3333" width="11.5703125" style="801" customWidth="1"/>
    <col min="3334" max="3334" width="9.85546875" style="801" customWidth="1"/>
    <col min="3335" max="3335" width="9.5703125" style="801" customWidth="1"/>
    <col min="3336" max="3336" width="12.42578125" style="801" customWidth="1"/>
    <col min="3337" max="3337" width="13.140625" style="801" customWidth="1"/>
    <col min="3338" max="3338" width="10.7109375" style="801" customWidth="1"/>
    <col min="3339" max="3584" width="9.140625" style="801"/>
    <col min="3585" max="3585" width="89" style="801" customWidth="1"/>
    <col min="3586" max="3586" width="11.42578125" style="801" customWidth="1"/>
    <col min="3587" max="3587" width="12.140625" style="801" customWidth="1"/>
    <col min="3588" max="3588" width="11" style="801" customWidth="1"/>
    <col min="3589" max="3589" width="11.5703125" style="801" customWidth="1"/>
    <col min="3590" max="3590" width="9.85546875" style="801" customWidth="1"/>
    <col min="3591" max="3591" width="9.5703125" style="801" customWidth="1"/>
    <col min="3592" max="3592" width="12.42578125" style="801" customWidth="1"/>
    <col min="3593" max="3593" width="13.140625" style="801" customWidth="1"/>
    <col min="3594" max="3594" width="10.7109375" style="801" customWidth="1"/>
    <col min="3595" max="3840" width="9.140625" style="801"/>
    <col min="3841" max="3841" width="89" style="801" customWidth="1"/>
    <col min="3842" max="3842" width="11.42578125" style="801" customWidth="1"/>
    <col min="3843" max="3843" width="12.140625" style="801" customWidth="1"/>
    <col min="3844" max="3844" width="11" style="801" customWidth="1"/>
    <col min="3845" max="3845" width="11.5703125" style="801" customWidth="1"/>
    <col min="3846" max="3846" width="9.85546875" style="801" customWidth="1"/>
    <col min="3847" max="3847" width="9.5703125" style="801" customWidth="1"/>
    <col min="3848" max="3848" width="12.42578125" style="801" customWidth="1"/>
    <col min="3849" max="3849" width="13.140625" style="801" customWidth="1"/>
    <col min="3850" max="3850" width="10.7109375" style="801" customWidth="1"/>
    <col min="3851" max="4096" width="9.140625" style="801"/>
    <col min="4097" max="4097" width="89" style="801" customWidth="1"/>
    <col min="4098" max="4098" width="11.42578125" style="801" customWidth="1"/>
    <col min="4099" max="4099" width="12.140625" style="801" customWidth="1"/>
    <col min="4100" max="4100" width="11" style="801" customWidth="1"/>
    <col min="4101" max="4101" width="11.5703125" style="801" customWidth="1"/>
    <col min="4102" max="4102" width="9.85546875" style="801" customWidth="1"/>
    <col min="4103" max="4103" width="9.5703125" style="801" customWidth="1"/>
    <col min="4104" max="4104" width="12.42578125" style="801" customWidth="1"/>
    <col min="4105" max="4105" width="13.140625" style="801" customWidth="1"/>
    <col min="4106" max="4106" width="10.7109375" style="801" customWidth="1"/>
    <col min="4107" max="4352" width="9.140625" style="801"/>
    <col min="4353" max="4353" width="89" style="801" customWidth="1"/>
    <col min="4354" max="4354" width="11.42578125" style="801" customWidth="1"/>
    <col min="4355" max="4355" width="12.140625" style="801" customWidth="1"/>
    <col min="4356" max="4356" width="11" style="801" customWidth="1"/>
    <col min="4357" max="4357" width="11.5703125" style="801" customWidth="1"/>
    <col min="4358" max="4358" width="9.85546875" style="801" customWidth="1"/>
    <col min="4359" max="4359" width="9.5703125" style="801" customWidth="1"/>
    <col min="4360" max="4360" width="12.42578125" style="801" customWidth="1"/>
    <col min="4361" max="4361" width="13.140625" style="801" customWidth="1"/>
    <col min="4362" max="4362" width="10.7109375" style="801" customWidth="1"/>
    <col min="4363" max="4608" width="9.140625" style="801"/>
    <col min="4609" max="4609" width="89" style="801" customWidth="1"/>
    <col min="4610" max="4610" width="11.42578125" style="801" customWidth="1"/>
    <col min="4611" max="4611" width="12.140625" style="801" customWidth="1"/>
    <col min="4612" max="4612" width="11" style="801" customWidth="1"/>
    <col min="4613" max="4613" width="11.5703125" style="801" customWidth="1"/>
    <col min="4614" max="4614" width="9.85546875" style="801" customWidth="1"/>
    <col min="4615" max="4615" width="9.5703125" style="801" customWidth="1"/>
    <col min="4616" max="4616" width="12.42578125" style="801" customWidth="1"/>
    <col min="4617" max="4617" width="13.140625" style="801" customWidth="1"/>
    <col min="4618" max="4618" width="10.7109375" style="801" customWidth="1"/>
    <col min="4619" max="4864" width="9.140625" style="801"/>
    <col min="4865" max="4865" width="89" style="801" customWidth="1"/>
    <col min="4866" max="4866" width="11.42578125" style="801" customWidth="1"/>
    <col min="4867" max="4867" width="12.140625" style="801" customWidth="1"/>
    <col min="4868" max="4868" width="11" style="801" customWidth="1"/>
    <col min="4869" max="4869" width="11.5703125" style="801" customWidth="1"/>
    <col min="4870" max="4870" width="9.85546875" style="801" customWidth="1"/>
    <col min="4871" max="4871" width="9.5703125" style="801" customWidth="1"/>
    <col min="4872" max="4872" width="12.42578125" style="801" customWidth="1"/>
    <col min="4873" max="4873" width="13.140625" style="801" customWidth="1"/>
    <col min="4874" max="4874" width="10.7109375" style="801" customWidth="1"/>
    <col min="4875" max="5120" width="9.140625" style="801"/>
    <col min="5121" max="5121" width="89" style="801" customWidth="1"/>
    <col min="5122" max="5122" width="11.42578125" style="801" customWidth="1"/>
    <col min="5123" max="5123" width="12.140625" style="801" customWidth="1"/>
    <col min="5124" max="5124" width="11" style="801" customWidth="1"/>
    <col min="5125" max="5125" width="11.5703125" style="801" customWidth="1"/>
    <col min="5126" max="5126" width="9.85546875" style="801" customWidth="1"/>
    <col min="5127" max="5127" width="9.5703125" style="801" customWidth="1"/>
    <col min="5128" max="5128" width="12.42578125" style="801" customWidth="1"/>
    <col min="5129" max="5129" width="13.140625" style="801" customWidth="1"/>
    <col min="5130" max="5130" width="10.7109375" style="801" customWidth="1"/>
    <col min="5131" max="5376" width="9.140625" style="801"/>
    <col min="5377" max="5377" width="89" style="801" customWidth="1"/>
    <col min="5378" max="5378" width="11.42578125" style="801" customWidth="1"/>
    <col min="5379" max="5379" width="12.140625" style="801" customWidth="1"/>
    <col min="5380" max="5380" width="11" style="801" customWidth="1"/>
    <col min="5381" max="5381" width="11.5703125" style="801" customWidth="1"/>
    <col min="5382" max="5382" width="9.85546875" style="801" customWidth="1"/>
    <col min="5383" max="5383" width="9.5703125" style="801" customWidth="1"/>
    <col min="5384" max="5384" width="12.42578125" style="801" customWidth="1"/>
    <col min="5385" max="5385" width="13.140625" style="801" customWidth="1"/>
    <col min="5386" max="5386" width="10.7109375" style="801" customWidth="1"/>
    <col min="5387" max="5632" width="9.140625" style="801"/>
    <col min="5633" max="5633" width="89" style="801" customWidth="1"/>
    <col min="5634" max="5634" width="11.42578125" style="801" customWidth="1"/>
    <col min="5635" max="5635" width="12.140625" style="801" customWidth="1"/>
    <col min="5636" max="5636" width="11" style="801" customWidth="1"/>
    <col min="5637" max="5637" width="11.5703125" style="801" customWidth="1"/>
    <col min="5638" max="5638" width="9.85546875" style="801" customWidth="1"/>
    <col min="5639" max="5639" width="9.5703125" style="801" customWidth="1"/>
    <col min="5640" max="5640" width="12.42578125" style="801" customWidth="1"/>
    <col min="5641" max="5641" width="13.140625" style="801" customWidth="1"/>
    <col min="5642" max="5642" width="10.7109375" style="801" customWidth="1"/>
    <col min="5643" max="5888" width="9.140625" style="801"/>
    <col min="5889" max="5889" width="89" style="801" customWidth="1"/>
    <col min="5890" max="5890" width="11.42578125" style="801" customWidth="1"/>
    <col min="5891" max="5891" width="12.140625" style="801" customWidth="1"/>
    <col min="5892" max="5892" width="11" style="801" customWidth="1"/>
    <col min="5893" max="5893" width="11.5703125" style="801" customWidth="1"/>
    <col min="5894" max="5894" width="9.85546875" style="801" customWidth="1"/>
    <col min="5895" max="5895" width="9.5703125" style="801" customWidth="1"/>
    <col min="5896" max="5896" width="12.42578125" style="801" customWidth="1"/>
    <col min="5897" max="5897" width="13.140625" style="801" customWidth="1"/>
    <col min="5898" max="5898" width="10.7109375" style="801" customWidth="1"/>
    <col min="5899" max="6144" width="9.140625" style="801"/>
    <col min="6145" max="6145" width="89" style="801" customWidth="1"/>
    <col min="6146" max="6146" width="11.42578125" style="801" customWidth="1"/>
    <col min="6147" max="6147" width="12.140625" style="801" customWidth="1"/>
    <col min="6148" max="6148" width="11" style="801" customWidth="1"/>
    <col min="6149" max="6149" width="11.5703125" style="801" customWidth="1"/>
    <col min="6150" max="6150" width="9.85546875" style="801" customWidth="1"/>
    <col min="6151" max="6151" width="9.5703125" style="801" customWidth="1"/>
    <col min="6152" max="6152" width="12.42578125" style="801" customWidth="1"/>
    <col min="6153" max="6153" width="13.140625" style="801" customWidth="1"/>
    <col min="6154" max="6154" width="10.7109375" style="801" customWidth="1"/>
    <col min="6155" max="6400" width="9.140625" style="801"/>
    <col min="6401" max="6401" width="89" style="801" customWidth="1"/>
    <col min="6402" max="6402" width="11.42578125" style="801" customWidth="1"/>
    <col min="6403" max="6403" width="12.140625" style="801" customWidth="1"/>
    <col min="6404" max="6404" width="11" style="801" customWidth="1"/>
    <col min="6405" max="6405" width="11.5703125" style="801" customWidth="1"/>
    <col min="6406" max="6406" width="9.85546875" style="801" customWidth="1"/>
    <col min="6407" max="6407" width="9.5703125" style="801" customWidth="1"/>
    <col min="6408" max="6408" width="12.42578125" style="801" customWidth="1"/>
    <col min="6409" max="6409" width="13.140625" style="801" customWidth="1"/>
    <col min="6410" max="6410" width="10.7109375" style="801" customWidth="1"/>
    <col min="6411" max="6656" width="9.140625" style="801"/>
    <col min="6657" max="6657" width="89" style="801" customWidth="1"/>
    <col min="6658" max="6658" width="11.42578125" style="801" customWidth="1"/>
    <col min="6659" max="6659" width="12.140625" style="801" customWidth="1"/>
    <col min="6660" max="6660" width="11" style="801" customWidth="1"/>
    <col min="6661" max="6661" width="11.5703125" style="801" customWidth="1"/>
    <col min="6662" max="6662" width="9.85546875" style="801" customWidth="1"/>
    <col min="6663" max="6663" width="9.5703125" style="801" customWidth="1"/>
    <col min="6664" max="6664" width="12.42578125" style="801" customWidth="1"/>
    <col min="6665" max="6665" width="13.140625" style="801" customWidth="1"/>
    <col min="6666" max="6666" width="10.7109375" style="801" customWidth="1"/>
    <col min="6667" max="6912" width="9.140625" style="801"/>
    <col min="6913" max="6913" width="89" style="801" customWidth="1"/>
    <col min="6914" max="6914" width="11.42578125" style="801" customWidth="1"/>
    <col min="6915" max="6915" width="12.140625" style="801" customWidth="1"/>
    <col min="6916" max="6916" width="11" style="801" customWidth="1"/>
    <col min="6917" max="6917" width="11.5703125" style="801" customWidth="1"/>
    <col min="6918" max="6918" width="9.85546875" style="801" customWidth="1"/>
    <col min="6919" max="6919" width="9.5703125" style="801" customWidth="1"/>
    <col min="6920" max="6920" width="12.42578125" style="801" customWidth="1"/>
    <col min="6921" max="6921" width="13.140625" style="801" customWidth="1"/>
    <col min="6922" max="6922" width="10.7109375" style="801" customWidth="1"/>
    <col min="6923" max="7168" width="9.140625" style="801"/>
    <col min="7169" max="7169" width="89" style="801" customWidth="1"/>
    <col min="7170" max="7170" width="11.42578125" style="801" customWidth="1"/>
    <col min="7171" max="7171" width="12.140625" style="801" customWidth="1"/>
    <col min="7172" max="7172" width="11" style="801" customWidth="1"/>
    <col min="7173" max="7173" width="11.5703125" style="801" customWidth="1"/>
    <col min="7174" max="7174" width="9.85546875" style="801" customWidth="1"/>
    <col min="7175" max="7175" width="9.5703125" style="801" customWidth="1"/>
    <col min="7176" max="7176" width="12.42578125" style="801" customWidth="1"/>
    <col min="7177" max="7177" width="13.140625" style="801" customWidth="1"/>
    <col min="7178" max="7178" width="10.7109375" style="801" customWidth="1"/>
    <col min="7179" max="7424" width="9.140625" style="801"/>
    <col min="7425" max="7425" width="89" style="801" customWidth="1"/>
    <col min="7426" max="7426" width="11.42578125" style="801" customWidth="1"/>
    <col min="7427" max="7427" width="12.140625" style="801" customWidth="1"/>
    <col min="7428" max="7428" width="11" style="801" customWidth="1"/>
    <col min="7429" max="7429" width="11.5703125" style="801" customWidth="1"/>
    <col min="7430" max="7430" width="9.85546875" style="801" customWidth="1"/>
    <col min="7431" max="7431" width="9.5703125" style="801" customWidth="1"/>
    <col min="7432" max="7432" width="12.42578125" style="801" customWidth="1"/>
    <col min="7433" max="7433" width="13.140625" style="801" customWidth="1"/>
    <col min="7434" max="7434" width="10.7109375" style="801" customWidth="1"/>
    <col min="7435" max="7680" width="9.140625" style="801"/>
    <col min="7681" max="7681" width="89" style="801" customWidth="1"/>
    <col min="7682" max="7682" width="11.42578125" style="801" customWidth="1"/>
    <col min="7683" max="7683" width="12.140625" style="801" customWidth="1"/>
    <col min="7684" max="7684" width="11" style="801" customWidth="1"/>
    <col min="7685" max="7685" width="11.5703125" style="801" customWidth="1"/>
    <col min="7686" max="7686" width="9.85546875" style="801" customWidth="1"/>
    <col min="7687" max="7687" width="9.5703125" style="801" customWidth="1"/>
    <col min="7688" max="7688" width="12.42578125" style="801" customWidth="1"/>
    <col min="7689" max="7689" width="13.140625" style="801" customWidth="1"/>
    <col min="7690" max="7690" width="10.7109375" style="801" customWidth="1"/>
    <col min="7691" max="7936" width="9.140625" style="801"/>
    <col min="7937" max="7937" width="89" style="801" customWidth="1"/>
    <col min="7938" max="7938" width="11.42578125" style="801" customWidth="1"/>
    <col min="7939" max="7939" width="12.140625" style="801" customWidth="1"/>
    <col min="7940" max="7940" width="11" style="801" customWidth="1"/>
    <col min="7941" max="7941" width="11.5703125" style="801" customWidth="1"/>
    <col min="7942" max="7942" width="9.85546875" style="801" customWidth="1"/>
    <col min="7943" max="7943" width="9.5703125" style="801" customWidth="1"/>
    <col min="7944" max="7944" width="12.42578125" style="801" customWidth="1"/>
    <col min="7945" max="7945" width="13.140625" style="801" customWidth="1"/>
    <col min="7946" max="7946" width="10.7109375" style="801" customWidth="1"/>
    <col min="7947" max="8192" width="9.140625" style="801"/>
    <col min="8193" max="8193" width="89" style="801" customWidth="1"/>
    <col min="8194" max="8194" width="11.42578125" style="801" customWidth="1"/>
    <col min="8195" max="8195" width="12.140625" style="801" customWidth="1"/>
    <col min="8196" max="8196" width="11" style="801" customWidth="1"/>
    <col min="8197" max="8197" width="11.5703125" style="801" customWidth="1"/>
    <col min="8198" max="8198" width="9.85546875" style="801" customWidth="1"/>
    <col min="8199" max="8199" width="9.5703125" style="801" customWidth="1"/>
    <col min="8200" max="8200" width="12.42578125" style="801" customWidth="1"/>
    <col min="8201" max="8201" width="13.140625" style="801" customWidth="1"/>
    <col min="8202" max="8202" width="10.7109375" style="801" customWidth="1"/>
    <col min="8203" max="8448" width="9.140625" style="801"/>
    <col min="8449" max="8449" width="89" style="801" customWidth="1"/>
    <col min="8450" max="8450" width="11.42578125" style="801" customWidth="1"/>
    <col min="8451" max="8451" width="12.140625" style="801" customWidth="1"/>
    <col min="8452" max="8452" width="11" style="801" customWidth="1"/>
    <col min="8453" max="8453" width="11.5703125" style="801" customWidth="1"/>
    <col min="8454" max="8454" width="9.85546875" style="801" customWidth="1"/>
    <col min="8455" max="8455" width="9.5703125" style="801" customWidth="1"/>
    <col min="8456" max="8456" width="12.42578125" style="801" customWidth="1"/>
    <col min="8457" max="8457" width="13.140625" style="801" customWidth="1"/>
    <col min="8458" max="8458" width="10.7109375" style="801" customWidth="1"/>
    <col min="8459" max="8704" width="9.140625" style="801"/>
    <col min="8705" max="8705" width="89" style="801" customWidth="1"/>
    <col min="8706" max="8706" width="11.42578125" style="801" customWidth="1"/>
    <col min="8707" max="8707" width="12.140625" style="801" customWidth="1"/>
    <col min="8708" max="8708" width="11" style="801" customWidth="1"/>
    <col min="8709" max="8709" width="11.5703125" style="801" customWidth="1"/>
    <col min="8710" max="8710" width="9.85546875" style="801" customWidth="1"/>
    <col min="8711" max="8711" width="9.5703125" style="801" customWidth="1"/>
    <col min="8712" max="8712" width="12.42578125" style="801" customWidth="1"/>
    <col min="8713" max="8713" width="13.140625" style="801" customWidth="1"/>
    <col min="8714" max="8714" width="10.7109375" style="801" customWidth="1"/>
    <col min="8715" max="8960" width="9.140625" style="801"/>
    <col min="8961" max="8961" width="89" style="801" customWidth="1"/>
    <col min="8962" max="8962" width="11.42578125" style="801" customWidth="1"/>
    <col min="8963" max="8963" width="12.140625" style="801" customWidth="1"/>
    <col min="8964" max="8964" width="11" style="801" customWidth="1"/>
    <col min="8965" max="8965" width="11.5703125" style="801" customWidth="1"/>
    <col min="8966" max="8966" width="9.85546875" style="801" customWidth="1"/>
    <col min="8967" max="8967" width="9.5703125" style="801" customWidth="1"/>
    <col min="8968" max="8968" width="12.42578125" style="801" customWidth="1"/>
    <col min="8969" max="8969" width="13.140625" style="801" customWidth="1"/>
    <col min="8970" max="8970" width="10.7109375" style="801" customWidth="1"/>
    <col min="8971" max="9216" width="9.140625" style="801"/>
    <col min="9217" max="9217" width="89" style="801" customWidth="1"/>
    <col min="9218" max="9218" width="11.42578125" style="801" customWidth="1"/>
    <col min="9219" max="9219" width="12.140625" style="801" customWidth="1"/>
    <col min="9220" max="9220" width="11" style="801" customWidth="1"/>
    <col min="9221" max="9221" width="11.5703125" style="801" customWidth="1"/>
    <col min="9222" max="9222" width="9.85546875" style="801" customWidth="1"/>
    <col min="9223" max="9223" width="9.5703125" style="801" customWidth="1"/>
    <col min="9224" max="9224" width="12.42578125" style="801" customWidth="1"/>
    <col min="9225" max="9225" width="13.140625" style="801" customWidth="1"/>
    <col min="9226" max="9226" width="10.7109375" style="801" customWidth="1"/>
    <col min="9227" max="9472" width="9.140625" style="801"/>
    <col min="9473" max="9473" width="89" style="801" customWidth="1"/>
    <col min="9474" max="9474" width="11.42578125" style="801" customWidth="1"/>
    <col min="9475" max="9475" width="12.140625" style="801" customWidth="1"/>
    <col min="9476" max="9476" width="11" style="801" customWidth="1"/>
    <col min="9477" max="9477" width="11.5703125" style="801" customWidth="1"/>
    <col min="9478" max="9478" width="9.85546875" style="801" customWidth="1"/>
    <col min="9479" max="9479" width="9.5703125" style="801" customWidth="1"/>
    <col min="9480" max="9480" width="12.42578125" style="801" customWidth="1"/>
    <col min="9481" max="9481" width="13.140625" style="801" customWidth="1"/>
    <col min="9482" max="9482" width="10.7109375" style="801" customWidth="1"/>
    <col min="9483" max="9728" width="9.140625" style="801"/>
    <col min="9729" max="9729" width="89" style="801" customWidth="1"/>
    <col min="9730" max="9730" width="11.42578125" style="801" customWidth="1"/>
    <col min="9731" max="9731" width="12.140625" style="801" customWidth="1"/>
    <col min="9732" max="9732" width="11" style="801" customWidth="1"/>
    <col min="9733" max="9733" width="11.5703125" style="801" customWidth="1"/>
    <col min="9734" max="9734" width="9.85546875" style="801" customWidth="1"/>
    <col min="9735" max="9735" width="9.5703125" style="801" customWidth="1"/>
    <col min="9736" max="9736" width="12.42578125" style="801" customWidth="1"/>
    <col min="9737" max="9737" width="13.140625" style="801" customWidth="1"/>
    <col min="9738" max="9738" width="10.7109375" style="801" customWidth="1"/>
    <col min="9739" max="9984" width="9.140625" style="801"/>
    <col min="9985" max="9985" width="89" style="801" customWidth="1"/>
    <col min="9986" max="9986" width="11.42578125" style="801" customWidth="1"/>
    <col min="9987" max="9987" width="12.140625" style="801" customWidth="1"/>
    <col min="9988" max="9988" width="11" style="801" customWidth="1"/>
    <col min="9989" max="9989" width="11.5703125" style="801" customWidth="1"/>
    <col min="9990" max="9990" width="9.85546875" style="801" customWidth="1"/>
    <col min="9991" max="9991" width="9.5703125" style="801" customWidth="1"/>
    <col min="9992" max="9992" width="12.42578125" style="801" customWidth="1"/>
    <col min="9993" max="9993" width="13.140625" style="801" customWidth="1"/>
    <col min="9994" max="9994" width="10.7109375" style="801" customWidth="1"/>
    <col min="9995" max="10240" width="9.140625" style="801"/>
    <col min="10241" max="10241" width="89" style="801" customWidth="1"/>
    <col min="10242" max="10242" width="11.42578125" style="801" customWidth="1"/>
    <col min="10243" max="10243" width="12.140625" style="801" customWidth="1"/>
    <col min="10244" max="10244" width="11" style="801" customWidth="1"/>
    <col min="10245" max="10245" width="11.5703125" style="801" customWidth="1"/>
    <col min="10246" max="10246" width="9.85546875" style="801" customWidth="1"/>
    <col min="10247" max="10247" width="9.5703125" style="801" customWidth="1"/>
    <col min="10248" max="10248" width="12.42578125" style="801" customWidth="1"/>
    <col min="10249" max="10249" width="13.140625" style="801" customWidth="1"/>
    <col min="10250" max="10250" width="10.7109375" style="801" customWidth="1"/>
    <col min="10251" max="10496" width="9.140625" style="801"/>
    <col min="10497" max="10497" width="89" style="801" customWidth="1"/>
    <col min="10498" max="10498" width="11.42578125" style="801" customWidth="1"/>
    <col min="10499" max="10499" width="12.140625" style="801" customWidth="1"/>
    <col min="10500" max="10500" width="11" style="801" customWidth="1"/>
    <col min="10501" max="10501" width="11.5703125" style="801" customWidth="1"/>
    <col min="10502" max="10502" width="9.85546875" style="801" customWidth="1"/>
    <col min="10503" max="10503" width="9.5703125" style="801" customWidth="1"/>
    <col min="10504" max="10504" width="12.42578125" style="801" customWidth="1"/>
    <col min="10505" max="10505" width="13.140625" style="801" customWidth="1"/>
    <col min="10506" max="10506" width="10.7109375" style="801" customWidth="1"/>
    <col min="10507" max="10752" width="9.140625" style="801"/>
    <col min="10753" max="10753" width="89" style="801" customWidth="1"/>
    <col min="10754" max="10754" width="11.42578125" style="801" customWidth="1"/>
    <col min="10755" max="10755" width="12.140625" style="801" customWidth="1"/>
    <col min="10756" max="10756" width="11" style="801" customWidth="1"/>
    <col min="10757" max="10757" width="11.5703125" style="801" customWidth="1"/>
    <col min="10758" max="10758" width="9.85546875" style="801" customWidth="1"/>
    <col min="10759" max="10759" width="9.5703125" style="801" customWidth="1"/>
    <col min="10760" max="10760" width="12.42578125" style="801" customWidth="1"/>
    <col min="10761" max="10761" width="13.140625" style="801" customWidth="1"/>
    <col min="10762" max="10762" width="10.7109375" style="801" customWidth="1"/>
    <col min="10763" max="11008" width="9.140625" style="801"/>
    <col min="11009" max="11009" width="89" style="801" customWidth="1"/>
    <col min="11010" max="11010" width="11.42578125" style="801" customWidth="1"/>
    <col min="11011" max="11011" width="12.140625" style="801" customWidth="1"/>
    <col min="11012" max="11012" width="11" style="801" customWidth="1"/>
    <col min="11013" max="11013" width="11.5703125" style="801" customWidth="1"/>
    <col min="11014" max="11014" width="9.85546875" style="801" customWidth="1"/>
    <col min="11015" max="11015" width="9.5703125" style="801" customWidth="1"/>
    <col min="11016" max="11016" width="12.42578125" style="801" customWidth="1"/>
    <col min="11017" max="11017" width="13.140625" style="801" customWidth="1"/>
    <col min="11018" max="11018" width="10.7109375" style="801" customWidth="1"/>
    <col min="11019" max="11264" width="9.140625" style="801"/>
    <col min="11265" max="11265" width="89" style="801" customWidth="1"/>
    <col min="11266" max="11266" width="11.42578125" style="801" customWidth="1"/>
    <col min="11267" max="11267" width="12.140625" style="801" customWidth="1"/>
    <col min="11268" max="11268" width="11" style="801" customWidth="1"/>
    <col min="11269" max="11269" width="11.5703125" style="801" customWidth="1"/>
    <col min="11270" max="11270" width="9.85546875" style="801" customWidth="1"/>
    <col min="11271" max="11271" width="9.5703125" style="801" customWidth="1"/>
    <col min="11272" max="11272" width="12.42578125" style="801" customWidth="1"/>
    <col min="11273" max="11273" width="13.140625" style="801" customWidth="1"/>
    <col min="11274" max="11274" width="10.7109375" style="801" customWidth="1"/>
    <col min="11275" max="11520" width="9.140625" style="801"/>
    <col min="11521" max="11521" width="89" style="801" customWidth="1"/>
    <col min="11522" max="11522" width="11.42578125" style="801" customWidth="1"/>
    <col min="11523" max="11523" width="12.140625" style="801" customWidth="1"/>
    <col min="11524" max="11524" width="11" style="801" customWidth="1"/>
    <col min="11525" max="11525" width="11.5703125" style="801" customWidth="1"/>
    <col min="11526" max="11526" width="9.85546875" style="801" customWidth="1"/>
    <col min="11527" max="11527" width="9.5703125" style="801" customWidth="1"/>
    <col min="11528" max="11528" width="12.42578125" style="801" customWidth="1"/>
    <col min="11529" max="11529" width="13.140625" style="801" customWidth="1"/>
    <col min="11530" max="11530" width="10.7109375" style="801" customWidth="1"/>
    <col min="11531" max="11776" width="9.140625" style="801"/>
    <col min="11777" max="11777" width="89" style="801" customWidth="1"/>
    <col min="11778" max="11778" width="11.42578125" style="801" customWidth="1"/>
    <col min="11779" max="11779" width="12.140625" style="801" customWidth="1"/>
    <col min="11780" max="11780" width="11" style="801" customWidth="1"/>
    <col min="11781" max="11781" width="11.5703125" style="801" customWidth="1"/>
    <col min="11782" max="11782" width="9.85546875" style="801" customWidth="1"/>
    <col min="11783" max="11783" width="9.5703125" style="801" customWidth="1"/>
    <col min="11784" max="11784" width="12.42578125" style="801" customWidth="1"/>
    <col min="11785" max="11785" width="13.140625" style="801" customWidth="1"/>
    <col min="11786" max="11786" width="10.7109375" style="801" customWidth="1"/>
    <col min="11787" max="12032" width="9.140625" style="801"/>
    <col min="12033" max="12033" width="89" style="801" customWidth="1"/>
    <col min="12034" max="12034" width="11.42578125" style="801" customWidth="1"/>
    <col min="12035" max="12035" width="12.140625" style="801" customWidth="1"/>
    <col min="12036" max="12036" width="11" style="801" customWidth="1"/>
    <col min="12037" max="12037" width="11.5703125" style="801" customWidth="1"/>
    <col min="12038" max="12038" width="9.85546875" style="801" customWidth="1"/>
    <col min="12039" max="12039" width="9.5703125" style="801" customWidth="1"/>
    <col min="12040" max="12040" width="12.42578125" style="801" customWidth="1"/>
    <col min="12041" max="12041" width="13.140625" style="801" customWidth="1"/>
    <col min="12042" max="12042" width="10.7109375" style="801" customWidth="1"/>
    <col min="12043" max="12288" width="9.140625" style="801"/>
    <col min="12289" max="12289" width="89" style="801" customWidth="1"/>
    <col min="12290" max="12290" width="11.42578125" style="801" customWidth="1"/>
    <col min="12291" max="12291" width="12.140625" style="801" customWidth="1"/>
    <col min="12292" max="12292" width="11" style="801" customWidth="1"/>
    <col min="12293" max="12293" width="11.5703125" style="801" customWidth="1"/>
    <col min="12294" max="12294" width="9.85546875" style="801" customWidth="1"/>
    <col min="12295" max="12295" width="9.5703125" style="801" customWidth="1"/>
    <col min="12296" max="12296" width="12.42578125" style="801" customWidth="1"/>
    <col min="12297" max="12297" width="13.140625" style="801" customWidth="1"/>
    <col min="12298" max="12298" width="10.7109375" style="801" customWidth="1"/>
    <col min="12299" max="12544" width="9.140625" style="801"/>
    <col min="12545" max="12545" width="89" style="801" customWidth="1"/>
    <col min="12546" max="12546" width="11.42578125" style="801" customWidth="1"/>
    <col min="12547" max="12547" width="12.140625" style="801" customWidth="1"/>
    <col min="12548" max="12548" width="11" style="801" customWidth="1"/>
    <col min="12549" max="12549" width="11.5703125" style="801" customWidth="1"/>
    <col min="12550" max="12550" width="9.85546875" style="801" customWidth="1"/>
    <col min="12551" max="12551" width="9.5703125" style="801" customWidth="1"/>
    <col min="12552" max="12552" width="12.42578125" style="801" customWidth="1"/>
    <col min="12553" max="12553" width="13.140625" style="801" customWidth="1"/>
    <col min="12554" max="12554" width="10.7109375" style="801" customWidth="1"/>
    <col min="12555" max="12800" width="9.140625" style="801"/>
    <col min="12801" max="12801" width="89" style="801" customWidth="1"/>
    <col min="12802" max="12802" width="11.42578125" style="801" customWidth="1"/>
    <col min="12803" max="12803" width="12.140625" style="801" customWidth="1"/>
    <col min="12804" max="12804" width="11" style="801" customWidth="1"/>
    <col min="12805" max="12805" width="11.5703125" style="801" customWidth="1"/>
    <col min="12806" max="12806" width="9.85546875" style="801" customWidth="1"/>
    <col min="12807" max="12807" width="9.5703125" style="801" customWidth="1"/>
    <col min="12808" max="12808" width="12.42578125" style="801" customWidth="1"/>
    <col min="12809" max="12809" width="13.140625" style="801" customWidth="1"/>
    <col min="12810" max="12810" width="10.7109375" style="801" customWidth="1"/>
    <col min="12811" max="13056" width="9.140625" style="801"/>
    <col min="13057" max="13057" width="89" style="801" customWidth="1"/>
    <col min="13058" max="13058" width="11.42578125" style="801" customWidth="1"/>
    <col min="13059" max="13059" width="12.140625" style="801" customWidth="1"/>
    <col min="13060" max="13060" width="11" style="801" customWidth="1"/>
    <col min="13061" max="13061" width="11.5703125" style="801" customWidth="1"/>
    <col min="13062" max="13062" width="9.85546875" style="801" customWidth="1"/>
    <col min="13063" max="13063" width="9.5703125" style="801" customWidth="1"/>
    <col min="13064" max="13064" width="12.42578125" style="801" customWidth="1"/>
    <col min="13065" max="13065" width="13.140625" style="801" customWidth="1"/>
    <col min="13066" max="13066" width="10.7109375" style="801" customWidth="1"/>
    <col min="13067" max="13312" width="9.140625" style="801"/>
    <col min="13313" max="13313" width="89" style="801" customWidth="1"/>
    <col min="13314" max="13314" width="11.42578125" style="801" customWidth="1"/>
    <col min="13315" max="13315" width="12.140625" style="801" customWidth="1"/>
    <col min="13316" max="13316" width="11" style="801" customWidth="1"/>
    <col min="13317" max="13317" width="11.5703125" style="801" customWidth="1"/>
    <col min="13318" max="13318" width="9.85546875" style="801" customWidth="1"/>
    <col min="13319" max="13319" width="9.5703125" style="801" customWidth="1"/>
    <col min="13320" max="13320" width="12.42578125" style="801" customWidth="1"/>
    <col min="13321" max="13321" width="13.140625" style="801" customWidth="1"/>
    <col min="13322" max="13322" width="10.7109375" style="801" customWidth="1"/>
    <col min="13323" max="13568" width="9.140625" style="801"/>
    <col min="13569" max="13569" width="89" style="801" customWidth="1"/>
    <col min="13570" max="13570" width="11.42578125" style="801" customWidth="1"/>
    <col min="13571" max="13571" width="12.140625" style="801" customWidth="1"/>
    <col min="13572" max="13572" width="11" style="801" customWidth="1"/>
    <col min="13573" max="13573" width="11.5703125" style="801" customWidth="1"/>
    <col min="13574" max="13574" width="9.85546875" style="801" customWidth="1"/>
    <col min="13575" max="13575" width="9.5703125" style="801" customWidth="1"/>
    <col min="13576" max="13576" width="12.42578125" style="801" customWidth="1"/>
    <col min="13577" max="13577" width="13.140625" style="801" customWidth="1"/>
    <col min="13578" max="13578" width="10.7109375" style="801" customWidth="1"/>
    <col min="13579" max="13824" width="9.140625" style="801"/>
    <col min="13825" max="13825" width="89" style="801" customWidth="1"/>
    <col min="13826" max="13826" width="11.42578125" style="801" customWidth="1"/>
    <col min="13827" max="13827" width="12.140625" style="801" customWidth="1"/>
    <col min="13828" max="13828" width="11" style="801" customWidth="1"/>
    <col min="13829" max="13829" width="11.5703125" style="801" customWidth="1"/>
    <col min="13830" max="13830" width="9.85546875" style="801" customWidth="1"/>
    <col min="13831" max="13831" width="9.5703125" style="801" customWidth="1"/>
    <col min="13832" max="13832" width="12.42578125" style="801" customWidth="1"/>
    <col min="13833" max="13833" width="13.140625" style="801" customWidth="1"/>
    <col min="13834" max="13834" width="10.7109375" style="801" customWidth="1"/>
    <col min="13835" max="14080" width="9.140625" style="801"/>
    <col min="14081" max="14081" width="89" style="801" customWidth="1"/>
    <col min="14082" max="14082" width="11.42578125" style="801" customWidth="1"/>
    <col min="14083" max="14083" width="12.140625" style="801" customWidth="1"/>
    <col min="14084" max="14084" width="11" style="801" customWidth="1"/>
    <col min="14085" max="14085" width="11.5703125" style="801" customWidth="1"/>
    <col min="14086" max="14086" width="9.85546875" style="801" customWidth="1"/>
    <col min="14087" max="14087" width="9.5703125" style="801" customWidth="1"/>
    <col min="14088" max="14088" width="12.42578125" style="801" customWidth="1"/>
    <col min="14089" max="14089" width="13.140625" style="801" customWidth="1"/>
    <col min="14090" max="14090" width="10.7109375" style="801" customWidth="1"/>
    <col min="14091" max="14336" width="9.140625" style="801"/>
    <col min="14337" max="14337" width="89" style="801" customWidth="1"/>
    <col min="14338" max="14338" width="11.42578125" style="801" customWidth="1"/>
    <col min="14339" max="14339" width="12.140625" style="801" customWidth="1"/>
    <col min="14340" max="14340" width="11" style="801" customWidth="1"/>
    <col min="14341" max="14341" width="11.5703125" style="801" customWidth="1"/>
    <col min="14342" max="14342" width="9.85546875" style="801" customWidth="1"/>
    <col min="14343" max="14343" width="9.5703125" style="801" customWidth="1"/>
    <col min="14344" max="14344" width="12.42578125" style="801" customWidth="1"/>
    <col min="14345" max="14345" width="13.140625" style="801" customWidth="1"/>
    <col min="14346" max="14346" width="10.7109375" style="801" customWidth="1"/>
    <col min="14347" max="14592" width="9.140625" style="801"/>
    <col min="14593" max="14593" width="89" style="801" customWidth="1"/>
    <col min="14594" max="14594" width="11.42578125" style="801" customWidth="1"/>
    <col min="14595" max="14595" width="12.140625" style="801" customWidth="1"/>
    <col min="14596" max="14596" width="11" style="801" customWidth="1"/>
    <col min="14597" max="14597" width="11.5703125" style="801" customWidth="1"/>
    <col min="14598" max="14598" width="9.85546875" style="801" customWidth="1"/>
    <col min="14599" max="14599" width="9.5703125" style="801" customWidth="1"/>
    <col min="14600" max="14600" width="12.42578125" style="801" customWidth="1"/>
    <col min="14601" max="14601" width="13.140625" style="801" customWidth="1"/>
    <col min="14602" max="14602" width="10.7109375" style="801" customWidth="1"/>
    <col min="14603" max="14848" width="9.140625" style="801"/>
    <col min="14849" max="14849" width="89" style="801" customWidth="1"/>
    <col min="14850" max="14850" width="11.42578125" style="801" customWidth="1"/>
    <col min="14851" max="14851" width="12.140625" style="801" customWidth="1"/>
    <col min="14852" max="14852" width="11" style="801" customWidth="1"/>
    <col min="14853" max="14853" width="11.5703125" style="801" customWidth="1"/>
    <col min="14854" max="14854" width="9.85546875" style="801" customWidth="1"/>
    <col min="14855" max="14855" width="9.5703125" style="801" customWidth="1"/>
    <col min="14856" max="14856" width="12.42578125" style="801" customWidth="1"/>
    <col min="14857" max="14857" width="13.140625" style="801" customWidth="1"/>
    <col min="14858" max="14858" width="10.7109375" style="801" customWidth="1"/>
    <col min="14859" max="15104" width="9.140625" style="801"/>
    <col min="15105" max="15105" width="89" style="801" customWidth="1"/>
    <col min="15106" max="15106" width="11.42578125" style="801" customWidth="1"/>
    <col min="15107" max="15107" width="12.140625" style="801" customWidth="1"/>
    <col min="15108" max="15108" width="11" style="801" customWidth="1"/>
    <col min="15109" max="15109" width="11.5703125" style="801" customWidth="1"/>
    <col min="15110" max="15110" width="9.85546875" style="801" customWidth="1"/>
    <col min="15111" max="15111" width="9.5703125" style="801" customWidth="1"/>
    <col min="15112" max="15112" width="12.42578125" style="801" customWidth="1"/>
    <col min="15113" max="15113" width="13.140625" style="801" customWidth="1"/>
    <col min="15114" max="15114" width="10.7109375" style="801" customWidth="1"/>
    <col min="15115" max="15360" width="9.140625" style="801"/>
    <col min="15361" max="15361" width="89" style="801" customWidth="1"/>
    <col min="15362" max="15362" width="11.42578125" style="801" customWidth="1"/>
    <col min="15363" max="15363" width="12.140625" style="801" customWidth="1"/>
    <col min="15364" max="15364" width="11" style="801" customWidth="1"/>
    <col min="15365" max="15365" width="11.5703125" style="801" customWidth="1"/>
    <col min="15366" max="15366" width="9.85546875" style="801" customWidth="1"/>
    <col min="15367" max="15367" width="9.5703125" style="801" customWidth="1"/>
    <col min="15368" max="15368" width="12.42578125" style="801" customWidth="1"/>
    <col min="15369" max="15369" width="13.140625" style="801" customWidth="1"/>
    <col min="15370" max="15370" width="10.7109375" style="801" customWidth="1"/>
    <col min="15371" max="15616" width="9.140625" style="801"/>
    <col min="15617" max="15617" width="89" style="801" customWidth="1"/>
    <col min="15618" max="15618" width="11.42578125" style="801" customWidth="1"/>
    <col min="15619" max="15619" width="12.140625" style="801" customWidth="1"/>
    <col min="15620" max="15620" width="11" style="801" customWidth="1"/>
    <col min="15621" max="15621" width="11.5703125" style="801" customWidth="1"/>
    <col min="15622" max="15622" width="9.85546875" style="801" customWidth="1"/>
    <col min="15623" max="15623" width="9.5703125" style="801" customWidth="1"/>
    <col min="15624" max="15624" width="12.42578125" style="801" customWidth="1"/>
    <col min="15625" max="15625" width="13.140625" style="801" customWidth="1"/>
    <col min="15626" max="15626" width="10.7109375" style="801" customWidth="1"/>
    <col min="15627" max="15872" width="9.140625" style="801"/>
    <col min="15873" max="15873" width="89" style="801" customWidth="1"/>
    <col min="15874" max="15874" width="11.42578125" style="801" customWidth="1"/>
    <col min="15875" max="15875" width="12.140625" style="801" customWidth="1"/>
    <col min="15876" max="15876" width="11" style="801" customWidth="1"/>
    <col min="15877" max="15877" width="11.5703125" style="801" customWidth="1"/>
    <col min="15878" max="15878" width="9.85546875" style="801" customWidth="1"/>
    <col min="15879" max="15879" width="9.5703125" style="801" customWidth="1"/>
    <col min="15880" max="15880" width="12.42578125" style="801" customWidth="1"/>
    <col min="15881" max="15881" width="13.140625" style="801" customWidth="1"/>
    <col min="15882" max="15882" width="10.7109375" style="801" customWidth="1"/>
    <col min="15883" max="16128" width="9.140625" style="801"/>
    <col min="16129" max="16129" width="89" style="801" customWidth="1"/>
    <col min="16130" max="16130" width="11.42578125" style="801" customWidth="1"/>
    <col min="16131" max="16131" width="12.140625" style="801" customWidth="1"/>
    <col min="16132" max="16132" width="11" style="801" customWidth="1"/>
    <col min="16133" max="16133" width="11.5703125" style="801" customWidth="1"/>
    <col min="16134" max="16134" width="9.85546875" style="801" customWidth="1"/>
    <col min="16135" max="16135" width="9.5703125" style="801" customWidth="1"/>
    <col min="16136" max="16136" width="12.42578125" style="801" customWidth="1"/>
    <col min="16137" max="16137" width="13.140625" style="801" customWidth="1"/>
    <col min="16138" max="16138" width="10.7109375" style="801" customWidth="1"/>
    <col min="16139" max="16384" width="9.140625" style="801"/>
  </cols>
  <sheetData>
    <row r="1" spans="1:10" ht="84.75" customHeight="1" x14ac:dyDescent="0.3">
      <c r="A1" s="4700" t="s">
        <v>145</v>
      </c>
      <c r="B1" s="4700"/>
      <c r="C1" s="4700"/>
      <c r="D1" s="4700"/>
      <c r="E1" s="4700"/>
      <c r="F1" s="4700"/>
      <c r="G1" s="4700"/>
      <c r="H1" s="4700"/>
      <c r="I1" s="4700"/>
      <c r="J1" s="4700"/>
    </row>
    <row r="2" spans="1:10" ht="31.5" customHeight="1" x14ac:dyDescent="0.3">
      <c r="A2" s="4700" t="s">
        <v>357</v>
      </c>
      <c r="B2" s="4700"/>
      <c r="C2" s="4700"/>
      <c r="D2" s="4700"/>
      <c r="E2" s="4700"/>
      <c r="F2" s="4700"/>
      <c r="G2" s="4700"/>
      <c r="H2" s="4700"/>
      <c r="I2" s="4700"/>
      <c r="J2" s="4700"/>
    </row>
    <row r="3" spans="1:10" ht="33" customHeight="1" thickBot="1" x14ac:dyDescent="0.35">
      <c r="A3" s="2331"/>
      <c r="B3" s="905"/>
      <c r="C3" s="905"/>
      <c r="D3" s="905"/>
      <c r="E3" s="905"/>
      <c r="F3" s="905"/>
      <c r="G3" s="905"/>
      <c r="H3" s="905"/>
      <c r="I3" s="905"/>
      <c r="J3" s="905"/>
    </row>
    <row r="4" spans="1:10" ht="33" customHeight="1" thickBot="1" x14ac:dyDescent="0.35">
      <c r="A4" s="4705" t="s">
        <v>9</v>
      </c>
      <c r="B4" s="4729" t="s">
        <v>19</v>
      </c>
      <c r="C4" s="4730"/>
      <c r="D4" s="4731"/>
      <c r="E4" s="4729" t="s">
        <v>20</v>
      </c>
      <c r="F4" s="4730"/>
      <c r="G4" s="4731"/>
      <c r="H4" s="4716" t="s">
        <v>21</v>
      </c>
      <c r="I4" s="4717"/>
      <c r="J4" s="4718"/>
    </row>
    <row r="5" spans="1:10" ht="166.5" customHeight="1" thickBot="1" x14ac:dyDescent="0.35">
      <c r="A5" s="4707"/>
      <c r="B5" s="2986" t="s">
        <v>26</v>
      </c>
      <c r="C5" s="2986" t="s">
        <v>27</v>
      </c>
      <c r="D5" s="2986" t="s">
        <v>4</v>
      </c>
      <c r="E5" s="2986" t="s">
        <v>26</v>
      </c>
      <c r="F5" s="2986" t="s">
        <v>27</v>
      </c>
      <c r="G5" s="3038" t="s">
        <v>4</v>
      </c>
      <c r="H5" s="2986" t="s">
        <v>26</v>
      </c>
      <c r="I5" s="2986" t="s">
        <v>27</v>
      </c>
      <c r="J5" s="3043" t="s">
        <v>4</v>
      </c>
    </row>
    <row r="6" spans="1:10" ht="31.5" customHeight="1" thickBot="1" x14ac:dyDescent="0.35">
      <c r="A6" s="2911" t="s">
        <v>22</v>
      </c>
      <c r="B6" s="1845"/>
      <c r="C6" s="1776"/>
      <c r="D6" s="1777"/>
      <c r="E6" s="1845"/>
      <c r="F6" s="1776"/>
      <c r="G6" s="1778"/>
      <c r="H6" s="1846"/>
      <c r="I6" s="1779"/>
      <c r="J6" s="1780"/>
    </row>
    <row r="7" spans="1:10" ht="29.25" customHeight="1" x14ac:dyDescent="0.3">
      <c r="A7" s="2663" t="s">
        <v>277</v>
      </c>
      <c r="B7" s="2898">
        <v>29</v>
      </c>
      <c r="C7" s="2899">
        <v>1</v>
      </c>
      <c r="D7" s="2902">
        <v>30</v>
      </c>
      <c r="E7" s="2898">
        <v>16</v>
      </c>
      <c r="F7" s="2899">
        <v>0</v>
      </c>
      <c r="G7" s="2902">
        <v>16</v>
      </c>
      <c r="H7" s="2898">
        <v>45</v>
      </c>
      <c r="I7" s="2899">
        <v>1</v>
      </c>
      <c r="J7" s="2900">
        <v>46</v>
      </c>
    </row>
    <row r="8" spans="1:10" ht="29.25" customHeight="1" x14ac:dyDescent="0.3">
      <c r="A8" s="1821" t="s">
        <v>278</v>
      </c>
      <c r="B8" s="2903">
        <v>21</v>
      </c>
      <c r="C8" s="2904">
        <v>0</v>
      </c>
      <c r="D8" s="2907">
        <v>21</v>
      </c>
      <c r="E8" s="2903">
        <v>16</v>
      </c>
      <c r="F8" s="2904">
        <v>0</v>
      </c>
      <c r="G8" s="2907">
        <v>16</v>
      </c>
      <c r="H8" s="2903">
        <v>37</v>
      </c>
      <c r="I8" s="2904">
        <v>0</v>
      </c>
      <c r="J8" s="2905">
        <v>37</v>
      </c>
    </row>
    <row r="9" spans="1:10" ht="29.25" customHeight="1" x14ac:dyDescent="0.3">
      <c r="A9" s="1821" t="s">
        <v>279</v>
      </c>
      <c r="B9" s="2903">
        <v>10</v>
      </c>
      <c r="C9" s="2904">
        <v>1</v>
      </c>
      <c r="D9" s="2907">
        <v>11</v>
      </c>
      <c r="E9" s="2903">
        <v>7</v>
      </c>
      <c r="F9" s="2904">
        <v>0</v>
      </c>
      <c r="G9" s="2907">
        <v>7</v>
      </c>
      <c r="H9" s="2903">
        <v>17</v>
      </c>
      <c r="I9" s="2904">
        <v>1</v>
      </c>
      <c r="J9" s="2905">
        <v>18</v>
      </c>
    </row>
    <row r="10" spans="1:10" x14ac:dyDescent="0.3">
      <c r="A10" s="1821" t="s">
        <v>280</v>
      </c>
      <c r="B10" s="2903">
        <v>13</v>
      </c>
      <c r="C10" s="2904">
        <v>0</v>
      </c>
      <c r="D10" s="2907">
        <v>13</v>
      </c>
      <c r="E10" s="2903">
        <v>15</v>
      </c>
      <c r="F10" s="2904">
        <v>0</v>
      </c>
      <c r="G10" s="2907">
        <v>15</v>
      </c>
      <c r="H10" s="2903">
        <v>28</v>
      </c>
      <c r="I10" s="2904">
        <v>0</v>
      </c>
      <c r="J10" s="2905">
        <v>28</v>
      </c>
    </row>
    <row r="11" spans="1:10" x14ac:dyDescent="0.3">
      <c r="A11" s="1821" t="s">
        <v>163</v>
      </c>
      <c r="B11" s="2903">
        <v>30</v>
      </c>
      <c r="C11" s="2904">
        <v>0</v>
      </c>
      <c r="D11" s="2907">
        <v>30</v>
      </c>
      <c r="E11" s="2903">
        <v>31</v>
      </c>
      <c r="F11" s="2904">
        <v>0</v>
      </c>
      <c r="G11" s="2907">
        <v>31</v>
      </c>
      <c r="H11" s="2903">
        <v>61</v>
      </c>
      <c r="I11" s="2904">
        <v>0</v>
      </c>
      <c r="J11" s="2905">
        <v>61</v>
      </c>
    </row>
    <row r="12" spans="1:10" x14ac:dyDescent="0.3">
      <c r="A12" s="1821" t="s">
        <v>281</v>
      </c>
      <c r="B12" s="2903">
        <v>15</v>
      </c>
      <c r="C12" s="2904">
        <v>0</v>
      </c>
      <c r="D12" s="2907">
        <v>15</v>
      </c>
      <c r="E12" s="2903">
        <v>11</v>
      </c>
      <c r="F12" s="2904">
        <v>1</v>
      </c>
      <c r="G12" s="2907">
        <v>12</v>
      </c>
      <c r="H12" s="2903">
        <v>26</v>
      </c>
      <c r="I12" s="2904">
        <v>1</v>
      </c>
      <c r="J12" s="2905">
        <v>27</v>
      </c>
    </row>
    <row r="13" spans="1:10" x14ac:dyDescent="0.3">
      <c r="A13" s="1821" t="s">
        <v>164</v>
      </c>
      <c r="B13" s="2903">
        <v>31</v>
      </c>
      <c r="C13" s="2904">
        <v>0</v>
      </c>
      <c r="D13" s="2907">
        <v>31</v>
      </c>
      <c r="E13" s="2903">
        <v>27</v>
      </c>
      <c r="F13" s="2904">
        <v>0</v>
      </c>
      <c r="G13" s="2907">
        <v>27</v>
      </c>
      <c r="H13" s="2903">
        <v>58</v>
      </c>
      <c r="I13" s="2904">
        <v>0</v>
      </c>
      <c r="J13" s="2905">
        <v>58</v>
      </c>
    </row>
    <row r="14" spans="1:10" ht="40.5" x14ac:dyDescent="0.3">
      <c r="A14" s="1821" t="s">
        <v>282</v>
      </c>
      <c r="B14" s="2903">
        <v>5</v>
      </c>
      <c r="C14" s="2904">
        <v>0</v>
      </c>
      <c r="D14" s="2907">
        <v>5</v>
      </c>
      <c r="E14" s="2903">
        <v>5</v>
      </c>
      <c r="F14" s="2904">
        <v>0</v>
      </c>
      <c r="G14" s="2907">
        <v>5</v>
      </c>
      <c r="H14" s="2903">
        <v>10</v>
      </c>
      <c r="I14" s="2904">
        <v>0</v>
      </c>
      <c r="J14" s="2905">
        <v>10</v>
      </c>
    </row>
    <row r="15" spans="1:10" x14ac:dyDescent="0.3">
      <c r="A15" s="1821" t="s">
        <v>283</v>
      </c>
      <c r="B15" s="2903">
        <v>20</v>
      </c>
      <c r="C15" s="2904">
        <v>1</v>
      </c>
      <c r="D15" s="2907">
        <v>21</v>
      </c>
      <c r="E15" s="2903">
        <v>6</v>
      </c>
      <c r="F15" s="2904">
        <v>0</v>
      </c>
      <c r="G15" s="2907">
        <v>6</v>
      </c>
      <c r="H15" s="2903">
        <v>26</v>
      </c>
      <c r="I15" s="2904">
        <v>1</v>
      </c>
      <c r="J15" s="2905">
        <v>27</v>
      </c>
    </row>
    <row r="16" spans="1:10" ht="21" thickBot="1" x14ac:dyDescent="0.35">
      <c r="A16" s="1821" t="s">
        <v>165</v>
      </c>
      <c r="B16" s="1847">
        <v>30</v>
      </c>
      <c r="C16" s="1848">
        <v>7</v>
      </c>
      <c r="D16" s="1849">
        <v>37</v>
      </c>
      <c r="E16" s="1847">
        <v>26</v>
      </c>
      <c r="F16" s="1848">
        <v>2</v>
      </c>
      <c r="G16" s="1849">
        <v>28</v>
      </c>
      <c r="H16" s="1847">
        <v>56</v>
      </c>
      <c r="I16" s="1848">
        <v>9</v>
      </c>
      <c r="J16" s="1850">
        <v>65</v>
      </c>
    </row>
    <row r="17" spans="1:12" ht="21" thickBot="1" x14ac:dyDescent="0.35">
      <c r="A17" s="2628" t="s">
        <v>166</v>
      </c>
      <c r="B17" s="2987">
        <v>51</v>
      </c>
      <c r="C17" s="2988">
        <v>7</v>
      </c>
      <c r="D17" s="2775">
        <v>58</v>
      </c>
      <c r="E17" s="3045">
        <v>50</v>
      </c>
      <c r="F17" s="2988">
        <v>2</v>
      </c>
      <c r="G17" s="3030">
        <v>52</v>
      </c>
      <c r="H17" s="2987">
        <v>101</v>
      </c>
      <c r="I17" s="2988">
        <v>9</v>
      </c>
      <c r="J17" s="2775">
        <v>110</v>
      </c>
    </row>
    <row r="18" spans="1:12" x14ac:dyDescent="0.3">
      <c r="A18" s="2637" t="s">
        <v>302</v>
      </c>
      <c r="B18" s="2898">
        <v>18</v>
      </c>
      <c r="C18" s="2899">
        <v>2</v>
      </c>
      <c r="D18" s="2900">
        <v>20</v>
      </c>
      <c r="E18" s="2901">
        <v>19</v>
      </c>
      <c r="F18" s="2899">
        <v>1</v>
      </c>
      <c r="G18" s="2902">
        <v>20</v>
      </c>
      <c r="H18" s="2898">
        <v>37</v>
      </c>
      <c r="I18" s="2899">
        <v>3</v>
      </c>
      <c r="J18" s="2900">
        <v>40</v>
      </c>
    </row>
    <row r="19" spans="1:12" x14ac:dyDescent="0.3">
      <c r="A19" s="2646" t="s">
        <v>303</v>
      </c>
      <c r="B19" s="2903">
        <v>0</v>
      </c>
      <c r="C19" s="2904">
        <v>0</v>
      </c>
      <c r="D19" s="2905">
        <v>0</v>
      </c>
      <c r="E19" s="2906">
        <v>0</v>
      </c>
      <c r="F19" s="2904">
        <v>0</v>
      </c>
      <c r="G19" s="2907">
        <v>0</v>
      </c>
      <c r="H19" s="2903">
        <v>0</v>
      </c>
      <c r="I19" s="2904">
        <v>0</v>
      </c>
      <c r="J19" s="2905">
        <v>0</v>
      </c>
    </row>
    <row r="20" spans="1:12" x14ac:dyDescent="0.3">
      <c r="A20" s="2646" t="s">
        <v>304</v>
      </c>
      <c r="B20" s="2903">
        <v>0</v>
      </c>
      <c r="C20" s="2904">
        <v>0</v>
      </c>
      <c r="D20" s="2905">
        <v>0</v>
      </c>
      <c r="E20" s="2906">
        <v>0</v>
      </c>
      <c r="F20" s="2904">
        <v>0</v>
      </c>
      <c r="G20" s="2907">
        <v>0</v>
      </c>
      <c r="H20" s="2903">
        <v>0</v>
      </c>
      <c r="I20" s="2904">
        <v>0</v>
      </c>
      <c r="J20" s="2905">
        <v>0</v>
      </c>
    </row>
    <row r="21" spans="1:12" x14ac:dyDescent="0.3">
      <c r="A21" s="2646" t="s">
        <v>333</v>
      </c>
      <c r="B21" s="2903">
        <v>0</v>
      </c>
      <c r="C21" s="2904">
        <v>0</v>
      </c>
      <c r="D21" s="2905">
        <v>0</v>
      </c>
      <c r="E21" s="2906">
        <v>0</v>
      </c>
      <c r="F21" s="2904">
        <v>0</v>
      </c>
      <c r="G21" s="2907">
        <v>0</v>
      </c>
      <c r="H21" s="2903">
        <v>0</v>
      </c>
      <c r="I21" s="2904">
        <v>0</v>
      </c>
      <c r="J21" s="2905">
        <v>0</v>
      </c>
    </row>
    <row r="22" spans="1:12" ht="40.5" x14ac:dyDescent="0.3">
      <c r="A22" s="2646" t="s">
        <v>334</v>
      </c>
      <c r="B22" s="2903">
        <v>16</v>
      </c>
      <c r="C22" s="2904">
        <v>4</v>
      </c>
      <c r="D22" s="2905">
        <v>20</v>
      </c>
      <c r="E22" s="2906">
        <v>16</v>
      </c>
      <c r="F22" s="2904">
        <v>0</v>
      </c>
      <c r="G22" s="2907">
        <v>16</v>
      </c>
      <c r="H22" s="2903">
        <v>32</v>
      </c>
      <c r="I22" s="2904">
        <v>4</v>
      </c>
      <c r="J22" s="2905">
        <v>36</v>
      </c>
    </row>
    <row r="23" spans="1:12" ht="21" thickBot="1" x14ac:dyDescent="0.35">
      <c r="A23" s="2655" t="s">
        <v>305</v>
      </c>
      <c r="B23" s="2908">
        <v>17</v>
      </c>
      <c r="C23" s="2909">
        <v>1</v>
      </c>
      <c r="D23" s="2910">
        <v>18</v>
      </c>
      <c r="E23" s="2999">
        <v>15</v>
      </c>
      <c r="F23" s="2909">
        <v>1</v>
      </c>
      <c r="G23" s="897">
        <v>16</v>
      </c>
      <c r="H23" s="2908">
        <v>32</v>
      </c>
      <c r="I23" s="2909">
        <v>2</v>
      </c>
      <c r="J23" s="2910">
        <v>34</v>
      </c>
    </row>
    <row r="24" spans="1:12" ht="29.25" customHeight="1" x14ac:dyDescent="0.3">
      <c r="A24" s="1821" t="s">
        <v>167</v>
      </c>
      <c r="B24" s="896">
        <v>14</v>
      </c>
      <c r="C24" s="2989">
        <v>1</v>
      </c>
      <c r="D24" s="2991">
        <v>15</v>
      </c>
      <c r="E24" s="2992">
        <v>11</v>
      </c>
      <c r="F24" s="2989">
        <v>0</v>
      </c>
      <c r="G24" s="2990">
        <v>11</v>
      </c>
      <c r="H24" s="896">
        <v>25</v>
      </c>
      <c r="I24" s="2989">
        <v>1</v>
      </c>
      <c r="J24" s="2991">
        <v>26</v>
      </c>
    </row>
    <row r="25" spans="1:12" x14ac:dyDescent="0.3">
      <c r="A25" s="1821" t="s">
        <v>168</v>
      </c>
      <c r="B25" s="2903">
        <v>23</v>
      </c>
      <c r="C25" s="2904">
        <v>0</v>
      </c>
      <c r="D25" s="2905">
        <v>23</v>
      </c>
      <c r="E25" s="2906">
        <v>20</v>
      </c>
      <c r="F25" s="2904">
        <v>1</v>
      </c>
      <c r="G25" s="2907">
        <v>21</v>
      </c>
      <c r="H25" s="2903">
        <v>43</v>
      </c>
      <c r="I25" s="2904">
        <v>1</v>
      </c>
      <c r="J25" s="2905">
        <v>44</v>
      </c>
    </row>
    <row r="26" spans="1:12" x14ac:dyDescent="0.3">
      <c r="A26" s="1821" t="s">
        <v>284</v>
      </c>
      <c r="B26" s="2903">
        <v>4</v>
      </c>
      <c r="C26" s="2904">
        <v>0</v>
      </c>
      <c r="D26" s="2905">
        <v>4</v>
      </c>
      <c r="E26" s="2906">
        <v>0</v>
      </c>
      <c r="F26" s="2904">
        <v>0</v>
      </c>
      <c r="G26" s="2907">
        <v>0</v>
      </c>
      <c r="H26" s="2903">
        <v>4</v>
      </c>
      <c r="I26" s="2904">
        <v>0</v>
      </c>
      <c r="J26" s="2905">
        <v>4</v>
      </c>
    </row>
    <row r="27" spans="1:12" ht="29.25" customHeight="1" thickBot="1" x14ac:dyDescent="0.35">
      <c r="A27" s="1821" t="s">
        <v>169</v>
      </c>
      <c r="B27" s="2903">
        <v>35</v>
      </c>
      <c r="C27" s="2904">
        <v>1</v>
      </c>
      <c r="D27" s="2910">
        <v>36</v>
      </c>
      <c r="E27" s="1851">
        <v>25</v>
      </c>
      <c r="F27" s="1848">
        <v>0</v>
      </c>
      <c r="G27" s="1849">
        <v>25</v>
      </c>
      <c r="H27" s="1847">
        <v>60</v>
      </c>
      <c r="I27" s="1848">
        <v>1</v>
      </c>
      <c r="J27" s="1850">
        <v>61</v>
      </c>
    </row>
    <row r="28" spans="1:12" ht="23.25" customHeight="1" thickBot="1" x14ac:dyDescent="0.35">
      <c r="A28" s="2668" t="s">
        <v>170</v>
      </c>
      <c r="B28" s="2993">
        <v>72</v>
      </c>
      <c r="C28" s="2993">
        <v>2</v>
      </c>
      <c r="D28" s="2993">
        <v>74</v>
      </c>
      <c r="E28" s="2993">
        <v>65</v>
      </c>
      <c r="F28" s="2993">
        <v>0</v>
      </c>
      <c r="G28" s="3036">
        <v>65</v>
      </c>
      <c r="H28" s="2993">
        <v>137</v>
      </c>
      <c r="I28" s="2993">
        <v>2</v>
      </c>
      <c r="J28" s="2994">
        <v>139</v>
      </c>
      <c r="K28" s="340"/>
      <c r="L28" s="340"/>
    </row>
    <row r="29" spans="1:12" ht="23.25" customHeight="1" x14ac:dyDescent="0.3">
      <c r="A29" s="2637" t="s">
        <v>306</v>
      </c>
      <c r="B29" s="2995">
        <v>8</v>
      </c>
      <c r="C29" s="2996">
        <v>0</v>
      </c>
      <c r="D29" s="2997">
        <v>8</v>
      </c>
      <c r="E29" s="2995">
        <v>6</v>
      </c>
      <c r="F29" s="2996">
        <v>0</v>
      </c>
      <c r="G29" s="2997">
        <v>6</v>
      </c>
      <c r="H29" s="2995">
        <v>14</v>
      </c>
      <c r="I29" s="2996">
        <v>0</v>
      </c>
      <c r="J29" s="2998">
        <v>14</v>
      </c>
      <c r="K29" s="340"/>
      <c r="L29" s="340"/>
    </row>
    <row r="30" spans="1:12" x14ac:dyDescent="0.3">
      <c r="A30" s="2646" t="s">
        <v>307</v>
      </c>
      <c r="B30" s="2903">
        <v>30</v>
      </c>
      <c r="C30" s="2904">
        <v>2</v>
      </c>
      <c r="D30" s="2907">
        <v>32</v>
      </c>
      <c r="E30" s="2903">
        <v>28</v>
      </c>
      <c r="F30" s="2904">
        <v>0</v>
      </c>
      <c r="G30" s="2907">
        <v>28</v>
      </c>
      <c r="H30" s="2903">
        <v>58</v>
      </c>
      <c r="I30" s="2904">
        <v>2</v>
      </c>
      <c r="J30" s="2905">
        <v>60</v>
      </c>
      <c r="K30" s="340"/>
      <c r="L30" s="340"/>
    </row>
    <row r="31" spans="1:12" x14ac:dyDescent="0.3">
      <c r="A31" s="2646" t="s">
        <v>308</v>
      </c>
      <c r="B31" s="2903">
        <v>5</v>
      </c>
      <c r="C31" s="2904">
        <v>0</v>
      </c>
      <c r="D31" s="2907">
        <v>5</v>
      </c>
      <c r="E31" s="2903">
        <v>5</v>
      </c>
      <c r="F31" s="2904">
        <v>0</v>
      </c>
      <c r="G31" s="2907">
        <v>5</v>
      </c>
      <c r="H31" s="2903">
        <v>10</v>
      </c>
      <c r="I31" s="2904">
        <v>0</v>
      </c>
      <c r="J31" s="2905">
        <v>10</v>
      </c>
    </row>
    <row r="32" spans="1:12" x14ac:dyDescent="0.3">
      <c r="A32" s="2646" t="s">
        <v>309</v>
      </c>
      <c r="B32" s="2903">
        <v>5</v>
      </c>
      <c r="C32" s="2904">
        <v>0</v>
      </c>
      <c r="D32" s="2907">
        <v>5</v>
      </c>
      <c r="E32" s="2903">
        <v>5</v>
      </c>
      <c r="F32" s="2904">
        <v>0</v>
      </c>
      <c r="G32" s="2907">
        <v>5</v>
      </c>
      <c r="H32" s="2903">
        <v>10</v>
      </c>
      <c r="I32" s="2904">
        <v>0</v>
      </c>
      <c r="J32" s="2905">
        <v>10</v>
      </c>
    </row>
    <row r="33" spans="1:10" x14ac:dyDescent="0.3">
      <c r="A33" s="2646" t="s">
        <v>310</v>
      </c>
      <c r="B33" s="2903">
        <v>14</v>
      </c>
      <c r="C33" s="2904">
        <v>0</v>
      </c>
      <c r="D33" s="2907">
        <v>14</v>
      </c>
      <c r="E33" s="2903">
        <v>11</v>
      </c>
      <c r="F33" s="2904">
        <v>0</v>
      </c>
      <c r="G33" s="2907">
        <v>11</v>
      </c>
      <c r="H33" s="2903">
        <v>25</v>
      </c>
      <c r="I33" s="2904">
        <v>0</v>
      </c>
      <c r="J33" s="2905">
        <v>25</v>
      </c>
    </row>
    <row r="34" spans="1:10" x14ac:dyDescent="0.3">
      <c r="A34" s="2646" t="s">
        <v>311</v>
      </c>
      <c r="B34" s="2903">
        <v>5</v>
      </c>
      <c r="C34" s="2904">
        <v>0</v>
      </c>
      <c r="D34" s="2907">
        <v>5</v>
      </c>
      <c r="E34" s="2903">
        <v>5</v>
      </c>
      <c r="F34" s="2904">
        <v>0</v>
      </c>
      <c r="G34" s="2907">
        <v>5</v>
      </c>
      <c r="H34" s="2903">
        <v>10</v>
      </c>
      <c r="I34" s="2904">
        <v>0</v>
      </c>
      <c r="J34" s="2905">
        <v>10</v>
      </c>
    </row>
    <row r="35" spans="1:10" x14ac:dyDescent="0.3">
      <c r="A35" s="2646" t="s">
        <v>312</v>
      </c>
      <c r="B35" s="2903">
        <v>5</v>
      </c>
      <c r="C35" s="2904">
        <v>0</v>
      </c>
      <c r="D35" s="2907">
        <v>5</v>
      </c>
      <c r="E35" s="2903">
        <v>5</v>
      </c>
      <c r="F35" s="2904">
        <v>0</v>
      </c>
      <c r="G35" s="2907">
        <v>5</v>
      </c>
      <c r="H35" s="2903">
        <v>10</v>
      </c>
      <c r="I35" s="2904">
        <v>0</v>
      </c>
      <c r="J35" s="2905">
        <v>10</v>
      </c>
    </row>
    <row r="36" spans="1:10" ht="29.25" customHeight="1" x14ac:dyDescent="0.3">
      <c r="A36" s="2663" t="s">
        <v>171</v>
      </c>
      <c r="B36" s="896">
        <v>30</v>
      </c>
      <c r="C36" s="2989">
        <v>2</v>
      </c>
      <c r="D36" s="2990">
        <v>32</v>
      </c>
      <c r="E36" s="896">
        <v>15</v>
      </c>
      <c r="F36" s="2989">
        <v>0</v>
      </c>
      <c r="G36" s="2990">
        <v>15</v>
      </c>
      <c r="H36" s="896">
        <v>45</v>
      </c>
      <c r="I36" s="2989">
        <v>2</v>
      </c>
      <c r="J36" s="2991">
        <v>47</v>
      </c>
    </row>
    <row r="37" spans="1:10" ht="29.25" customHeight="1" x14ac:dyDescent="0.3">
      <c r="A37" s="1821" t="s">
        <v>285</v>
      </c>
      <c r="B37" s="2903">
        <v>10</v>
      </c>
      <c r="C37" s="2904">
        <v>0</v>
      </c>
      <c r="D37" s="2907">
        <v>10</v>
      </c>
      <c r="E37" s="2903">
        <v>5</v>
      </c>
      <c r="F37" s="2904">
        <v>0</v>
      </c>
      <c r="G37" s="2907">
        <v>5</v>
      </c>
      <c r="H37" s="2903">
        <v>15</v>
      </c>
      <c r="I37" s="2904">
        <v>0</v>
      </c>
      <c r="J37" s="2905">
        <v>15</v>
      </c>
    </row>
    <row r="38" spans="1:10" x14ac:dyDescent="0.3">
      <c r="A38" s="1821" t="s">
        <v>172</v>
      </c>
      <c r="B38" s="2903">
        <v>19</v>
      </c>
      <c r="C38" s="2904">
        <v>1</v>
      </c>
      <c r="D38" s="2907">
        <v>20</v>
      </c>
      <c r="E38" s="2903">
        <v>23</v>
      </c>
      <c r="F38" s="2904">
        <v>0</v>
      </c>
      <c r="G38" s="2907">
        <v>23</v>
      </c>
      <c r="H38" s="2903">
        <v>42</v>
      </c>
      <c r="I38" s="2904">
        <v>1</v>
      </c>
      <c r="J38" s="2905">
        <v>43</v>
      </c>
    </row>
    <row r="39" spans="1:10" ht="40.5" x14ac:dyDescent="0.3">
      <c r="A39" s="1821" t="s">
        <v>173</v>
      </c>
      <c r="B39" s="2903">
        <v>12</v>
      </c>
      <c r="C39" s="2904">
        <v>1</v>
      </c>
      <c r="D39" s="2907">
        <v>13</v>
      </c>
      <c r="E39" s="2903">
        <v>8</v>
      </c>
      <c r="F39" s="2904">
        <v>0</v>
      </c>
      <c r="G39" s="2907">
        <v>8</v>
      </c>
      <c r="H39" s="2903">
        <v>20</v>
      </c>
      <c r="I39" s="2904">
        <v>1</v>
      </c>
      <c r="J39" s="2905">
        <v>21</v>
      </c>
    </row>
    <row r="40" spans="1:10" x14ac:dyDescent="0.3">
      <c r="A40" s="1821" t="s">
        <v>286</v>
      </c>
      <c r="B40" s="2903">
        <v>10</v>
      </c>
      <c r="C40" s="2904">
        <v>1</v>
      </c>
      <c r="D40" s="2907">
        <v>11</v>
      </c>
      <c r="E40" s="2903">
        <v>9</v>
      </c>
      <c r="F40" s="2904">
        <v>0</v>
      </c>
      <c r="G40" s="2907">
        <v>9</v>
      </c>
      <c r="H40" s="2903">
        <v>19</v>
      </c>
      <c r="I40" s="2904">
        <v>1</v>
      </c>
      <c r="J40" s="2905">
        <v>20</v>
      </c>
    </row>
    <row r="41" spans="1:10" ht="29.25" customHeight="1" thickBot="1" x14ac:dyDescent="0.35">
      <c r="A41" s="2683" t="s">
        <v>174</v>
      </c>
      <c r="B41" s="2908">
        <v>10</v>
      </c>
      <c r="C41" s="2909">
        <v>0</v>
      </c>
      <c r="D41" s="897">
        <v>10</v>
      </c>
      <c r="E41" s="2908">
        <v>9</v>
      </c>
      <c r="F41" s="2909">
        <v>0</v>
      </c>
      <c r="G41" s="897">
        <v>9</v>
      </c>
      <c r="H41" s="2908">
        <v>19</v>
      </c>
      <c r="I41" s="2909">
        <v>0</v>
      </c>
      <c r="J41" s="2910">
        <v>19</v>
      </c>
    </row>
    <row r="42" spans="1:10" ht="31.5" customHeight="1" thickBot="1" x14ac:dyDescent="0.35">
      <c r="A42" s="2035" t="s">
        <v>12</v>
      </c>
      <c r="B42" s="2957">
        <v>494</v>
      </c>
      <c r="C42" s="2914">
        <v>26</v>
      </c>
      <c r="D42" s="3048">
        <v>520</v>
      </c>
      <c r="E42" s="2932">
        <v>400</v>
      </c>
      <c r="F42" s="2932">
        <v>6</v>
      </c>
      <c r="G42" s="2957">
        <v>406</v>
      </c>
      <c r="H42" s="2932">
        <v>894</v>
      </c>
      <c r="I42" s="2932">
        <v>32</v>
      </c>
      <c r="J42" s="2948">
        <v>926</v>
      </c>
    </row>
    <row r="43" spans="1:10" ht="27" customHeight="1" thickBot="1" x14ac:dyDescent="0.35">
      <c r="A43" s="2912" t="s">
        <v>23</v>
      </c>
      <c r="B43" s="2976"/>
      <c r="C43" s="3065"/>
      <c r="D43" s="3001"/>
      <c r="E43" s="2966"/>
      <c r="F43" s="3000"/>
      <c r="G43" s="3001"/>
      <c r="H43" s="2913"/>
      <c r="I43" s="2914"/>
      <c r="J43" s="2915"/>
    </row>
    <row r="44" spans="1:10" ht="31.5" customHeight="1" thickBot="1" x14ac:dyDescent="0.35">
      <c r="A44" s="2931" t="s">
        <v>11</v>
      </c>
      <c r="B44" s="3046"/>
      <c r="C44" s="3003"/>
      <c r="D44" s="3049"/>
      <c r="E44" s="3002"/>
      <c r="F44" s="3003"/>
      <c r="G44" s="3004"/>
      <c r="H44" s="2078"/>
      <c r="I44" s="1781"/>
      <c r="J44" s="351"/>
    </row>
    <row r="45" spans="1:10" ht="24.95" customHeight="1" x14ac:dyDescent="0.3">
      <c r="A45" s="2663" t="s">
        <v>277</v>
      </c>
      <c r="B45" s="3039">
        <v>27</v>
      </c>
      <c r="C45" s="2899">
        <v>1</v>
      </c>
      <c r="D45" s="2901">
        <v>28</v>
      </c>
      <c r="E45" s="3039">
        <v>16</v>
      </c>
      <c r="F45" s="2899">
        <v>0</v>
      </c>
      <c r="G45" s="3069">
        <v>16</v>
      </c>
      <c r="H45" s="3005">
        <v>43</v>
      </c>
      <c r="I45" s="3006">
        <v>1</v>
      </c>
      <c r="J45" s="3007">
        <v>44</v>
      </c>
    </row>
    <row r="46" spans="1:10" ht="24.95" customHeight="1" x14ac:dyDescent="0.3">
      <c r="A46" s="1821" t="s">
        <v>278</v>
      </c>
      <c r="B46" s="3037">
        <v>21</v>
      </c>
      <c r="C46" s="2904">
        <v>0</v>
      </c>
      <c r="D46" s="2906">
        <v>21</v>
      </c>
      <c r="E46" s="3037">
        <v>15</v>
      </c>
      <c r="F46" s="2904">
        <v>0</v>
      </c>
      <c r="G46" s="3064">
        <v>15</v>
      </c>
      <c r="H46" s="3008">
        <v>36</v>
      </c>
      <c r="I46" s="3009">
        <v>0</v>
      </c>
      <c r="J46" s="3010">
        <v>36</v>
      </c>
    </row>
    <row r="47" spans="1:10" ht="24.95" customHeight="1" x14ac:dyDescent="0.3">
      <c r="A47" s="1821" t="s">
        <v>279</v>
      </c>
      <c r="B47" s="3037">
        <v>9</v>
      </c>
      <c r="C47" s="2904">
        <v>1</v>
      </c>
      <c r="D47" s="2906">
        <v>10</v>
      </c>
      <c r="E47" s="3037">
        <v>6</v>
      </c>
      <c r="F47" s="2904">
        <v>0</v>
      </c>
      <c r="G47" s="3064">
        <v>6</v>
      </c>
      <c r="H47" s="3008">
        <v>15</v>
      </c>
      <c r="I47" s="3009">
        <v>1</v>
      </c>
      <c r="J47" s="3010">
        <v>16</v>
      </c>
    </row>
    <row r="48" spans="1:10" ht="24.95" customHeight="1" x14ac:dyDescent="0.3">
      <c r="A48" s="1821" t="s">
        <v>280</v>
      </c>
      <c r="B48" s="3037">
        <v>11</v>
      </c>
      <c r="C48" s="2904">
        <v>0</v>
      </c>
      <c r="D48" s="2906">
        <v>11</v>
      </c>
      <c r="E48" s="3037">
        <v>14</v>
      </c>
      <c r="F48" s="2904">
        <v>0</v>
      </c>
      <c r="G48" s="3064">
        <v>14</v>
      </c>
      <c r="H48" s="3008">
        <v>25</v>
      </c>
      <c r="I48" s="3009">
        <v>0</v>
      </c>
      <c r="J48" s="3010">
        <v>25</v>
      </c>
    </row>
    <row r="49" spans="1:10" ht="24.95" customHeight="1" x14ac:dyDescent="0.3">
      <c r="A49" s="1821" t="s">
        <v>163</v>
      </c>
      <c r="B49" s="3037">
        <v>29</v>
      </c>
      <c r="C49" s="2904">
        <v>0</v>
      </c>
      <c r="D49" s="2906">
        <v>29</v>
      </c>
      <c r="E49" s="3037">
        <v>28</v>
      </c>
      <c r="F49" s="2904">
        <v>0</v>
      </c>
      <c r="G49" s="3064">
        <v>28</v>
      </c>
      <c r="H49" s="3008">
        <v>57</v>
      </c>
      <c r="I49" s="3009">
        <v>0</v>
      </c>
      <c r="J49" s="3010">
        <v>57</v>
      </c>
    </row>
    <row r="50" spans="1:10" ht="24.95" customHeight="1" x14ac:dyDescent="0.3">
      <c r="A50" s="1821" t="s">
        <v>281</v>
      </c>
      <c r="B50" s="3037">
        <v>14</v>
      </c>
      <c r="C50" s="2904">
        <v>0</v>
      </c>
      <c r="D50" s="2906">
        <v>14</v>
      </c>
      <c r="E50" s="3037">
        <v>11</v>
      </c>
      <c r="F50" s="2904">
        <v>1</v>
      </c>
      <c r="G50" s="3064">
        <v>12</v>
      </c>
      <c r="H50" s="3008">
        <v>25</v>
      </c>
      <c r="I50" s="3009">
        <v>1</v>
      </c>
      <c r="J50" s="3010">
        <v>26</v>
      </c>
    </row>
    <row r="51" spans="1:10" ht="24.75" customHeight="1" x14ac:dyDescent="0.3">
      <c r="A51" s="1821" t="s">
        <v>164</v>
      </c>
      <c r="B51" s="3037">
        <v>29</v>
      </c>
      <c r="C51" s="2904">
        <v>0</v>
      </c>
      <c r="D51" s="2906">
        <v>29</v>
      </c>
      <c r="E51" s="3037">
        <v>26</v>
      </c>
      <c r="F51" s="2904">
        <v>0</v>
      </c>
      <c r="G51" s="3064">
        <v>26</v>
      </c>
      <c r="H51" s="3008">
        <v>55</v>
      </c>
      <c r="I51" s="3009">
        <v>0</v>
      </c>
      <c r="J51" s="3010">
        <v>55</v>
      </c>
    </row>
    <row r="52" spans="1:10" ht="36" customHeight="1" x14ac:dyDescent="0.3">
      <c r="A52" s="1821" t="s">
        <v>282</v>
      </c>
      <c r="B52" s="3037">
        <v>5</v>
      </c>
      <c r="C52" s="2904">
        <v>0</v>
      </c>
      <c r="D52" s="2906">
        <v>5</v>
      </c>
      <c r="E52" s="3037">
        <v>5</v>
      </c>
      <c r="F52" s="2904">
        <v>0</v>
      </c>
      <c r="G52" s="3064">
        <v>5</v>
      </c>
      <c r="H52" s="3008">
        <v>10</v>
      </c>
      <c r="I52" s="3009">
        <v>0</v>
      </c>
      <c r="J52" s="3010">
        <v>10</v>
      </c>
    </row>
    <row r="53" spans="1:10" ht="24.95" customHeight="1" x14ac:dyDescent="0.3">
      <c r="A53" s="1821" t="s">
        <v>283</v>
      </c>
      <c r="B53" s="3037">
        <v>17</v>
      </c>
      <c r="C53" s="2904">
        <v>1</v>
      </c>
      <c r="D53" s="2906">
        <v>18</v>
      </c>
      <c r="E53" s="3037">
        <v>6</v>
      </c>
      <c r="F53" s="2904">
        <v>0</v>
      </c>
      <c r="G53" s="3064">
        <v>6</v>
      </c>
      <c r="H53" s="3008">
        <v>23</v>
      </c>
      <c r="I53" s="3009">
        <v>1</v>
      </c>
      <c r="J53" s="3010">
        <v>24</v>
      </c>
    </row>
    <row r="54" spans="1:10" ht="24.95" customHeight="1" thickBot="1" x14ac:dyDescent="0.35">
      <c r="A54" s="1821" t="s">
        <v>165</v>
      </c>
      <c r="B54" s="1910">
        <v>23</v>
      </c>
      <c r="C54" s="1848">
        <v>7</v>
      </c>
      <c r="D54" s="1851">
        <v>30</v>
      </c>
      <c r="E54" s="1910">
        <v>24</v>
      </c>
      <c r="F54" s="1848">
        <v>2</v>
      </c>
      <c r="G54" s="1912">
        <v>26</v>
      </c>
      <c r="H54" s="1857">
        <v>47</v>
      </c>
      <c r="I54" s="1858">
        <v>9</v>
      </c>
      <c r="J54" s="1859">
        <v>56</v>
      </c>
    </row>
    <row r="55" spans="1:10" ht="24.95" customHeight="1" thickBot="1" x14ac:dyDescent="0.35">
      <c r="A55" s="2614" t="s">
        <v>166</v>
      </c>
      <c r="B55" s="3040">
        <v>45</v>
      </c>
      <c r="C55" s="2988">
        <v>7</v>
      </c>
      <c r="D55" s="3045">
        <v>52</v>
      </c>
      <c r="E55" s="3040">
        <v>44</v>
      </c>
      <c r="F55" s="2988">
        <v>2</v>
      </c>
      <c r="G55" s="2777">
        <v>46</v>
      </c>
      <c r="H55" s="3011">
        <v>89</v>
      </c>
      <c r="I55" s="3012">
        <v>9</v>
      </c>
      <c r="J55" s="3013">
        <v>98</v>
      </c>
    </row>
    <row r="56" spans="1:10" ht="24.95" customHeight="1" x14ac:dyDescent="0.3">
      <c r="A56" s="2637" t="s">
        <v>302</v>
      </c>
      <c r="B56" s="2637">
        <v>16</v>
      </c>
      <c r="C56" s="2639">
        <v>2</v>
      </c>
      <c r="D56" s="3050">
        <v>18</v>
      </c>
      <c r="E56" s="3059">
        <v>18</v>
      </c>
      <c r="F56" s="2639">
        <v>1</v>
      </c>
      <c r="G56" s="3059">
        <v>19</v>
      </c>
      <c r="H56" s="2638">
        <v>34</v>
      </c>
      <c r="I56" s="2639">
        <v>3</v>
      </c>
      <c r="J56" s="2640">
        <v>37</v>
      </c>
    </row>
    <row r="57" spans="1:10" ht="24.95" customHeight="1" x14ac:dyDescent="0.3">
      <c r="A57" s="2646" t="s">
        <v>303</v>
      </c>
      <c r="B57" s="2646">
        <v>0</v>
      </c>
      <c r="C57" s="2648">
        <v>0</v>
      </c>
      <c r="D57" s="3051">
        <v>0</v>
      </c>
      <c r="E57" s="3060">
        <v>0</v>
      </c>
      <c r="F57" s="2648">
        <v>0</v>
      </c>
      <c r="G57" s="3060">
        <v>0</v>
      </c>
      <c r="H57" s="2647">
        <v>0</v>
      </c>
      <c r="I57" s="2648">
        <v>0</v>
      </c>
      <c r="J57" s="2649">
        <v>0</v>
      </c>
    </row>
    <row r="58" spans="1:10" ht="24.95" customHeight="1" x14ac:dyDescent="0.3">
      <c r="A58" s="2646" t="s">
        <v>304</v>
      </c>
      <c r="B58" s="2646">
        <v>0</v>
      </c>
      <c r="C58" s="2648">
        <v>0</v>
      </c>
      <c r="D58" s="3051">
        <v>0</v>
      </c>
      <c r="E58" s="3060">
        <v>0</v>
      </c>
      <c r="F58" s="2648">
        <v>0</v>
      </c>
      <c r="G58" s="3060">
        <v>0</v>
      </c>
      <c r="H58" s="2647">
        <v>0</v>
      </c>
      <c r="I58" s="2648">
        <v>0</v>
      </c>
      <c r="J58" s="2649">
        <v>0</v>
      </c>
    </row>
    <row r="59" spans="1:10" ht="24.95" customHeight="1" x14ac:dyDescent="0.3">
      <c r="A59" s="2646" t="s">
        <v>333</v>
      </c>
      <c r="B59" s="2646">
        <v>0</v>
      </c>
      <c r="C59" s="2648">
        <v>0</v>
      </c>
      <c r="D59" s="3051">
        <v>0</v>
      </c>
      <c r="E59" s="3060">
        <v>0</v>
      </c>
      <c r="F59" s="2648">
        <v>0</v>
      </c>
      <c r="G59" s="3060">
        <v>0</v>
      </c>
      <c r="H59" s="2647">
        <v>0</v>
      </c>
      <c r="I59" s="2648">
        <v>0</v>
      </c>
      <c r="J59" s="2649">
        <v>0</v>
      </c>
    </row>
    <row r="60" spans="1:10" ht="39" customHeight="1" x14ac:dyDescent="0.3">
      <c r="A60" s="2646" t="s">
        <v>334</v>
      </c>
      <c r="B60" s="2646">
        <v>14</v>
      </c>
      <c r="C60" s="2648">
        <v>4</v>
      </c>
      <c r="D60" s="3051">
        <v>18</v>
      </c>
      <c r="E60" s="3060">
        <v>15</v>
      </c>
      <c r="F60" s="2648">
        <v>0</v>
      </c>
      <c r="G60" s="3060">
        <v>15</v>
      </c>
      <c r="H60" s="2647">
        <v>29</v>
      </c>
      <c r="I60" s="2648">
        <v>4</v>
      </c>
      <c r="J60" s="2649">
        <v>33</v>
      </c>
    </row>
    <row r="61" spans="1:10" ht="24.95" customHeight="1" thickBot="1" x14ac:dyDescent="0.35">
      <c r="A61" s="2655" t="s">
        <v>305</v>
      </c>
      <c r="B61" s="2655">
        <v>15</v>
      </c>
      <c r="C61" s="2657">
        <v>1</v>
      </c>
      <c r="D61" s="3052">
        <v>16</v>
      </c>
      <c r="E61" s="3061">
        <v>11</v>
      </c>
      <c r="F61" s="2657">
        <v>1</v>
      </c>
      <c r="G61" s="3061">
        <v>12</v>
      </c>
      <c r="H61" s="2656">
        <v>26</v>
      </c>
      <c r="I61" s="2657">
        <v>2</v>
      </c>
      <c r="J61" s="2658">
        <v>28</v>
      </c>
    </row>
    <row r="62" spans="1:10" ht="24.95" customHeight="1" x14ac:dyDescent="0.3">
      <c r="A62" s="2663" t="s">
        <v>167</v>
      </c>
      <c r="B62" s="2965">
        <v>14</v>
      </c>
      <c r="C62" s="2989">
        <v>1</v>
      </c>
      <c r="D62" s="2992">
        <v>15</v>
      </c>
      <c r="E62" s="2965">
        <v>10</v>
      </c>
      <c r="F62" s="2989">
        <v>0</v>
      </c>
      <c r="G62" s="3063">
        <v>10</v>
      </c>
      <c r="H62" s="1860">
        <v>24</v>
      </c>
      <c r="I62" s="3014">
        <v>1</v>
      </c>
      <c r="J62" s="3015">
        <v>25</v>
      </c>
    </row>
    <row r="63" spans="1:10" ht="24.95" customHeight="1" x14ac:dyDescent="0.3">
      <c r="A63" s="1821" t="s">
        <v>168</v>
      </c>
      <c r="B63" s="3037">
        <v>20</v>
      </c>
      <c r="C63" s="2904">
        <v>0</v>
      </c>
      <c r="D63" s="2906">
        <v>20</v>
      </c>
      <c r="E63" s="3037">
        <v>20</v>
      </c>
      <c r="F63" s="2904">
        <v>1</v>
      </c>
      <c r="G63" s="3064">
        <v>21</v>
      </c>
      <c r="H63" s="3008">
        <v>40</v>
      </c>
      <c r="I63" s="3009">
        <v>1</v>
      </c>
      <c r="J63" s="3010">
        <v>41</v>
      </c>
    </row>
    <row r="64" spans="1:10" ht="24.95" customHeight="1" x14ac:dyDescent="0.3">
      <c r="A64" s="1821" t="s">
        <v>284</v>
      </c>
      <c r="B64" s="3037">
        <v>3</v>
      </c>
      <c r="C64" s="2904">
        <v>0</v>
      </c>
      <c r="D64" s="2906">
        <v>3</v>
      </c>
      <c r="E64" s="3037">
        <v>0</v>
      </c>
      <c r="F64" s="2904">
        <v>0</v>
      </c>
      <c r="G64" s="3064">
        <v>0</v>
      </c>
      <c r="H64" s="3008">
        <v>3</v>
      </c>
      <c r="I64" s="3009">
        <v>0</v>
      </c>
      <c r="J64" s="3010">
        <v>3</v>
      </c>
    </row>
    <row r="65" spans="1:10" ht="24.95" customHeight="1" thickBot="1" x14ac:dyDescent="0.35">
      <c r="A65" s="1821" t="s">
        <v>169</v>
      </c>
      <c r="B65" s="1910">
        <v>29</v>
      </c>
      <c r="C65" s="1848">
        <v>1</v>
      </c>
      <c r="D65" s="1851">
        <v>30</v>
      </c>
      <c r="E65" s="1910">
        <v>22</v>
      </c>
      <c r="F65" s="1848">
        <v>0</v>
      </c>
      <c r="G65" s="1912">
        <v>22</v>
      </c>
      <c r="H65" s="1857">
        <v>51</v>
      </c>
      <c r="I65" s="1858">
        <v>1</v>
      </c>
      <c r="J65" s="1859">
        <v>52</v>
      </c>
    </row>
    <row r="66" spans="1:10" ht="24.95" customHeight="1" thickBot="1" x14ac:dyDescent="0.35">
      <c r="A66" s="2668" t="s">
        <v>170</v>
      </c>
      <c r="B66" s="3036">
        <v>64</v>
      </c>
      <c r="C66" s="3066">
        <v>0</v>
      </c>
      <c r="D66" s="3053">
        <v>64</v>
      </c>
      <c r="E66" s="3036">
        <v>63</v>
      </c>
      <c r="F66" s="3066">
        <v>0</v>
      </c>
      <c r="G66" s="3071">
        <v>63</v>
      </c>
      <c r="H66" s="2993">
        <v>127</v>
      </c>
      <c r="I66" s="2993">
        <v>0</v>
      </c>
      <c r="J66" s="2994">
        <v>127</v>
      </c>
    </row>
    <row r="67" spans="1:10" ht="21" customHeight="1" x14ac:dyDescent="0.3">
      <c r="A67" s="2637" t="s">
        <v>306</v>
      </c>
      <c r="B67" s="3039">
        <v>5</v>
      </c>
      <c r="C67" s="2899">
        <v>0</v>
      </c>
      <c r="D67" s="3054">
        <v>5</v>
      </c>
      <c r="E67" s="3069">
        <v>6</v>
      </c>
      <c r="F67" s="2899">
        <v>0</v>
      </c>
      <c r="G67" s="3069">
        <v>6</v>
      </c>
      <c r="H67" s="3005">
        <v>11</v>
      </c>
      <c r="I67" s="3006">
        <v>0</v>
      </c>
      <c r="J67" s="3007">
        <v>11</v>
      </c>
    </row>
    <row r="68" spans="1:10" ht="21" customHeight="1" x14ac:dyDescent="0.3">
      <c r="A68" s="2646" t="s">
        <v>307</v>
      </c>
      <c r="B68" s="3037">
        <v>27</v>
      </c>
      <c r="C68" s="2904">
        <v>0</v>
      </c>
      <c r="D68" s="3055">
        <v>27</v>
      </c>
      <c r="E68" s="3064">
        <v>27</v>
      </c>
      <c r="F68" s="2904">
        <v>0</v>
      </c>
      <c r="G68" s="3064">
        <v>27</v>
      </c>
      <c r="H68" s="3008">
        <v>54</v>
      </c>
      <c r="I68" s="3009">
        <v>0</v>
      </c>
      <c r="J68" s="3010">
        <v>54</v>
      </c>
    </row>
    <row r="69" spans="1:10" ht="21" customHeight="1" x14ac:dyDescent="0.3">
      <c r="A69" s="2646" t="s">
        <v>308</v>
      </c>
      <c r="B69" s="3037">
        <v>3</v>
      </c>
      <c r="C69" s="2904">
        <v>0</v>
      </c>
      <c r="D69" s="3055">
        <v>3</v>
      </c>
      <c r="E69" s="3064">
        <v>4</v>
      </c>
      <c r="F69" s="2904">
        <v>0</v>
      </c>
      <c r="G69" s="3064">
        <v>4</v>
      </c>
      <c r="H69" s="3008">
        <v>7</v>
      </c>
      <c r="I69" s="3009">
        <v>0</v>
      </c>
      <c r="J69" s="3010">
        <v>7</v>
      </c>
    </row>
    <row r="70" spans="1:10" ht="21" customHeight="1" x14ac:dyDescent="0.3">
      <c r="A70" s="2646" t="s">
        <v>309</v>
      </c>
      <c r="B70" s="3037">
        <v>5</v>
      </c>
      <c r="C70" s="2904">
        <v>0</v>
      </c>
      <c r="D70" s="3055">
        <v>5</v>
      </c>
      <c r="E70" s="3064">
        <v>5</v>
      </c>
      <c r="F70" s="2904">
        <v>0</v>
      </c>
      <c r="G70" s="3064">
        <v>5</v>
      </c>
      <c r="H70" s="3008">
        <v>10</v>
      </c>
      <c r="I70" s="3009">
        <v>0</v>
      </c>
      <c r="J70" s="3010">
        <v>10</v>
      </c>
    </row>
    <row r="71" spans="1:10" ht="21" customHeight="1" x14ac:dyDescent="0.3">
      <c r="A71" s="2646" t="s">
        <v>310</v>
      </c>
      <c r="B71" s="3037">
        <v>14</v>
      </c>
      <c r="C71" s="2904">
        <v>0</v>
      </c>
      <c r="D71" s="3055">
        <v>14</v>
      </c>
      <c r="E71" s="3064">
        <v>11</v>
      </c>
      <c r="F71" s="2904">
        <v>0</v>
      </c>
      <c r="G71" s="3064">
        <v>11</v>
      </c>
      <c r="H71" s="3008">
        <v>25</v>
      </c>
      <c r="I71" s="3009">
        <v>0</v>
      </c>
      <c r="J71" s="3010">
        <v>25</v>
      </c>
    </row>
    <row r="72" spans="1:10" ht="21" customHeight="1" x14ac:dyDescent="0.3">
      <c r="A72" s="2646" t="s">
        <v>311</v>
      </c>
      <c r="B72" s="3037">
        <v>5</v>
      </c>
      <c r="C72" s="2904">
        <v>0</v>
      </c>
      <c r="D72" s="3055">
        <v>5</v>
      </c>
      <c r="E72" s="3064">
        <v>5</v>
      </c>
      <c r="F72" s="2904">
        <v>0</v>
      </c>
      <c r="G72" s="3064">
        <v>5</v>
      </c>
      <c r="H72" s="3008">
        <v>10</v>
      </c>
      <c r="I72" s="3009">
        <v>0</v>
      </c>
      <c r="J72" s="3010">
        <v>10</v>
      </c>
    </row>
    <row r="73" spans="1:10" ht="21" customHeight="1" thickBot="1" x14ac:dyDescent="0.35">
      <c r="A73" s="2646" t="s">
        <v>312</v>
      </c>
      <c r="B73" s="3037">
        <v>5</v>
      </c>
      <c r="C73" s="2904">
        <v>0</v>
      </c>
      <c r="D73" s="3055">
        <v>5</v>
      </c>
      <c r="E73" s="3064">
        <v>5</v>
      </c>
      <c r="F73" s="2904">
        <v>0</v>
      </c>
      <c r="G73" s="3064">
        <v>5</v>
      </c>
      <c r="H73" s="3008">
        <v>10</v>
      </c>
      <c r="I73" s="3009">
        <v>0</v>
      </c>
      <c r="J73" s="3010">
        <v>10</v>
      </c>
    </row>
    <row r="74" spans="1:10" ht="24.95" customHeight="1" x14ac:dyDescent="0.3">
      <c r="A74" s="2614" t="s">
        <v>171</v>
      </c>
      <c r="B74" s="3039">
        <v>27</v>
      </c>
      <c r="C74" s="2899">
        <v>2</v>
      </c>
      <c r="D74" s="3054">
        <v>29</v>
      </c>
      <c r="E74" s="3069">
        <v>14</v>
      </c>
      <c r="F74" s="2899">
        <v>0</v>
      </c>
      <c r="G74" s="3069">
        <v>14</v>
      </c>
      <c r="H74" s="3005">
        <v>41</v>
      </c>
      <c r="I74" s="3006">
        <v>2</v>
      </c>
      <c r="J74" s="3007">
        <v>43</v>
      </c>
    </row>
    <row r="75" spans="1:10" ht="24.95" customHeight="1" x14ac:dyDescent="0.3">
      <c r="A75" s="1821" t="s">
        <v>285</v>
      </c>
      <c r="B75" s="3037">
        <v>9</v>
      </c>
      <c r="C75" s="2904">
        <v>0</v>
      </c>
      <c r="D75" s="3055">
        <v>9</v>
      </c>
      <c r="E75" s="3064">
        <v>3</v>
      </c>
      <c r="F75" s="2904">
        <v>0</v>
      </c>
      <c r="G75" s="3064">
        <v>3</v>
      </c>
      <c r="H75" s="3008">
        <v>12</v>
      </c>
      <c r="I75" s="3009">
        <v>0</v>
      </c>
      <c r="J75" s="3010">
        <v>12</v>
      </c>
    </row>
    <row r="76" spans="1:10" ht="24.95" customHeight="1" x14ac:dyDescent="0.3">
      <c r="A76" s="1821" t="s">
        <v>172</v>
      </c>
      <c r="B76" s="3037">
        <v>16</v>
      </c>
      <c r="C76" s="2904">
        <v>1</v>
      </c>
      <c r="D76" s="3055">
        <v>17</v>
      </c>
      <c r="E76" s="3064">
        <v>22</v>
      </c>
      <c r="F76" s="2904">
        <v>0</v>
      </c>
      <c r="G76" s="3064">
        <v>22</v>
      </c>
      <c r="H76" s="3008">
        <v>38</v>
      </c>
      <c r="I76" s="3009">
        <v>1</v>
      </c>
      <c r="J76" s="3010">
        <v>39</v>
      </c>
    </row>
    <row r="77" spans="1:10" ht="65.25" customHeight="1" x14ac:dyDescent="0.3">
      <c r="A77" s="1821" t="s">
        <v>173</v>
      </c>
      <c r="B77" s="3037">
        <v>10</v>
      </c>
      <c r="C77" s="2904">
        <v>1</v>
      </c>
      <c r="D77" s="3055">
        <v>11</v>
      </c>
      <c r="E77" s="3064">
        <v>8</v>
      </c>
      <c r="F77" s="2904">
        <v>0</v>
      </c>
      <c r="G77" s="3064">
        <v>8</v>
      </c>
      <c r="H77" s="3008">
        <v>18</v>
      </c>
      <c r="I77" s="3009">
        <v>1</v>
      </c>
      <c r="J77" s="3010">
        <v>19</v>
      </c>
    </row>
    <row r="78" spans="1:10" ht="24.95" customHeight="1" x14ac:dyDescent="0.3">
      <c r="A78" s="1821" t="s">
        <v>286</v>
      </c>
      <c r="B78" s="3037">
        <v>9</v>
      </c>
      <c r="C78" s="2904">
        <v>1</v>
      </c>
      <c r="D78" s="3055">
        <v>10</v>
      </c>
      <c r="E78" s="3064">
        <v>8</v>
      </c>
      <c r="F78" s="2904">
        <v>0</v>
      </c>
      <c r="G78" s="3064">
        <v>8</v>
      </c>
      <c r="H78" s="3008">
        <v>17</v>
      </c>
      <c r="I78" s="3009">
        <v>1</v>
      </c>
      <c r="J78" s="3010">
        <v>18</v>
      </c>
    </row>
    <row r="79" spans="1:10" ht="29.25" customHeight="1" thickBot="1" x14ac:dyDescent="0.35">
      <c r="A79" s="2683" t="s">
        <v>174</v>
      </c>
      <c r="B79" s="3041">
        <v>9</v>
      </c>
      <c r="C79" s="2909">
        <v>0</v>
      </c>
      <c r="D79" s="3056">
        <v>9</v>
      </c>
      <c r="E79" s="3070">
        <v>8</v>
      </c>
      <c r="F79" s="2909">
        <v>0</v>
      </c>
      <c r="G79" s="3070">
        <v>8</v>
      </c>
      <c r="H79" s="3016">
        <v>17</v>
      </c>
      <c r="I79" s="3017">
        <v>0</v>
      </c>
      <c r="J79" s="3018">
        <v>17</v>
      </c>
    </row>
    <row r="80" spans="1:10" ht="24.95" customHeight="1" thickBot="1" x14ac:dyDescent="0.35">
      <c r="A80" s="2772" t="s">
        <v>8</v>
      </c>
      <c r="B80" s="3042">
        <v>440</v>
      </c>
      <c r="C80" s="3067">
        <v>24</v>
      </c>
      <c r="D80" s="3057">
        <v>464</v>
      </c>
      <c r="E80" s="3042">
        <v>373</v>
      </c>
      <c r="F80" s="3067">
        <v>6</v>
      </c>
      <c r="G80" s="3072">
        <v>379</v>
      </c>
      <c r="H80" s="3019">
        <v>813</v>
      </c>
      <c r="I80" s="3019">
        <v>30</v>
      </c>
      <c r="J80" s="3044">
        <v>843</v>
      </c>
    </row>
    <row r="81" spans="1:10" ht="24.95" customHeight="1" thickBot="1" x14ac:dyDescent="0.35">
      <c r="A81" s="2982" t="s">
        <v>25</v>
      </c>
      <c r="B81" s="3047"/>
      <c r="C81" s="3068"/>
      <c r="D81" s="3020"/>
      <c r="E81" s="3047"/>
      <c r="F81" s="3068"/>
      <c r="G81" s="3020"/>
      <c r="H81" s="3021"/>
      <c r="I81" s="3022"/>
      <c r="J81" s="3023"/>
    </row>
    <row r="82" spans="1:10" ht="24.95" customHeight="1" x14ac:dyDescent="0.3">
      <c r="A82" s="2705" t="s">
        <v>277</v>
      </c>
      <c r="B82" s="3039">
        <v>2</v>
      </c>
      <c r="C82" s="2899">
        <v>0</v>
      </c>
      <c r="D82" s="3054">
        <v>2</v>
      </c>
      <c r="E82" s="3069">
        <v>0</v>
      </c>
      <c r="F82" s="2899">
        <v>0</v>
      </c>
      <c r="G82" s="3069">
        <v>0</v>
      </c>
      <c r="H82" s="3024">
        <v>2</v>
      </c>
      <c r="I82" s="3025">
        <v>0</v>
      </c>
      <c r="J82" s="3026">
        <v>2</v>
      </c>
    </row>
    <row r="83" spans="1:10" ht="24.95" customHeight="1" x14ac:dyDescent="0.3">
      <c r="A83" s="2627" t="s">
        <v>278</v>
      </c>
      <c r="B83" s="3037">
        <v>0</v>
      </c>
      <c r="C83" s="2904">
        <v>0</v>
      </c>
      <c r="D83" s="3055">
        <v>0</v>
      </c>
      <c r="E83" s="3064">
        <v>1</v>
      </c>
      <c r="F83" s="2904">
        <v>0</v>
      </c>
      <c r="G83" s="3064">
        <v>1</v>
      </c>
      <c r="H83" s="3027">
        <v>1</v>
      </c>
      <c r="I83" s="3028">
        <v>0</v>
      </c>
      <c r="J83" s="3029">
        <v>1</v>
      </c>
    </row>
    <row r="84" spans="1:10" ht="24.95" customHeight="1" x14ac:dyDescent="0.3">
      <c r="A84" s="2627" t="s">
        <v>279</v>
      </c>
      <c r="B84" s="3037">
        <v>1</v>
      </c>
      <c r="C84" s="2904">
        <v>0</v>
      </c>
      <c r="D84" s="3055">
        <v>1</v>
      </c>
      <c r="E84" s="3064">
        <v>1</v>
      </c>
      <c r="F84" s="2904">
        <v>0</v>
      </c>
      <c r="G84" s="3064">
        <v>1</v>
      </c>
      <c r="H84" s="3027">
        <v>2</v>
      </c>
      <c r="I84" s="3028">
        <v>0</v>
      </c>
      <c r="J84" s="3029">
        <v>2</v>
      </c>
    </row>
    <row r="85" spans="1:10" ht="24.95" customHeight="1" x14ac:dyDescent="0.3">
      <c r="A85" s="2627" t="s">
        <v>280</v>
      </c>
      <c r="B85" s="3037">
        <v>2</v>
      </c>
      <c r="C85" s="2904">
        <v>0</v>
      </c>
      <c r="D85" s="3055">
        <v>2</v>
      </c>
      <c r="E85" s="3064">
        <v>1</v>
      </c>
      <c r="F85" s="2904">
        <v>0</v>
      </c>
      <c r="G85" s="3064">
        <v>1</v>
      </c>
      <c r="H85" s="3027">
        <v>3</v>
      </c>
      <c r="I85" s="3028">
        <v>0</v>
      </c>
      <c r="J85" s="3029">
        <v>3</v>
      </c>
    </row>
    <row r="86" spans="1:10" ht="24.95" customHeight="1" x14ac:dyDescent="0.3">
      <c r="A86" s="2627" t="s">
        <v>163</v>
      </c>
      <c r="B86" s="3037">
        <v>1</v>
      </c>
      <c r="C86" s="2904">
        <v>0</v>
      </c>
      <c r="D86" s="3055">
        <v>1</v>
      </c>
      <c r="E86" s="3064">
        <v>3</v>
      </c>
      <c r="F86" s="2904">
        <v>0</v>
      </c>
      <c r="G86" s="3064">
        <v>3</v>
      </c>
      <c r="H86" s="3027">
        <v>4</v>
      </c>
      <c r="I86" s="3028">
        <v>0</v>
      </c>
      <c r="J86" s="3029">
        <v>4</v>
      </c>
    </row>
    <row r="87" spans="1:10" ht="24.95" customHeight="1" x14ac:dyDescent="0.3">
      <c r="A87" s="2627" t="s">
        <v>281</v>
      </c>
      <c r="B87" s="3037">
        <v>1</v>
      </c>
      <c r="C87" s="2904">
        <v>0</v>
      </c>
      <c r="D87" s="3055">
        <v>1</v>
      </c>
      <c r="E87" s="3064">
        <v>0</v>
      </c>
      <c r="F87" s="2904">
        <v>0</v>
      </c>
      <c r="G87" s="3064">
        <v>0</v>
      </c>
      <c r="H87" s="3027">
        <v>1</v>
      </c>
      <c r="I87" s="3028">
        <v>0</v>
      </c>
      <c r="J87" s="3029">
        <v>1</v>
      </c>
    </row>
    <row r="88" spans="1:10" ht="24.95" customHeight="1" x14ac:dyDescent="0.3">
      <c r="A88" s="2627" t="s">
        <v>164</v>
      </c>
      <c r="B88" s="3037">
        <v>2</v>
      </c>
      <c r="C88" s="2904">
        <v>0</v>
      </c>
      <c r="D88" s="3055">
        <v>2</v>
      </c>
      <c r="E88" s="3064">
        <v>1</v>
      </c>
      <c r="F88" s="2904">
        <v>0</v>
      </c>
      <c r="G88" s="3064">
        <v>1</v>
      </c>
      <c r="H88" s="3027">
        <v>3</v>
      </c>
      <c r="I88" s="3028">
        <v>0</v>
      </c>
      <c r="J88" s="3029">
        <v>3</v>
      </c>
    </row>
    <row r="89" spans="1:10" ht="38.450000000000003" customHeight="1" x14ac:dyDescent="0.3">
      <c r="A89" s="2627" t="s">
        <v>282</v>
      </c>
      <c r="B89" s="3037">
        <v>0</v>
      </c>
      <c r="C89" s="2904">
        <v>0</v>
      </c>
      <c r="D89" s="3055">
        <v>0</v>
      </c>
      <c r="E89" s="3064">
        <v>0</v>
      </c>
      <c r="F89" s="2904">
        <v>0</v>
      </c>
      <c r="G89" s="3064">
        <v>0</v>
      </c>
      <c r="H89" s="3027">
        <v>0</v>
      </c>
      <c r="I89" s="3028">
        <v>0</v>
      </c>
      <c r="J89" s="3029">
        <v>0</v>
      </c>
    </row>
    <row r="90" spans="1:10" ht="24.95" customHeight="1" x14ac:dyDescent="0.3">
      <c r="A90" s="2627" t="s">
        <v>283</v>
      </c>
      <c r="B90" s="3037">
        <v>3</v>
      </c>
      <c r="C90" s="2904">
        <v>0</v>
      </c>
      <c r="D90" s="3055">
        <v>3</v>
      </c>
      <c r="E90" s="3064">
        <v>0</v>
      </c>
      <c r="F90" s="2904">
        <v>0</v>
      </c>
      <c r="G90" s="3064">
        <v>0</v>
      </c>
      <c r="H90" s="3027">
        <v>3</v>
      </c>
      <c r="I90" s="3028">
        <v>0</v>
      </c>
      <c r="J90" s="3029">
        <v>3</v>
      </c>
    </row>
    <row r="91" spans="1:10" ht="24.95" customHeight="1" thickBot="1" x14ac:dyDescent="0.35">
      <c r="A91" s="1821" t="s">
        <v>165</v>
      </c>
      <c r="B91" s="1910">
        <v>7</v>
      </c>
      <c r="C91" s="1848">
        <v>0</v>
      </c>
      <c r="D91" s="3058">
        <v>7</v>
      </c>
      <c r="E91" s="1912">
        <v>2</v>
      </c>
      <c r="F91" s="1848">
        <v>0</v>
      </c>
      <c r="G91" s="1912">
        <v>2</v>
      </c>
      <c r="H91" s="1861">
        <v>9</v>
      </c>
      <c r="I91" s="1862">
        <v>0</v>
      </c>
      <c r="J91" s="1863">
        <v>9</v>
      </c>
    </row>
    <row r="92" spans="1:10" ht="24.95" customHeight="1" thickBot="1" x14ac:dyDescent="0.35">
      <c r="A92" s="2628" t="s">
        <v>166</v>
      </c>
      <c r="B92" s="3040">
        <v>6</v>
      </c>
      <c r="C92" s="2988">
        <v>0</v>
      </c>
      <c r="D92" s="3045">
        <v>6</v>
      </c>
      <c r="E92" s="3030">
        <v>6</v>
      </c>
      <c r="F92" s="2988">
        <v>0</v>
      </c>
      <c r="G92" s="2777">
        <v>6</v>
      </c>
      <c r="H92" s="3021">
        <v>12</v>
      </c>
      <c r="I92" s="3022">
        <v>0</v>
      </c>
      <c r="J92" s="3023">
        <v>12</v>
      </c>
    </row>
    <row r="93" spans="1:10" ht="24.95" customHeight="1" x14ac:dyDescent="0.3">
      <c r="A93" s="2637" t="s">
        <v>302</v>
      </c>
      <c r="B93" s="2637">
        <v>2</v>
      </c>
      <c r="C93" s="2639">
        <v>0</v>
      </c>
      <c r="D93" s="3059">
        <v>2</v>
      </c>
      <c r="E93" s="2637">
        <v>1</v>
      </c>
      <c r="F93" s="2639">
        <v>0</v>
      </c>
      <c r="G93" s="3059">
        <v>1</v>
      </c>
      <c r="H93" s="2638">
        <v>3</v>
      </c>
      <c r="I93" s="2639">
        <v>0</v>
      </c>
      <c r="J93" s="2640">
        <v>3</v>
      </c>
    </row>
    <row r="94" spans="1:10" ht="24.95" customHeight="1" x14ac:dyDescent="0.3">
      <c r="A94" s="2646" t="s">
        <v>303</v>
      </c>
      <c r="B94" s="2646">
        <v>0</v>
      </c>
      <c r="C94" s="2648">
        <v>0</v>
      </c>
      <c r="D94" s="3060">
        <v>0</v>
      </c>
      <c r="E94" s="2646">
        <v>0</v>
      </c>
      <c r="F94" s="2648">
        <v>0</v>
      </c>
      <c r="G94" s="3060">
        <v>0</v>
      </c>
      <c r="H94" s="2647">
        <v>0</v>
      </c>
      <c r="I94" s="2648">
        <v>0</v>
      </c>
      <c r="J94" s="2649">
        <v>0</v>
      </c>
    </row>
    <row r="95" spans="1:10" ht="24.95" customHeight="1" x14ac:dyDescent="0.3">
      <c r="A95" s="2646" t="s">
        <v>304</v>
      </c>
      <c r="B95" s="2646">
        <v>0</v>
      </c>
      <c r="C95" s="2648">
        <v>0</v>
      </c>
      <c r="D95" s="3060">
        <v>0</v>
      </c>
      <c r="E95" s="2646">
        <v>0</v>
      </c>
      <c r="F95" s="2648">
        <v>0</v>
      </c>
      <c r="G95" s="3060">
        <v>0</v>
      </c>
      <c r="H95" s="2647">
        <v>0</v>
      </c>
      <c r="I95" s="2648">
        <v>0</v>
      </c>
      <c r="J95" s="2649">
        <v>0</v>
      </c>
    </row>
    <row r="96" spans="1:10" ht="24.95" customHeight="1" x14ac:dyDescent="0.3">
      <c r="A96" s="2646" t="s">
        <v>333</v>
      </c>
      <c r="B96" s="2646">
        <v>0</v>
      </c>
      <c r="C96" s="2648">
        <v>0</v>
      </c>
      <c r="D96" s="3060">
        <v>0</v>
      </c>
      <c r="E96" s="2646">
        <v>0</v>
      </c>
      <c r="F96" s="2648">
        <v>0</v>
      </c>
      <c r="G96" s="3060">
        <v>0</v>
      </c>
      <c r="H96" s="2647">
        <v>0</v>
      </c>
      <c r="I96" s="2648">
        <v>0</v>
      </c>
      <c r="J96" s="2649">
        <v>0</v>
      </c>
    </row>
    <row r="97" spans="1:10" ht="40.15" customHeight="1" x14ac:dyDescent="0.3">
      <c r="A97" s="2646" t="s">
        <v>334</v>
      </c>
      <c r="B97" s="2646">
        <v>2</v>
      </c>
      <c r="C97" s="2648">
        <v>0</v>
      </c>
      <c r="D97" s="3060">
        <v>2</v>
      </c>
      <c r="E97" s="2646">
        <v>1</v>
      </c>
      <c r="F97" s="2648">
        <v>0</v>
      </c>
      <c r="G97" s="3060">
        <v>1</v>
      </c>
      <c r="H97" s="2647">
        <v>3</v>
      </c>
      <c r="I97" s="2648">
        <v>0</v>
      </c>
      <c r="J97" s="2649">
        <v>3</v>
      </c>
    </row>
    <row r="98" spans="1:10" ht="24.95" customHeight="1" thickBot="1" x14ac:dyDescent="0.35">
      <c r="A98" s="2655" t="s">
        <v>305</v>
      </c>
      <c r="B98" s="2655">
        <v>2</v>
      </c>
      <c r="C98" s="2657">
        <v>0</v>
      </c>
      <c r="D98" s="3061">
        <v>2</v>
      </c>
      <c r="E98" s="2655">
        <v>4</v>
      </c>
      <c r="F98" s="2657">
        <v>0</v>
      </c>
      <c r="G98" s="3061">
        <v>4</v>
      </c>
      <c r="H98" s="2656">
        <v>6</v>
      </c>
      <c r="I98" s="2657">
        <v>0</v>
      </c>
      <c r="J98" s="2658">
        <v>6</v>
      </c>
    </row>
    <row r="99" spans="1:10" ht="24.95" customHeight="1" x14ac:dyDescent="0.3">
      <c r="A99" s="2870" t="s">
        <v>167</v>
      </c>
      <c r="B99" s="2965">
        <v>0</v>
      </c>
      <c r="C99" s="2989">
        <v>0</v>
      </c>
      <c r="D99" s="3062">
        <v>0</v>
      </c>
      <c r="E99" s="3063">
        <v>1</v>
      </c>
      <c r="F99" s="2989">
        <v>0</v>
      </c>
      <c r="G99" s="3063">
        <v>1</v>
      </c>
      <c r="H99" s="890">
        <v>1</v>
      </c>
      <c r="I99" s="3031">
        <v>0</v>
      </c>
      <c r="J99" s="3032">
        <v>1</v>
      </c>
    </row>
    <row r="100" spans="1:10" ht="24.95" customHeight="1" x14ac:dyDescent="0.3">
      <c r="A100" s="2627" t="s">
        <v>168</v>
      </c>
      <c r="B100" s="3037">
        <v>3</v>
      </c>
      <c r="C100" s="2904">
        <v>0</v>
      </c>
      <c r="D100" s="3055">
        <v>3</v>
      </c>
      <c r="E100" s="3064">
        <v>0</v>
      </c>
      <c r="F100" s="2904">
        <v>0</v>
      </c>
      <c r="G100" s="3064">
        <v>0</v>
      </c>
      <c r="H100" s="3027">
        <v>3</v>
      </c>
      <c r="I100" s="3028">
        <v>0</v>
      </c>
      <c r="J100" s="3029">
        <v>3</v>
      </c>
    </row>
    <row r="101" spans="1:10" ht="24.95" customHeight="1" x14ac:dyDescent="0.3">
      <c r="A101" s="2627" t="s">
        <v>284</v>
      </c>
      <c r="B101" s="3037">
        <v>1</v>
      </c>
      <c r="C101" s="2904">
        <v>0</v>
      </c>
      <c r="D101" s="3055">
        <v>1</v>
      </c>
      <c r="E101" s="3064">
        <v>0</v>
      </c>
      <c r="F101" s="2904">
        <v>0</v>
      </c>
      <c r="G101" s="3064">
        <v>0</v>
      </c>
      <c r="H101" s="3027">
        <v>1</v>
      </c>
      <c r="I101" s="3028">
        <v>0</v>
      </c>
      <c r="J101" s="3029">
        <v>1</v>
      </c>
    </row>
    <row r="102" spans="1:10" ht="24.95" customHeight="1" thickBot="1" x14ac:dyDescent="0.35">
      <c r="A102" s="2683" t="s">
        <v>169</v>
      </c>
      <c r="B102" s="3041">
        <v>6</v>
      </c>
      <c r="C102" s="2909">
        <v>0</v>
      </c>
      <c r="D102" s="3056">
        <v>6</v>
      </c>
      <c r="E102" s="3070">
        <v>3</v>
      </c>
      <c r="F102" s="2909">
        <v>0</v>
      </c>
      <c r="G102" s="3070">
        <v>3</v>
      </c>
      <c r="H102" s="3033">
        <v>9</v>
      </c>
      <c r="I102" s="3034">
        <v>0</v>
      </c>
      <c r="J102" s="3035">
        <v>9</v>
      </c>
    </row>
    <row r="103" spans="1:10" ht="24.95" customHeight="1" thickBot="1" x14ac:dyDescent="0.35">
      <c r="A103" s="1991" t="s">
        <v>170</v>
      </c>
      <c r="B103" s="2095">
        <v>8</v>
      </c>
      <c r="C103" s="1907">
        <v>2</v>
      </c>
      <c r="D103" s="883">
        <v>10</v>
      </c>
      <c r="E103" s="2095">
        <v>2</v>
      </c>
      <c r="F103" s="1907">
        <v>0</v>
      </c>
      <c r="G103" s="883">
        <v>2</v>
      </c>
      <c r="H103" s="3036">
        <v>10</v>
      </c>
      <c r="I103" s="3036">
        <v>2</v>
      </c>
      <c r="J103" s="2994">
        <v>12</v>
      </c>
    </row>
    <row r="104" spans="1:10" ht="24" customHeight="1" x14ac:dyDescent="0.3">
      <c r="A104" s="2637" t="s">
        <v>306</v>
      </c>
      <c r="B104" s="3039">
        <v>3</v>
      </c>
      <c r="C104" s="2899">
        <v>0</v>
      </c>
      <c r="D104" s="3054">
        <v>3</v>
      </c>
      <c r="E104" s="3039">
        <v>0</v>
      </c>
      <c r="F104" s="2899">
        <v>0</v>
      </c>
      <c r="G104" s="3069">
        <v>0</v>
      </c>
      <c r="H104" s="3024">
        <v>3</v>
      </c>
      <c r="I104" s="3025">
        <v>0</v>
      </c>
      <c r="J104" s="3026">
        <v>3</v>
      </c>
    </row>
    <row r="105" spans="1:10" ht="24" customHeight="1" x14ac:dyDescent="0.3">
      <c r="A105" s="2646" t="s">
        <v>307</v>
      </c>
      <c r="B105" s="3037">
        <v>3</v>
      </c>
      <c r="C105" s="2904">
        <v>2</v>
      </c>
      <c r="D105" s="3055">
        <v>5</v>
      </c>
      <c r="E105" s="3037">
        <v>1</v>
      </c>
      <c r="F105" s="2904">
        <v>0</v>
      </c>
      <c r="G105" s="3064">
        <v>1</v>
      </c>
      <c r="H105" s="3027">
        <v>4</v>
      </c>
      <c r="I105" s="3028">
        <v>2</v>
      </c>
      <c r="J105" s="3029">
        <v>6</v>
      </c>
    </row>
    <row r="106" spans="1:10" ht="24" customHeight="1" x14ac:dyDescent="0.3">
      <c r="A106" s="2646" t="s">
        <v>308</v>
      </c>
      <c r="B106" s="3037">
        <v>2</v>
      </c>
      <c r="C106" s="2904">
        <v>0</v>
      </c>
      <c r="D106" s="3055">
        <v>2</v>
      </c>
      <c r="E106" s="3037">
        <v>1</v>
      </c>
      <c r="F106" s="2904">
        <v>0</v>
      </c>
      <c r="G106" s="3064">
        <v>1</v>
      </c>
      <c r="H106" s="3027">
        <v>3</v>
      </c>
      <c r="I106" s="3028">
        <v>0</v>
      </c>
      <c r="J106" s="3029">
        <v>3</v>
      </c>
    </row>
    <row r="107" spans="1:10" ht="24" customHeight="1" x14ac:dyDescent="0.3">
      <c r="A107" s="2646" t="s">
        <v>309</v>
      </c>
      <c r="B107" s="3037">
        <v>0</v>
      </c>
      <c r="C107" s="2904">
        <v>0</v>
      </c>
      <c r="D107" s="3055">
        <v>0</v>
      </c>
      <c r="E107" s="3037">
        <v>0</v>
      </c>
      <c r="F107" s="2904">
        <v>0</v>
      </c>
      <c r="G107" s="3064">
        <v>0</v>
      </c>
      <c r="H107" s="3027">
        <v>0</v>
      </c>
      <c r="I107" s="3028">
        <v>0</v>
      </c>
      <c r="J107" s="3029">
        <v>0</v>
      </c>
    </row>
    <row r="108" spans="1:10" ht="24" customHeight="1" x14ac:dyDescent="0.3">
      <c r="A108" s="2646" t="s">
        <v>310</v>
      </c>
      <c r="B108" s="3037">
        <v>0</v>
      </c>
      <c r="C108" s="2904">
        <v>0</v>
      </c>
      <c r="D108" s="3055">
        <v>0</v>
      </c>
      <c r="E108" s="3037">
        <v>0</v>
      </c>
      <c r="F108" s="2904">
        <v>0</v>
      </c>
      <c r="G108" s="3064">
        <v>0</v>
      </c>
      <c r="H108" s="3027">
        <v>0</v>
      </c>
      <c r="I108" s="3028">
        <v>0</v>
      </c>
      <c r="J108" s="3029">
        <v>0</v>
      </c>
    </row>
    <row r="109" spans="1:10" ht="24" customHeight="1" x14ac:dyDescent="0.3">
      <c r="A109" s="2646" t="s">
        <v>311</v>
      </c>
      <c r="B109" s="3037">
        <v>0</v>
      </c>
      <c r="C109" s="2904">
        <v>0</v>
      </c>
      <c r="D109" s="3055">
        <v>0</v>
      </c>
      <c r="E109" s="3037">
        <v>0</v>
      </c>
      <c r="F109" s="2904">
        <v>0</v>
      </c>
      <c r="G109" s="3064">
        <v>0</v>
      </c>
      <c r="H109" s="3027">
        <v>0</v>
      </c>
      <c r="I109" s="3028">
        <v>0</v>
      </c>
      <c r="J109" s="3029">
        <v>0</v>
      </c>
    </row>
    <row r="110" spans="1:10" ht="24" customHeight="1" x14ac:dyDescent="0.3">
      <c r="A110" s="2646" t="s">
        <v>312</v>
      </c>
      <c r="B110" s="3037">
        <v>0</v>
      </c>
      <c r="C110" s="2904">
        <v>0</v>
      </c>
      <c r="D110" s="3055">
        <v>0</v>
      </c>
      <c r="E110" s="3037">
        <v>0</v>
      </c>
      <c r="F110" s="2904">
        <v>0</v>
      </c>
      <c r="G110" s="3064">
        <v>0</v>
      </c>
      <c r="H110" s="3027">
        <v>0</v>
      </c>
      <c r="I110" s="3028">
        <v>0</v>
      </c>
      <c r="J110" s="3029">
        <v>0</v>
      </c>
    </row>
    <row r="111" spans="1:10" ht="24.95" customHeight="1" x14ac:dyDescent="0.3">
      <c r="A111" s="2663" t="s">
        <v>171</v>
      </c>
      <c r="B111" s="2965">
        <v>3</v>
      </c>
      <c r="C111" s="2989">
        <v>0</v>
      </c>
      <c r="D111" s="3063">
        <v>3</v>
      </c>
      <c r="E111" s="2965">
        <v>1</v>
      </c>
      <c r="F111" s="2989">
        <v>0</v>
      </c>
      <c r="G111" s="3063">
        <v>1</v>
      </c>
      <c r="H111" s="890">
        <v>4</v>
      </c>
      <c r="I111" s="3031">
        <v>0</v>
      </c>
      <c r="J111" s="3032">
        <v>4</v>
      </c>
    </row>
    <row r="112" spans="1:10" ht="24.95" customHeight="1" x14ac:dyDescent="0.3">
      <c r="A112" s="1821" t="s">
        <v>285</v>
      </c>
      <c r="B112" s="2965">
        <v>1</v>
      </c>
      <c r="C112" s="2989">
        <v>0</v>
      </c>
      <c r="D112" s="3063">
        <v>1</v>
      </c>
      <c r="E112" s="2965">
        <v>2</v>
      </c>
      <c r="F112" s="2989">
        <v>0</v>
      </c>
      <c r="G112" s="3063">
        <v>2</v>
      </c>
      <c r="H112" s="3027">
        <v>3</v>
      </c>
      <c r="I112" s="3028">
        <v>0</v>
      </c>
      <c r="J112" s="3029">
        <v>3</v>
      </c>
    </row>
    <row r="113" spans="1:10" ht="24.95" customHeight="1" x14ac:dyDescent="0.3">
      <c r="A113" s="1821" t="s">
        <v>172</v>
      </c>
      <c r="B113" s="2965">
        <v>3</v>
      </c>
      <c r="C113" s="2989">
        <v>0</v>
      </c>
      <c r="D113" s="3063">
        <v>3</v>
      </c>
      <c r="E113" s="2965">
        <v>1</v>
      </c>
      <c r="F113" s="2989">
        <v>0</v>
      </c>
      <c r="G113" s="3063">
        <v>1</v>
      </c>
      <c r="H113" s="3027">
        <v>4</v>
      </c>
      <c r="I113" s="3028">
        <v>0</v>
      </c>
      <c r="J113" s="3029">
        <v>4</v>
      </c>
    </row>
    <row r="114" spans="1:10" ht="52.5" customHeight="1" x14ac:dyDescent="0.3">
      <c r="A114" s="1821" t="s">
        <v>173</v>
      </c>
      <c r="B114" s="3037">
        <v>2</v>
      </c>
      <c r="C114" s="2904">
        <v>0</v>
      </c>
      <c r="D114" s="3064">
        <v>2</v>
      </c>
      <c r="E114" s="3037">
        <v>0</v>
      </c>
      <c r="F114" s="2904">
        <v>0</v>
      </c>
      <c r="G114" s="3064">
        <v>0</v>
      </c>
      <c r="H114" s="3027">
        <v>2</v>
      </c>
      <c r="I114" s="3028">
        <v>0</v>
      </c>
      <c r="J114" s="3029">
        <v>2</v>
      </c>
    </row>
    <row r="115" spans="1:10" ht="24.95" customHeight="1" x14ac:dyDescent="0.3">
      <c r="A115" s="1821" t="s">
        <v>286</v>
      </c>
      <c r="B115" s="3037">
        <v>1</v>
      </c>
      <c r="C115" s="2904">
        <v>0</v>
      </c>
      <c r="D115" s="3064">
        <v>1</v>
      </c>
      <c r="E115" s="3037">
        <v>1</v>
      </c>
      <c r="F115" s="2904">
        <v>0</v>
      </c>
      <c r="G115" s="3064">
        <v>1</v>
      </c>
      <c r="H115" s="3027">
        <v>2</v>
      </c>
      <c r="I115" s="3028">
        <v>0</v>
      </c>
      <c r="J115" s="3029">
        <v>2</v>
      </c>
    </row>
    <row r="116" spans="1:10" ht="32.25" customHeight="1" thickBot="1" x14ac:dyDescent="0.35">
      <c r="A116" s="1821" t="s">
        <v>174</v>
      </c>
      <c r="B116" s="3037">
        <v>1</v>
      </c>
      <c r="C116" s="2909">
        <v>0</v>
      </c>
      <c r="D116" s="3064">
        <v>1</v>
      </c>
      <c r="E116" s="3037">
        <v>1</v>
      </c>
      <c r="F116" s="2909">
        <v>0</v>
      </c>
      <c r="G116" s="3064">
        <v>1</v>
      </c>
      <c r="H116" s="3033">
        <v>2</v>
      </c>
      <c r="I116" s="3034">
        <v>0</v>
      </c>
      <c r="J116" s="3035">
        <v>2</v>
      </c>
    </row>
    <row r="117" spans="1:10" ht="29.25" customHeight="1" thickBot="1" x14ac:dyDescent="0.35">
      <c r="A117" s="2772" t="s">
        <v>13</v>
      </c>
      <c r="B117" s="2980">
        <v>54</v>
      </c>
      <c r="C117" s="2980">
        <v>2</v>
      </c>
      <c r="D117" s="2980">
        <v>56</v>
      </c>
      <c r="E117" s="2980">
        <v>27</v>
      </c>
      <c r="F117" s="2980">
        <v>0</v>
      </c>
      <c r="G117" s="2980">
        <v>27</v>
      </c>
      <c r="H117" s="2980">
        <v>81</v>
      </c>
      <c r="I117" s="2980">
        <v>2</v>
      </c>
      <c r="J117" s="2981">
        <v>83</v>
      </c>
    </row>
    <row r="118" spans="1:10" ht="35.25" customHeight="1" thickBot="1" x14ac:dyDescent="0.35">
      <c r="A118" s="2697" t="s">
        <v>287</v>
      </c>
      <c r="B118" s="3073">
        <v>494</v>
      </c>
      <c r="C118" s="3073">
        <v>26</v>
      </c>
      <c r="D118" s="3073">
        <v>520</v>
      </c>
      <c r="E118" s="3073">
        <v>400</v>
      </c>
      <c r="F118" s="3073">
        <v>6</v>
      </c>
      <c r="G118" s="3074">
        <v>406</v>
      </c>
      <c r="H118" s="3073">
        <v>894</v>
      </c>
      <c r="I118" s="3073">
        <v>32</v>
      </c>
      <c r="J118" s="3075">
        <v>926</v>
      </c>
    </row>
    <row r="119" spans="1:10" ht="25.5" hidden="1" customHeight="1" x14ac:dyDescent="0.3">
      <c r="A119" s="885"/>
      <c r="B119" s="886"/>
      <c r="C119" s="886"/>
      <c r="D119" s="886"/>
      <c r="E119" s="886"/>
      <c r="F119" s="886"/>
      <c r="G119" s="886"/>
      <c r="H119" s="886"/>
      <c r="I119" s="886"/>
      <c r="J119" s="886"/>
    </row>
    <row r="120" spans="1:10" ht="51" customHeight="1" x14ac:dyDescent="0.3">
      <c r="A120" s="4728"/>
      <c r="B120" s="4728"/>
      <c r="C120" s="4728"/>
      <c r="D120" s="4728"/>
      <c r="E120" s="4728"/>
      <c r="F120" s="4728"/>
      <c r="G120" s="4728"/>
      <c r="H120" s="4728"/>
      <c r="I120" s="4728"/>
      <c r="J120" s="4728"/>
    </row>
  </sheetData>
  <mergeCells count="7">
    <mergeCell ref="A120:J120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5"/>
  <sheetViews>
    <sheetView topLeftCell="A46" zoomScale="60" zoomScaleNormal="60" workbookViewId="0">
      <selection activeCell="B73" sqref="B73:M73"/>
    </sheetView>
  </sheetViews>
  <sheetFormatPr defaultRowHeight="20.25" x14ac:dyDescent="0.3"/>
  <cols>
    <col min="1" max="1" width="91.42578125" style="801" customWidth="1"/>
    <col min="2" max="2" width="13.85546875" style="801" customWidth="1"/>
    <col min="3" max="3" width="12.140625" style="801" customWidth="1"/>
    <col min="4" max="4" width="11" style="801" customWidth="1"/>
    <col min="5" max="5" width="14.140625" style="801" customWidth="1"/>
    <col min="6" max="6" width="11.85546875" style="801" customWidth="1"/>
    <col min="7" max="7" width="12.140625" style="801" customWidth="1"/>
    <col min="8" max="8" width="14.7109375" style="801" customWidth="1"/>
    <col min="9" max="9" width="11.42578125" style="801" customWidth="1"/>
    <col min="10" max="10" width="11.7109375" style="801" customWidth="1"/>
    <col min="11" max="11" width="14.28515625" style="801" customWidth="1"/>
    <col min="12" max="12" width="13.140625" style="801" customWidth="1"/>
    <col min="13" max="13" width="12.85546875" style="801" customWidth="1"/>
    <col min="14" max="256" width="9.140625" style="801"/>
    <col min="257" max="257" width="91.42578125" style="801" customWidth="1"/>
    <col min="258" max="258" width="13.85546875" style="801" customWidth="1"/>
    <col min="259" max="259" width="12.140625" style="801" customWidth="1"/>
    <col min="260" max="260" width="11" style="801" customWidth="1"/>
    <col min="261" max="261" width="14.140625" style="801" customWidth="1"/>
    <col min="262" max="262" width="11.85546875" style="801" customWidth="1"/>
    <col min="263" max="263" width="9.5703125" style="801" customWidth="1"/>
    <col min="264" max="264" width="14.7109375" style="801" customWidth="1"/>
    <col min="265" max="266" width="9.5703125" style="801" customWidth="1"/>
    <col min="267" max="267" width="14.28515625" style="801" customWidth="1"/>
    <col min="268" max="268" width="13.140625" style="801" customWidth="1"/>
    <col min="269" max="269" width="10.7109375" style="801" customWidth="1"/>
    <col min="270" max="512" width="9.140625" style="801"/>
    <col min="513" max="513" width="91.42578125" style="801" customWidth="1"/>
    <col min="514" max="514" width="13.85546875" style="801" customWidth="1"/>
    <col min="515" max="515" width="12.140625" style="801" customWidth="1"/>
    <col min="516" max="516" width="11" style="801" customWidth="1"/>
    <col min="517" max="517" width="14.140625" style="801" customWidth="1"/>
    <col min="518" max="518" width="11.85546875" style="801" customWidth="1"/>
    <col min="519" max="519" width="9.5703125" style="801" customWidth="1"/>
    <col min="520" max="520" width="14.7109375" style="801" customWidth="1"/>
    <col min="521" max="522" width="9.5703125" style="801" customWidth="1"/>
    <col min="523" max="523" width="14.28515625" style="801" customWidth="1"/>
    <col min="524" max="524" width="13.140625" style="801" customWidth="1"/>
    <col min="525" max="525" width="10.7109375" style="801" customWidth="1"/>
    <col min="526" max="768" width="9.140625" style="801"/>
    <col min="769" max="769" width="91.42578125" style="801" customWidth="1"/>
    <col min="770" max="770" width="13.85546875" style="801" customWidth="1"/>
    <col min="771" max="771" width="12.140625" style="801" customWidth="1"/>
    <col min="772" max="772" width="11" style="801" customWidth="1"/>
    <col min="773" max="773" width="14.140625" style="801" customWidth="1"/>
    <col min="774" max="774" width="11.85546875" style="801" customWidth="1"/>
    <col min="775" max="775" width="9.5703125" style="801" customWidth="1"/>
    <col min="776" max="776" width="14.7109375" style="801" customWidth="1"/>
    <col min="777" max="778" width="9.5703125" style="801" customWidth="1"/>
    <col min="779" max="779" width="14.28515625" style="801" customWidth="1"/>
    <col min="780" max="780" width="13.140625" style="801" customWidth="1"/>
    <col min="781" max="781" width="10.7109375" style="801" customWidth="1"/>
    <col min="782" max="1024" width="9.140625" style="801"/>
    <col min="1025" max="1025" width="91.42578125" style="801" customWidth="1"/>
    <col min="1026" max="1026" width="13.85546875" style="801" customWidth="1"/>
    <col min="1027" max="1027" width="12.140625" style="801" customWidth="1"/>
    <col min="1028" max="1028" width="11" style="801" customWidth="1"/>
    <col min="1029" max="1029" width="14.140625" style="801" customWidth="1"/>
    <col min="1030" max="1030" width="11.85546875" style="801" customWidth="1"/>
    <col min="1031" max="1031" width="9.5703125" style="801" customWidth="1"/>
    <col min="1032" max="1032" width="14.7109375" style="801" customWidth="1"/>
    <col min="1033" max="1034" width="9.5703125" style="801" customWidth="1"/>
    <col min="1035" max="1035" width="14.28515625" style="801" customWidth="1"/>
    <col min="1036" max="1036" width="13.140625" style="801" customWidth="1"/>
    <col min="1037" max="1037" width="10.7109375" style="801" customWidth="1"/>
    <col min="1038" max="1280" width="9.140625" style="801"/>
    <col min="1281" max="1281" width="91.42578125" style="801" customWidth="1"/>
    <col min="1282" max="1282" width="13.85546875" style="801" customWidth="1"/>
    <col min="1283" max="1283" width="12.140625" style="801" customWidth="1"/>
    <col min="1284" max="1284" width="11" style="801" customWidth="1"/>
    <col min="1285" max="1285" width="14.140625" style="801" customWidth="1"/>
    <col min="1286" max="1286" width="11.85546875" style="801" customWidth="1"/>
    <col min="1287" max="1287" width="9.5703125" style="801" customWidth="1"/>
    <col min="1288" max="1288" width="14.7109375" style="801" customWidth="1"/>
    <col min="1289" max="1290" width="9.5703125" style="801" customWidth="1"/>
    <col min="1291" max="1291" width="14.28515625" style="801" customWidth="1"/>
    <col min="1292" max="1292" width="13.140625" style="801" customWidth="1"/>
    <col min="1293" max="1293" width="10.7109375" style="801" customWidth="1"/>
    <col min="1294" max="1536" width="9.140625" style="801"/>
    <col min="1537" max="1537" width="91.42578125" style="801" customWidth="1"/>
    <col min="1538" max="1538" width="13.85546875" style="801" customWidth="1"/>
    <col min="1539" max="1539" width="12.140625" style="801" customWidth="1"/>
    <col min="1540" max="1540" width="11" style="801" customWidth="1"/>
    <col min="1541" max="1541" width="14.140625" style="801" customWidth="1"/>
    <col min="1542" max="1542" width="11.85546875" style="801" customWidth="1"/>
    <col min="1543" max="1543" width="9.5703125" style="801" customWidth="1"/>
    <col min="1544" max="1544" width="14.7109375" style="801" customWidth="1"/>
    <col min="1545" max="1546" width="9.5703125" style="801" customWidth="1"/>
    <col min="1547" max="1547" width="14.28515625" style="801" customWidth="1"/>
    <col min="1548" max="1548" width="13.140625" style="801" customWidth="1"/>
    <col min="1549" max="1549" width="10.7109375" style="801" customWidth="1"/>
    <col min="1550" max="1792" width="9.140625" style="801"/>
    <col min="1793" max="1793" width="91.42578125" style="801" customWidth="1"/>
    <col min="1794" max="1794" width="13.85546875" style="801" customWidth="1"/>
    <col min="1795" max="1795" width="12.140625" style="801" customWidth="1"/>
    <col min="1796" max="1796" width="11" style="801" customWidth="1"/>
    <col min="1797" max="1797" width="14.140625" style="801" customWidth="1"/>
    <col min="1798" max="1798" width="11.85546875" style="801" customWidth="1"/>
    <col min="1799" max="1799" width="9.5703125" style="801" customWidth="1"/>
    <col min="1800" max="1800" width="14.7109375" style="801" customWidth="1"/>
    <col min="1801" max="1802" width="9.5703125" style="801" customWidth="1"/>
    <col min="1803" max="1803" width="14.28515625" style="801" customWidth="1"/>
    <col min="1804" max="1804" width="13.140625" style="801" customWidth="1"/>
    <col min="1805" max="1805" width="10.7109375" style="801" customWidth="1"/>
    <col min="1806" max="2048" width="9.140625" style="801"/>
    <col min="2049" max="2049" width="91.42578125" style="801" customWidth="1"/>
    <col min="2050" max="2050" width="13.85546875" style="801" customWidth="1"/>
    <col min="2051" max="2051" width="12.140625" style="801" customWidth="1"/>
    <col min="2052" max="2052" width="11" style="801" customWidth="1"/>
    <col min="2053" max="2053" width="14.140625" style="801" customWidth="1"/>
    <col min="2054" max="2054" width="11.85546875" style="801" customWidth="1"/>
    <col min="2055" max="2055" width="9.5703125" style="801" customWidth="1"/>
    <col min="2056" max="2056" width="14.7109375" style="801" customWidth="1"/>
    <col min="2057" max="2058" width="9.5703125" style="801" customWidth="1"/>
    <col min="2059" max="2059" width="14.28515625" style="801" customWidth="1"/>
    <col min="2060" max="2060" width="13.140625" style="801" customWidth="1"/>
    <col min="2061" max="2061" width="10.7109375" style="801" customWidth="1"/>
    <col min="2062" max="2304" width="9.140625" style="801"/>
    <col min="2305" max="2305" width="91.42578125" style="801" customWidth="1"/>
    <col min="2306" max="2306" width="13.85546875" style="801" customWidth="1"/>
    <col min="2307" max="2307" width="12.140625" style="801" customWidth="1"/>
    <col min="2308" max="2308" width="11" style="801" customWidth="1"/>
    <col min="2309" max="2309" width="14.140625" style="801" customWidth="1"/>
    <col min="2310" max="2310" width="11.85546875" style="801" customWidth="1"/>
    <col min="2311" max="2311" width="9.5703125" style="801" customWidth="1"/>
    <col min="2312" max="2312" width="14.7109375" style="801" customWidth="1"/>
    <col min="2313" max="2314" width="9.5703125" style="801" customWidth="1"/>
    <col min="2315" max="2315" width="14.28515625" style="801" customWidth="1"/>
    <col min="2316" max="2316" width="13.140625" style="801" customWidth="1"/>
    <col min="2317" max="2317" width="10.7109375" style="801" customWidth="1"/>
    <col min="2318" max="2560" width="9.140625" style="801"/>
    <col min="2561" max="2561" width="91.42578125" style="801" customWidth="1"/>
    <col min="2562" max="2562" width="13.85546875" style="801" customWidth="1"/>
    <col min="2563" max="2563" width="12.140625" style="801" customWidth="1"/>
    <col min="2564" max="2564" width="11" style="801" customWidth="1"/>
    <col min="2565" max="2565" width="14.140625" style="801" customWidth="1"/>
    <col min="2566" max="2566" width="11.85546875" style="801" customWidth="1"/>
    <col min="2567" max="2567" width="9.5703125" style="801" customWidth="1"/>
    <col min="2568" max="2568" width="14.7109375" style="801" customWidth="1"/>
    <col min="2569" max="2570" width="9.5703125" style="801" customWidth="1"/>
    <col min="2571" max="2571" width="14.28515625" style="801" customWidth="1"/>
    <col min="2572" max="2572" width="13.140625" style="801" customWidth="1"/>
    <col min="2573" max="2573" width="10.7109375" style="801" customWidth="1"/>
    <col min="2574" max="2816" width="9.140625" style="801"/>
    <col min="2817" max="2817" width="91.42578125" style="801" customWidth="1"/>
    <col min="2818" max="2818" width="13.85546875" style="801" customWidth="1"/>
    <col min="2819" max="2819" width="12.140625" style="801" customWidth="1"/>
    <col min="2820" max="2820" width="11" style="801" customWidth="1"/>
    <col min="2821" max="2821" width="14.140625" style="801" customWidth="1"/>
    <col min="2822" max="2822" width="11.85546875" style="801" customWidth="1"/>
    <col min="2823" max="2823" width="9.5703125" style="801" customWidth="1"/>
    <col min="2824" max="2824" width="14.7109375" style="801" customWidth="1"/>
    <col min="2825" max="2826" width="9.5703125" style="801" customWidth="1"/>
    <col min="2827" max="2827" width="14.28515625" style="801" customWidth="1"/>
    <col min="2828" max="2828" width="13.140625" style="801" customWidth="1"/>
    <col min="2829" max="2829" width="10.7109375" style="801" customWidth="1"/>
    <col min="2830" max="3072" width="9.140625" style="801"/>
    <col min="3073" max="3073" width="91.42578125" style="801" customWidth="1"/>
    <col min="3074" max="3074" width="13.85546875" style="801" customWidth="1"/>
    <col min="3075" max="3075" width="12.140625" style="801" customWidth="1"/>
    <col min="3076" max="3076" width="11" style="801" customWidth="1"/>
    <col min="3077" max="3077" width="14.140625" style="801" customWidth="1"/>
    <col min="3078" max="3078" width="11.85546875" style="801" customWidth="1"/>
    <col min="3079" max="3079" width="9.5703125" style="801" customWidth="1"/>
    <col min="3080" max="3080" width="14.7109375" style="801" customWidth="1"/>
    <col min="3081" max="3082" width="9.5703125" style="801" customWidth="1"/>
    <col min="3083" max="3083" width="14.28515625" style="801" customWidth="1"/>
    <col min="3084" max="3084" width="13.140625" style="801" customWidth="1"/>
    <col min="3085" max="3085" width="10.7109375" style="801" customWidth="1"/>
    <col min="3086" max="3328" width="9.140625" style="801"/>
    <col min="3329" max="3329" width="91.42578125" style="801" customWidth="1"/>
    <col min="3330" max="3330" width="13.85546875" style="801" customWidth="1"/>
    <col min="3331" max="3331" width="12.140625" style="801" customWidth="1"/>
    <col min="3332" max="3332" width="11" style="801" customWidth="1"/>
    <col min="3333" max="3333" width="14.140625" style="801" customWidth="1"/>
    <col min="3334" max="3334" width="11.85546875" style="801" customWidth="1"/>
    <col min="3335" max="3335" width="9.5703125" style="801" customWidth="1"/>
    <col min="3336" max="3336" width="14.7109375" style="801" customWidth="1"/>
    <col min="3337" max="3338" width="9.5703125" style="801" customWidth="1"/>
    <col min="3339" max="3339" width="14.28515625" style="801" customWidth="1"/>
    <col min="3340" max="3340" width="13.140625" style="801" customWidth="1"/>
    <col min="3341" max="3341" width="10.7109375" style="801" customWidth="1"/>
    <col min="3342" max="3584" width="9.140625" style="801"/>
    <col min="3585" max="3585" width="91.42578125" style="801" customWidth="1"/>
    <col min="3586" max="3586" width="13.85546875" style="801" customWidth="1"/>
    <col min="3587" max="3587" width="12.140625" style="801" customWidth="1"/>
    <col min="3588" max="3588" width="11" style="801" customWidth="1"/>
    <col min="3589" max="3589" width="14.140625" style="801" customWidth="1"/>
    <col min="3590" max="3590" width="11.85546875" style="801" customWidth="1"/>
    <col min="3591" max="3591" width="9.5703125" style="801" customWidth="1"/>
    <col min="3592" max="3592" width="14.7109375" style="801" customWidth="1"/>
    <col min="3593" max="3594" width="9.5703125" style="801" customWidth="1"/>
    <col min="3595" max="3595" width="14.28515625" style="801" customWidth="1"/>
    <col min="3596" max="3596" width="13.140625" style="801" customWidth="1"/>
    <col min="3597" max="3597" width="10.7109375" style="801" customWidth="1"/>
    <col min="3598" max="3840" width="9.140625" style="801"/>
    <col min="3841" max="3841" width="91.42578125" style="801" customWidth="1"/>
    <col min="3842" max="3842" width="13.85546875" style="801" customWidth="1"/>
    <col min="3843" max="3843" width="12.140625" style="801" customWidth="1"/>
    <col min="3844" max="3844" width="11" style="801" customWidth="1"/>
    <col min="3845" max="3845" width="14.140625" style="801" customWidth="1"/>
    <col min="3846" max="3846" width="11.85546875" style="801" customWidth="1"/>
    <col min="3847" max="3847" width="9.5703125" style="801" customWidth="1"/>
    <col min="3848" max="3848" width="14.7109375" style="801" customWidth="1"/>
    <col min="3849" max="3850" width="9.5703125" style="801" customWidth="1"/>
    <col min="3851" max="3851" width="14.28515625" style="801" customWidth="1"/>
    <col min="3852" max="3852" width="13.140625" style="801" customWidth="1"/>
    <col min="3853" max="3853" width="10.7109375" style="801" customWidth="1"/>
    <col min="3854" max="4096" width="9.140625" style="801"/>
    <col min="4097" max="4097" width="91.42578125" style="801" customWidth="1"/>
    <col min="4098" max="4098" width="13.85546875" style="801" customWidth="1"/>
    <col min="4099" max="4099" width="12.140625" style="801" customWidth="1"/>
    <col min="4100" max="4100" width="11" style="801" customWidth="1"/>
    <col min="4101" max="4101" width="14.140625" style="801" customWidth="1"/>
    <col min="4102" max="4102" width="11.85546875" style="801" customWidth="1"/>
    <col min="4103" max="4103" width="9.5703125" style="801" customWidth="1"/>
    <col min="4104" max="4104" width="14.7109375" style="801" customWidth="1"/>
    <col min="4105" max="4106" width="9.5703125" style="801" customWidth="1"/>
    <col min="4107" max="4107" width="14.28515625" style="801" customWidth="1"/>
    <col min="4108" max="4108" width="13.140625" style="801" customWidth="1"/>
    <col min="4109" max="4109" width="10.7109375" style="801" customWidth="1"/>
    <col min="4110" max="4352" width="9.140625" style="801"/>
    <col min="4353" max="4353" width="91.42578125" style="801" customWidth="1"/>
    <col min="4354" max="4354" width="13.85546875" style="801" customWidth="1"/>
    <col min="4355" max="4355" width="12.140625" style="801" customWidth="1"/>
    <col min="4356" max="4356" width="11" style="801" customWidth="1"/>
    <col min="4357" max="4357" width="14.140625" style="801" customWidth="1"/>
    <col min="4358" max="4358" width="11.85546875" style="801" customWidth="1"/>
    <col min="4359" max="4359" width="9.5703125" style="801" customWidth="1"/>
    <col min="4360" max="4360" width="14.7109375" style="801" customWidth="1"/>
    <col min="4361" max="4362" width="9.5703125" style="801" customWidth="1"/>
    <col min="4363" max="4363" width="14.28515625" style="801" customWidth="1"/>
    <col min="4364" max="4364" width="13.140625" style="801" customWidth="1"/>
    <col min="4365" max="4365" width="10.7109375" style="801" customWidth="1"/>
    <col min="4366" max="4608" width="9.140625" style="801"/>
    <col min="4609" max="4609" width="91.42578125" style="801" customWidth="1"/>
    <col min="4610" max="4610" width="13.85546875" style="801" customWidth="1"/>
    <col min="4611" max="4611" width="12.140625" style="801" customWidth="1"/>
    <col min="4612" max="4612" width="11" style="801" customWidth="1"/>
    <col min="4613" max="4613" width="14.140625" style="801" customWidth="1"/>
    <col min="4614" max="4614" width="11.85546875" style="801" customWidth="1"/>
    <col min="4615" max="4615" width="9.5703125" style="801" customWidth="1"/>
    <col min="4616" max="4616" width="14.7109375" style="801" customWidth="1"/>
    <col min="4617" max="4618" width="9.5703125" style="801" customWidth="1"/>
    <col min="4619" max="4619" width="14.28515625" style="801" customWidth="1"/>
    <col min="4620" max="4620" width="13.140625" style="801" customWidth="1"/>
    <col min="4621" max="4621" width="10.7109375" style="801" customWidth="1"/>
    <col min="4622" max="4864" width="9.140625" style="801"/>
    <col min="4865" max="4865" width="91.42578125" style="801" customWidth="1"/>
    <col min="4866" max="4866" width="13.85546875" style="801" customWidth="1"/>
    <col min="4867" max="4867" width="12.140625" style="801" customWidth="1"/>
    <col min="4868" max="4868" width="11" style="801" customWidth="1"/>
    <col min="4869" max="4869" width="14.140625" style="801" customWidth="1"/>
    <col min="4870" max="4870" width="11.85546875" style="801" customWidth="1"/>
    <col min="4871" max="4871" width="9.5703125" style="801" customWidth="1"/>
    <col min="4872" max="4872" width="14.7109375" style="801" customWidth="1"/>
    <col min="4873" max="4874" width="9.5703125" style="801" customWidth="1"/>
    <col min="4875" max="4875" width="14.28515625" style="801" customWidth="1"/>
    <col min="4876" max="4876" width="13.140625" style="801" customWidth="1"/>
    <col min="4877" max="4877" width="10.7109375" style="801" customWidth="1"/>
    <col min="4878" max="5120" width="9.140625" style="801"/>
    <col min="5121" max="5121" width="91.42578125" style="801" customWidth="1"/>
    <col min="5122" max="5122" width="13.85546875" style="801" customWidth="1"/>
    <col min="5123" max="5123" width="12.140625" style="801" customWidth="1"/>
    <col min="5124" max="5124" width="11" style="801" customWidth="1"/>
    <col min="5125" max="5125" width="14.140625" style="801" customWidth="1"/>
    <col min="5126" max="5126" width="11.85546875" style="801" customWidth="1"/>
    <col min="5127" max="5127" width="9.5703125" style="801" customWidth="1"/>
    <col min="5128" max="5128" width="14.7109375" style="801" customWidth="1"/>
    <col min="5129" max="5130" width="9.5703125" style="801" customWidth="1"/>
    <col min="5131" max="5131" width="14.28515625" style="801" customWidth="1"/>
    <col min="5132" max="5132" width="13.140625" style="801" customWidth="1"/>
    <col min="5133" max="5133" width="10.7109375" style="801" customWidth="1"/>
    <col min="5134" max="5376" width="9.140625" style="801"/>
    <col min="5377" max="5377" width="91.42578125" style="801" customWidth="1"/>
    <col min="5378" max="5378" width="13.85546875" style="801" customWidth="1"/>
    <col min="5379" max="5379" width="12.140625" style="801" customWidth="1"/>
    <col min="5380" max="5380" width="11" style="801" customWidth="1"/>
    <col min="5381" max="5381" width="14.140625" style="801" customWidth="1"/>
    <col min="5382" max="5382" width="11.85546875" style="801" customWidth="1"/>
    <col min="5383" max="5383" width="9.5703125" style="801" customWidth="1"/>
    <col min="5384" max="5384" width="14.7109375" style="801" customWidth="1"/>
    <col min="5385" max="5386" width="9.5703125" style="801" customWidth="1"/>
    <col min="5387" max="5387" width="14.28515625" style="801" customWidth="1"/>
    <col min="5388" max="5388" width="13.140625" style="801" customWidth="1"/>
    <col min="5389" max="5389" width="10.7109375" style="801" customWidth="1"/>
    <col min="5390" max="5632" width="9.140625" style="801"/>
    <col min="5633" max="5633" width="91.42578125" style="801" customWidth="1"/>
    <col min="5634" max="5634" width="13.85546875" style="801" customWidth="1"/>
    <col min="5635" max="5635" width="12.140625" style="801" customWidth="1"/>
    <col min="5636" max="5636" width="11" style="801" customWidth="1"/>
    <col min="5637" max="5637" width="14.140625" style="801" customWidth="1"/>
    <col min="5638" max="5638" width="11.85546875" style="801" customWidth="1"/>
    <col min="5639" max="5639" width="9.5703125" style="801" customWidth="1"/>
    <col min="5640" max="5640" width="14.7109375" style="801" customWidth="1"/>
    <col min="5641" max="5642" width="9.5703125" style="801" customWidth="1"/>
    <col min="5643" max="5643" width="14.28515625" style="801" customWidth="1"/>
    <col min="5644" max="5644" width="13.140625" style="801" customWidth="1"/>
    <col min="5645" max="5645" width="10.7109375" style="801" customWidth="1"/>
    <col min="5646" max="5888" width="9.140625" style="801"/>
    <col min="5889" max="5889" width="91.42578125" style="801" customWidth="1"/>
    <col min="5890" max="5890" width="13.85546875" style="801" customWidth="1"/>
    <col min="5891" max="5891" width="12.140625" style="801" customWidth="1"/>
    <col min="5892" max="5892" width="11" style="801" customWidth="1"/>
    <col min="5893" max="5893" width="14.140625" style="801" customWidth="1"/>
    <col min="5894" max="5894" width="11.85546875" style="801" customWidth="1"/>
    <col min="5895" max="5895" width="9.5703125" style="801" customWidth="1"/>
    <col min="5896" max="5896" width="14.7109375" style="801" customWidth="1"/>
    <col min="5897" max="5898" width="9.5703125" style="801" customWidth="1"/>
    <col min="5899" max="5899" width="14.28515625" style="801" customWidth="1"/>
    <col min="5900" max="5900" width="13.140625" style="801" customWidth="1"/>
    <col min="5901" max="5901" width="10.7109375" style="801" customWidth="1"/>
    <col min="5902" max="6144" width="9.140625" style="801"/>
    <col min="6145" max="6145" width="91.42578125" style="801" customWidth="1"/>
    <col min="6146" max="6146" width="13.85546875" style="801" customWidth="1"/>
    <col min="6147" max="6147" width="12.140625" style="801" customWidth="1"/>
    <col min="6148" max="6148" width="11" style="801" customWidth="1"/>
    <col min="6149" max="6149" width="14.140625" style="801" customWidth="1"/>
    <col min="6150" max="6150" width="11.85546875" style="801" customWidth="1"/>
    <col min="6151" max="6151" width="9.5703125" style="801" customWidth="1"/>
    <col min="6152" max="6152" width="14.7109375" style="801" customWidth="1"/>
    <col min="6153" max="6154" width="9.5703125" style="801" customWidth="1"/>
    <col min="6155" max="6155" width="14.28515625" style="801" customWidth="1"/>
    <col min="6156" max="6156" width="13.140625" style="801" customWidth="1"/>
    <col min="6157" max="6157" width="10.7109375" style="801" customWidth="1"/>
    <col min="6158" max="6400" width="9.140625" style="801"/>
    <col min="6401" max="6401" width="91.42578125" style="801" customWidth="1"/>
    <col min="6402" max="6402" width="13.85546875" style="801" customWidth="1"/>
    <col min="6403" max="6403" width="12.140625" style="801" customWidth="1"/>
    <col min="6404" max="6404" width="11" style="801" customWidth="1"/>
    <col min="6405" max="6405" width="14.140625" style="801" customWidth="1"/>
    <col min="6406" max="6406" width="11.85546875" style="801" customWidth="1"/>
    <col min="6407" max="6407" width="9.5703125" style="801" customWidth="1"/>
    <col min="6408" max="6408" width="14.7109375" style="801" customWidth="1"/>
    <col min="6409" max="6410" width="9.5703125" style="801" customWidth="1"/>
    <col min="6411" max="6411" width="14.28515625" style="801" customWidth="1"/>
    <col min="6412" max="6412" width="13.140625" style="801" customWidth="1"/>
    <col min="6413" max="6413" width="10.7109375" style="801" customWidth="1"/>
    <col min="6414" max="6656" width="9.140625" style="801"/>
    <col min="6657" max="6657" width="91.42578125" style="801" customWidth="1"/>
    <col min="6658" max="6658" width="13.85546875" style="801" customWidth="1"/>
    <col min="6659" max="6659" width="12.140625" style="801" customWidth="1"/>
    <col min="6660" max="6660" width="11" style="801" customWidth="1"/>
    <col min="6661" max="6661" width="14.140625" style="801" customWidth="1"/>
    <col min="6662" max="6662" width="11.85546875" style="801" customWidth="1"/>
    <col min="6663" max="6663" width="9.5703125" style="801" customWidth="1"/>
    <col min="6664" max="6664" width="14.7109375" style="801" customWidth="1"/>
    <col min="6665" max="6666" width="9.5703125" style="801" customWidth="1"/>
    <col min="6667" max="6667" width="14.28515625" style="801" customWidth="1"/>
    <col min="6668" max="6668" width="13.140625" style="801" customWidth="1"/>
    <col min="6669" max="6669" width="10.7109375" style="801" customWidth="1"/>
    <col min="6670" max="6912" width="9.140625" style="801"/>
    <col min="6913" max="6913" width="91.42578125" style="801" customWidth="1"/>
    <col min="6914" max="6914" width="13.85546875" style="801" customWidth="1"/>
    <col min="6915" max="6915" width="12.140625" style="801" customWidth="1"/>
    <col min="6916" max="6916" width="11" style="801" customWidth="1"/>
    <col min="6917" max="6917" width="14.140625" style="801" customWidth="1"/>
    <col min="6918" max="6918" width="11.85546875" style="801" customWidth="1"/>
    <col min="6919" max="6919" width="9.5703125" style="801" customWidth="1"/>
    <col min="6920" max="6920" width="14.7109375" style="801" customWidth="1"/>
    <col min="6921" max="6922" width="9.5703125" style="801" customWidth="1"/>
    <col min="6923" max="6923" width="14.28515625" style="801" customWidth="1"/>
    <col min="6924" max="6924" width="13.140625" style="801" customWidth="1"/>
    <col min="6925" max="6925" width="10.7109375" style="801" customWidth="1"/>
    <col min="6926" max="7168" width="9.140625" style="801"/>
    <col min="7169" max="7169" width="91.42578125" style="801" customWidth="1"/>
    <col min="7170" max="7170" width="13.85546875" style="801" customWidth="1"/>
    <col min="7171" max="7171" width="12.140625" style="801" customWidth="1"/>
    <col min="7172" max="7172" width="11" style="801" customWidth="1"/>
    <col min="7173" max="7173" width="14.140625" style="801" customWidth="1"/>
    <col min="7174" max="7174" width="11.85546875" style="801" customWidth="1"/>
    <col min="7175" max="7175" width="9.5703125" style="801" customWidth="1"/>
    <col min="7176" max="7176" width="14.7109375" style="801" customWidth="1"/>
    <col min="7177" max="7178" width="9.5703125" style="801" customWidth="1"/>
    <col min="7179" max="7179" width="14.28515625" style="801" customWidth="1"/>
    <col min="7180" max="7180" width="13.140625" style="801" customWidth="1"/>
    <col min="7181" max="7181" width="10.7109375" style="801" customWidth="1"/>
    <col min="7182" max="7424" width="9.140625" style="801"/>
    <col min="7425" max="7425" width="91.42578125" style="801" customWidth="1"/>
    <col min="7426" max="7426" width="13.85546875" style="801" customWidth="1"/>
    <col min="7427" max="7427" width="12.140625" style="801" customWidth="1"/>
    <col min="7428" max="7428" width="11" style="801" customWidth="1"/>
    <col min="7429" max="7429" width="14.140625" style="801" customWidth="1"/>
    <col min="7430" max="7430" width="11.85546875" style="801" customWidth="1"/>
    <col min="7431" max="7431" width="9.5703125" style="801" customWidth="1"/>
    <col min="7432" max="7432" width="14.7109375" style="801" customWidth="1"/>
    <col min="7433" max="7434" width="9.5703125" style="801" customWidth="1"/>
    <col min="7435" max="7435" width="14.28515625" style="801" customWidth="1"/>
    <col min="7436" max="7436" width="13.140625" style="801" customWidth="1"/>
    <col min="7437" max="7437" width="10.7109375" style="801" customWidth="1"/>
    <col min="7438" max="7680" width="9.140625" style="801"/>
    <col min="7681" max="7681" width="91.42578125" style="801" customWidth="1"/>
    <col min="7682" max="7682" width="13.85546875" style="801" customWidth="1"/>
    <col min="7683" max="7683" width="12.140625" style="801" customWidth="1"/>
    <col min="7684" max="7684" width="11" style="801" customWidth="1"/>
    <col min="7685" max="7685" width="14.140625" style="801" customWidth="1"/>
    <col min="7686" max="7686" width="11.85546875" style="801" customWidth="1"/>
    <col min="7687" max="7687" width="9.5703125" style="801" customWidth="1"/>
    <col min="7688" max="7688" width="14.7109375" style="801" customWidth="1"/>
    <col min="7689" max="7690" width="9.5703125" style="801" customWidth="1"/>
    <col min="7691" max="7691" width="14.28515625" style="801" customWidth="1"/>
    <col min="7692" max="7692" width="13.140625" style="801" customWidth="1"/>
    <col min="7693" max="7693" width="10.7109375" style="801" customWidth="1"/>
    <col min="7694" max="7936" width="9.140625" style="801"/>
    <col min="7937" max="7937" width="91.42578125" style="801" customWidth="1"/>
    <col min="7938" max="7938" width="13.85546875" style="801" customWidth="1"/>
    <col min="7939" max="7939" width="12.140625" style="801" customWidth="1"/>
    <col min="7940" max="7940" width="11" style="801" customWidth="1"/>
    <col min="7941" max="7941" width="14.140625" style="801" customWidth="1"/>
    <col min="7942" max="7942" width="11.85546875" style="801" customWidth="1"/>
    <col min="7943" max="7943" width="9.5703125" style="801" customWidth="1"/>
    <col min="7944" max="7944" width="14.7109375" style="801" customWidth="1"/>
    <col min="7945" max="7946" width="9.5703125" style="801" customWidth="1"/>
    <col min="7947" max="7947" width="14.28515625" style="801" customWidth="1"/>
    <col min="7948" max="7948" width="13.140625" style="801" customWidth="1"/>
    <col min="7949" max="7949" width="10.7109375" style="801" customWidth="1"/>
    <col min="7950" max="8192" width="9.140625" style="801"/>
    <col min="8193" max="8193" width="91.42578125" style="801" customWidth="1"/>
    <col min="8194" max="8194" width="13.85546875" style="801" customWidth="1"/>
    <col min="8195" max="8195" width="12.140625" style="801" customWidth="1"/>
    <col min="8196" max="8196" width="11" style="801" customWidth="1"/>
    <col min="8197" max="8197" width="14.140625" style="801" customWidth="1"/>
    <col min="8198" max="8198" width="11.85546875" style="801" customWidth="1"/>
    <col min="8199" max="8199" width="9.5703125" style="801" customWidth="1"/>
    <col min="8200" max="8200" width="14.7109375" style="801" customWidth="1"/>
    <col min="8201" max="8202" width="9.5703125" style="801" customWidth="1"/>
    <col min="8203" max="8203" width="14.28515625" style="801" customWidth="1"/>
    <col min="8204" max="8204" width="13.140625" style="801" customWidth="1"/>
    <col min="8205" max="8205" width="10.7109375" style="801" customWidth="1"/>
    <col min="8206" max="8448" width="9.140625" style="801"/>
    <col min="8449" max="8449" width="91.42578125" style="801" customWidth="1"/>
    <col min="8450" max="8450" width="13.85546875" style="801" customWidth="1"/>
    <col min="8451" max="8451" width="12.140625" style="801" customWidth="1"/>
    <col min="8452" max="8452" width="11" style="801" customWidth="1"/>
    <col min="8453" max="8453" width="14.140625" style="801" customWidth="1"/>
    <col min="8454" max="8454" width="11.85546875" style="801" customWidth="1"/>
    <col min="8455" max="8455" width="9.5703125" style="801" customWidth="1"/>
    <col min="8456" max="8456" width="14.7109375" style="801" customWidth="1"/>
    <col min="8457" max="8458" width="9.5703125" style="801" customWidth="1"/>
    <col min="8459" max="8459" width="14.28515625" style="801" customWidth="1"/>
    <col min="8460" max="8460" width="13.140625" style="801" customWidth="1"/>
    <col min="8461" max="8461" width="10.7109375" style="801" customWidth="1"/>
    <col min="8462" max="8704" width="9.140625" style="801"/>
    <col min="8705" max="8705" width="91.42578125" style="801" customWidth="1"/>
    <col min="8706" max="8706" width="13.85546875" style="801" customWidth="1"/>
    <col min="8707" max="8707" width="12.140625" style="801" customWidth="1"/>
    <col min="8708" max="8708" width="11" style="801" customWidth="1"/>
    <col min="8709" max="8709" width="14.140625" style="801" customWidth="1"/>
    <col min="8710" max="8710" width="11.85546875" style="801" customWidth="1"/>
    <col min="8711" max="8711" width="9.5703125" style="801" customWidth="1"/>
    <col min="8712" max="8712" width="14.7109375" style="801" customWidth="1"/>
    <col min="8713" max="8714" width="9.5703125" style="801" customWidth="1"/>
    <col min="8715" max="8715" width="14.28515625" style="801" customWidth="1"/>
    <col min="8716" max="8716" width="13.140625" style="801" customWidth="1"/>
    <col min="8717" max="8717" width="10.7109375" style="801" customWidth="1"/>
    <col min="8718" max="8960" width="9.140625" style="801"/>
    <col min="8961" max="8961" width="91.42578125" style="801" customWidth="1"/>
    <col min="8962" max="8962" width="13.85546875" style="801" customWidth="1"/>
    <col min="8963" max="8963" width="12.140625" style="801" customWidth="1"/>
    <col min="8964" max="8964" width="11" style="801" customWidth="1"/>
    <col min="8965" max="8965" width="14.140625" style="801" customWidth="1"/>
    <col min="8966" max="8966" width="11.85546875" style="801" customWidth="1"/>
    <col min="8967" max="8967" width="9.5703125" style="801" customWidth="1"/>
    <col min="8968" max="8968" width="14.7109375" style="801" customWidth="1"/>
    <col min="8969" max="8970" width="9.5703125" style="801" customWidth="1"/>
    <col min="8971" max="8971" width="14.28515625" style="801" customWidth="1"/>
    <col min="8972" max="8972" width="13.140625" style="801" customWidth="1"/>
    <col min="8973" max="8973" width="10.7109375" style="801" customWidth="1"/>
    <col min="8974" max="9216" width="9.140625" style="801"/>
    <col min="9217" max="9217" width="91.42578125" style="801" customWidth="1"/>
    <col min="9218" max="9218" width="13.85546875" style="801" customWidth="1"/>
    <col min="9219" max="9219" width="12.140625" style="801" customWidth="1"/>
    <col min="9220" max="9220" width="11" style="801" customWidth="1"/>
    <col min="9221" max="9221" width="14.140625" style="801" customWidth="1"/>
    <col min="9222" max="9222" width="11.85546875" style="801" customWidth="1"/>
    <col min="9223" max="9223" width="9.5703125" style="801" customWidth="1"/>
    <col min="9224" max="9224" width="14.7109375" style="801" customWidth="1"/>
    <col min="9225" max="9226" width="9.5703125" style="801" customWidth="1"/>
    <col min="9227" max="9227" width="14.28515625" style="801" customWidth="1"/>
    <col min="9228" max="9228" width="13.140625" style="801" customWidth="1"/>
    <col min="9229" max="9229" width="10.7109375" style="801" customWidth="1"/>
    <col min="9230" max="9472" width="9.140625" style="801"/>
    <col min="9473" max="9473" width="91.42578125" style="801" customWidth="1"/>
    <col min="9474" max="9474" width="13.85546875" style="801" customWidth="1"/>
    <col min="9475" max="9475" width="12.140625" style="801" customWidth="1"/>
    <col min="9476" max="9476" width="11" style="801" customWidth="1"/>
    <col min="9477" max="9477" width="14.140625" style="801" customWidth="1"/>
    <col min="9478" max="9478" width="11.85546875" style="801" customWidth="1"/>
    <col min="9479" max="9479" width="9.5703125" style="801" customWidth="1"/>
    <col min="9480" max="9480" width="14.7109375" style="801" customWidth="1"/>
    <col min="9481" max="9482" width="9.5703125" style="801" customWidth="1"/>
    <col min="9483" max="9483" width="14.28515625" style="801" customWidth="1"/>
    <col min="9484" max="9484" width="13.140625" style="801" customWidth="1"/>
    <col min="9485" max="9485" width="10.7109375" style="801" customWidth="1"/>
    <col min="9486" max="9728" width="9.140625" style="801"/>
    <col min="9729" max="9729" width="91.42578125" style="801" customWidth="1"/>
    <col min="9730" max="9730" width="13.85546875" style="801" customWidth="1"/>
    <col min="9731" max="9731" width="12.140625" style="801" customWidth="1"/>
    <col min="9732" max="9732" width="11" style="801" customWidth="1"/>
    <col min="9733" max="9733" width="14.140625" style="801" customWidth="1"/>
    <col min="9734" max="9734" width="11.85546875" style="801" customWidth="1"/>
    <col min="9735" max="9735" width="9.5703125" style="801" customWidth="1"/>
    <col min="9736" max="9736" width="14.7109375" style="801" customWidth="1"/>
    <col min="9737" max="9738" width="9.5703125" style="801" customWidth="1"/>
    <col min="9739" max="9739" width="14.28515625" style="801" customWidth="1"/>
    <col min="9740" max="9740" width="13.140625" style="801" customWidth="1"/>
    <col min="9741" max="9741" width="10.7109375" style="801" customWidth="1"/>
    <col min="9742" max="9984" width="9.140625" style="801"/>
    <col min="9985" max="9985" width="91.42578125" style="801" customWidth="1"/>
    <col min="9986" max="9986" width="13.85546875" style="801" customWidth="1"/>
    <col min="9987" max="9987" width="12.140625" style="801" customWidth="1"/>
    <col min="9988" max="9988" width="11" style="801" customWidth="1"/>
    <col min="9989" max="9989" width="14.140625" style="801" customWidth="1"/>
    <col min="9990" max="9990" width="11.85546875" style="801" customWidth="1"/>
    <col min="9991" max="9991" width="9.5703125" style="801" customWidth="1"/>
    <col min="9992" max="9992" width="14.7109375" style="801" customWidth="1"/>
    <col min="9993" max="9994" width="9.5703125" style="801" customWidth="1"/>
    <col min="9995" max="9995" width="14.28515625" style="801" customWidth="1"/>
    <col min="9996" max="9996" width="13.140625" style="801" customWidth="1"/>
    <col min="9997" max="9997" width="10.7109375" style="801" customWidth="1"/>
    <col min="9998" max="10240" width="9.140625" style="801"/>
    <col min="10241" max="10241" width="91.42578125" style="801" customWidth="1"/>
    <col min="10242" max="10242" width="13.85546875" style="801" customWidth="1"/>
    <col min="10243" max="10243" width="12.140625" style="801" customWidth="1"/>
    <col min="10244" max="10244" width="11" style="801" customWidth="1"/>
    <col min="10245" max="10245" width="14.140625" style="801" customWidth="1"/>
    <col min="10246" max="10246" width="11.85546875" style="801" customWidth="1"/>
    <col min="10247" max="10247" width="9.5703125" style="801" customWidth="1"/>
    <col min="10248" max="10248" width="14.7109375" style="801" customWidth="1"/>
    <col min="10249" max="10250" width="9.5703125" style="801" customWidth="1"/>
    <col min="10251" max="10251" width="14.28515625" style="801" customWidth="1"/>
    <col min="10252" max="10252" width="13.140625" style="801" customWidth="1"/>
    <col min="10253" max="10253" width="10.7109375" style="801" customWidth="1"/>
    <col min="10254" max="10496" width="9.140625" style="801"/>
    <col min="10497" max="10497" width="91.42578125" style="801" customWidth="1"/>
    <col min="10498" max="10498" width="13.85546875" style="801" customWidth="1"/>
    <col min="10499" max="10499" width="12.140625" style="801" customWidth="1"/>
    <col min="10500" max="10500" width="11" style="801" customWidth="1"/>
    <col min="10501" max="10501" width="14.140625" style="801" customWidth="1"/>
    <col min="10502" max="10502" width="11.85546875" style="801" customWidth="1"/>
    <col min="10503" max="10503" width="9.5703125" style="801" customWidth="1"/>
    <col min="10504" max="10504" width="14.7109375" style="801" customWidth="1"/>
    <col min="10505" max="10506" width="9.5703125" style="801" customWidth="1"/>
    <col min="10507" max="10507" width="14.28515625" style="801" customWidth="1"/>
    <col min="10508" max="10508" width="13.140625" style="801" customWidth="1"/>
    <col min="10509" max="10509" width="10.7109375" style="801" customWidth="1"/>
    <col min="10510" max="10752" width="9.140625" style="801"/>
    <col min="10753" max="10753" width="91.42578125" style="801" customWidth="1"/>
    <col min="10754" max="10754" width="13.85546875" style="801" customWidth="1"/>
    <col min="10755" max="10755" width="12.140625" style="801" customWidth="1"/>
    <col min="10756" max="10756" width="11" style="801" customWidth="1"/>
    <col min="10757" max="10757" width="14.140625" style="801" customWidth="1"/>
    <col min="10758" max="10758" width="11.85546875" style="801" customWidth="1"/>
    <col min="10759" max="10759" width="9.5703125" style="801" customWidth="1"/>
    <col min="10760" max="10760" width="14.7109375" style="801" customWidth="1"/>
    <col min="10761" max="10762" width="9.5703125" style="801" customWidth="1"/>
    <col min="10763" max="10763" width="14.28515625" style="801" customWidth="1"/>
    <col min="10764" max="10764" width="13.140625" style="801" customWidth="1"/>
    <col min="10765" max="10765" width="10.7109375" style="801" customWidth="1"/>
    <col min="10766" max="11008" width="9.140625" style="801"/>
    <col min="11009" max="11009" width="91.42578125" style="801" customWidth="1"/>
    <col min="11010" max="11010" width="13.85546875" style="801" customWidth="1"/>
    <col min="11011" max="11011" width="12.140625" style="801" customWidth="1"/>
    <col min="11012" max="11012" width="11" style="801" customWidth="1"/>
    <col min="11013" max="11013" width="14.140625" style="801" customWidth="1"/>
    <col min="11014" max="11014" width="11.85546875" style="801" customWidth="1"/>
    <col min="11015" max="11015" width="9.5703125" style="801" customWidth="1"/>
    <col min="11016" max="11016" width="14.7109375" style="801" customWidth="1"/>
    <col min="11017" max="11018" width="9.5703125" style="801" customWidth="1"/>
    <col min="11019" max="11019" width="14.28515625" style="801" customWidth="1"/>
    <col min="11020" max="11020" width="13.140625" style="801" customWidth="1"/>
    <col min="11021" max="11021" width="10.7109375" style="801" customWidth="1"/>
    <col min="11022" max="11264" width="9.140625" style="801"/>
    <col min="11265" max="11265" width="91.42578125" style="801" customWidth="1"/>
    <col min="11266" max="11266" width="13.85546875" style="801" customWidth="1"/>
    <col min="11267" max="11267" width="12.140625" style="801" customWidth="1"/>
    <col min="11268" max="11268" width="11" style="801" customWidth="1"/>
    <col min="11269" max="11269" width="14.140625" style="801" customWidth="1"/>
    <col min="11270" max="11270" width="11.85546875" style="801" customWidth="1"/>
    <col min="11271" max="11271" width="9.5703125" style="801" customWidth="1"/>
    <col min="11272" max="11272" width="14.7109375" style="801" customWidth="1"/>
    <col min="11273" max="11274" width="9.5703125" style="801" customWidth="1"/>
    <col min="11275" max="11275" width="14.28515625" style="801" customWidth="1"/>
    <col min="11276" max="11276" width="13.140625" style="801" customWidth="1"/>
    <col min="11277" max="11277" width="10.7109375" style="801" customWidth="1"/>
    <col min="11278" max="11520" width="9.140625" style="801"/>
    <col min="11521" max="11521" width="91.42578125" style="801" customWidth="1"/>
    <col min="11522" max="11522" width="13.85546875" style="801" customWidth="1"/>
    <col min="11523" max="11523" width="12.140625" style="801" customWidth="1"/>
    <col min="11524" max="11524" width="11" style="801" customWidth="1"/>
    <col min="11525" max="11525" width="14.140625" style="801" customWidth="1"/>
    <col min="11526" max="11526" width="11.85546875" style="801" customWidth="1"/>
    <col min="11527" max="11527" width="9.5703125" style="801" customWidth="1"/>
    <col min="11528" max="11528" width="14.7109375" style="801" customWidth="1"/>
    <col min="11529" max="11530" width="9.5703125" style="801" customWidth="1"/>
    <col min="11531" max="11531" width="14.28515625" style="801" customWidth="1"/>
    <col min="11532" max="11532" width="13.140625" style="801" customWidth="1"/>
    <col min="11533" max="11533" width="10.7109375" style="801" customWidth="1"/>
    <col min="11534" max="11776" width="9.140625" style="801"/>
    <col min="11777" max="11777" width="91.42578125" style="801" customWidth="1"/>
    <col min="11778" max="11778" width="13.85546875" style="801" customWidth="1"/>
    <col min="11779" max="11779" width="12.140625" style="801" customWidth="1"/>
    <col min="11780" max="11780" width="11" style="801" customWidth="1"/>
    <col min="11781" max="11781" width="14.140625" style="801" customWidth="1"/>
    <col min="11782" max="11782" width="11.85546875" style="801" customWidth="1"/>
    <col min="11783" max="11783" width="9.5703125" style="801" customWidth="1"/>
    <col min="11784" max="11784" width="14.7109375" style="801" customWidth="1"/>
    <col min="11785" max="11786" width="9.5703125" style="801" customWidth="1"/>
    <col min="11787" max="11787" width="14.28515625" style="801" customWidth="1"/>
    <col min="11788" max="11788" width="13.140625" style="801" customWidth="1"/>
    <col min="11789" max="11789" width="10.7109375" style="801" customWidth="1"/>
    <col min="11790" max="12032" width="9.140625" style="801"/>
    <col min="12033" max="12033" width="91.42578125" style="801" customWidth="1"/>
    <col min="12034" max="12034" width="13.85546875" style="801" customWidth="1"/>
    <col min="12035" max="12035" width="12.140625" style="801" customWidth="1"/>
    <col min="12036" max="12036" width="11" style="801" customWidth="1"/>
    <col min="12037" max="12037" width="14.140625" style="801" customWidth="1"/>
    <col min="12038" max="12038" width="11.85546875" style="801" customWidth="1"/>
    <col min="12039" max="12039" width="9.5703125" style="801" customWidth="1"/>
    <col min="12040" max="12040" width="14.7109375" style="801" customWidth="1"/>
    <col min="12041" max="12042" width="9.5703125" style="801" customWidth="1"/>
    <col min="12043" max="12043" width="14.28515625" style="801" customWidth="1"/>
    <col min="12044" max="12044" width="13.140625" style="801" customWidth="1"/>
    <col min="12045" max="12045" width="10.7109375" style="801" customWidth="1"/>
    <col min="12046" max="12288" width="9.140625" style="801"/>
    <col min="12289" max="12289" width="91.42578125" style="801" customWidth="1"/>
    <col min="12290" max="12290" width="13.85546875" style="801" customWidth="1"/>
    <col min="12291" max="12291" width="12.140625" style="801" customWidth="1"/>
    <col min="12292" max="12292" width="11" style="801" customWidth="1"/>
    <col min="12293" max="12293" width="14.140625" style="801" customWidth="1"/>
    <col min="12294" max="12294" width="11.85546875" style="801" customWidth="1"/>
    <col min="12295" max="12295" width="9.5703125" style="801" customWidth="1"/>
    <col min="12296" max="12296" width="14.7109375" style="801" customWidth="1"/>
    <col min="12297" max="12298" width="9.5703125" style="801" customWidth="1"/>
    <col min="12299" max="12299" width="14.28515625" style="801" customWidth="1"/>
    <col min="12300" max="12300" width="13.140625" style="801" customWidth="1"/>
    <col min="12301" max="12301" width="10.7109375" style="801" customWidth="1"/>
    <col min="12302" max="12544" width="9.140625" style="801"/>
    <col min="12545" max="12545" width="91.42578125" style="801" customWidth="1"/>
    <col min="12546" max="12546" width="13.85546875" style="801" customWidth="1"/>
    <col min="12547" max="12547" width="12.140625" style="801" customWidth="1"/>
    <col min="12548" max="12548" width="11" style="801" customWidth="1"/>
    <col min="12549" max="12549" width="14.140625" style="801" customWidth="1"/>
    <col min="12550" max="12550" width="11.85546875" style="801" customWidth="1"/>
    <col min="12551" max="12551" width="9.5703125" style="801" customWidth="1"/>
    <col min="12552" max="12552" width="14.7109375" style="801" customWidth="1"/>
    <col min="12553" max="12554" width="9.5703125" style="801" customWidth="1"/>
    <col min="12555" max="12555" width="14.28515625" style="801" customWidth="1"/>
    <col min="12556" max="12556" width="13.140625" style="801" customWidth="1"/>
    <col min="12557" max="12557" width="10.7109375" style="801" customWidth="1"/>
    <col min="12558" max="12800" width="9.140625" style="801"/>
    <col min="12801" max="12801" width="91.42578125" style="801" customWidth="1"/>
    <col min="12802" max="12802" width="13.85546875" style="801" customWidth="1"/>
    <col min="12803" max="12803" width="12.140625" style="801" customWidth="1"/>
    <col min="12804" max="12804" width="11" style="801" customWidth="1"/>
    <col min="12805" max="12805" width="14.140625" style="801" customWidth="1"/>
    <col min="12806" max="12806" width="11.85546875" style="801" customWidth="1"/>
    <col min="12807" max="12807" width="9.5703125" style="801" customWidth="1"/>
    <col min="12808" max="12808" width="14.7109375" style="801" customWidth="1"/>
    <col min="12809" max="12810" width="9.5703125" style="801" customWidth="1"/>
    <col min="12811" max="12811" width="14.28515625" style="801" customWidth="1"/>
    <col min="12812" max="12812" width="13.140625" style="801" customWidth="1"/>
    <col min="12813" max="12813" width="10.7109375" style="801" customWidth="1"/>
    <col min="12814" max="13056" width="9.140625" style="801"/>
    <col min="13057" max="13057" width="91.42578125" style="801" customWidth="1"/>
    <col min="13058" max="13058" width="13.85546875" style="801" customWidth="1"/>
    <col min="13059" max="13059" width="12.140625" style="801" customWidth="1"/>
    <col min="13060" max="13060" width="11" style="801" customWidth="1"/>
    <col min="13061" max="13061" width="14.140625" style="801" customWidth="1"/>
    <col min="13062" max="13062" width="11.85546875" style="801" customWidth="1"/>
    <col min="13063" max="13063" width="9.5703125" style="801" customWidth="1"/>
    <col min="13064" max="13064" width="14.7109375" style="801" customWidth="1"/>
    <col min="13065" max="13066" width="9.5703125" style="801" customWidth="1"/>
    <col min="13067" max="13067" width="14.28515625" style="801" customWidth="1"/>
    <col min="13068" max="13068" width="13.140625" style="801" customWidth="1"/>
    <col min="13069" max="13069" width="10.7109375" style="801" customWidth="1"/>
    <col min="13070" max="13312" width="9.140625" style="801"/>
    <col min="13313" max="13313" width="91.42578125" style="801" customWidth="1"/>
    <col min="13314" max="13314" width="13.85546875" style="801" customWidth="1"/>
    <col min="13315" max="13315" width="12.140625" style="801" customWidth="1"/>
    <col min="13316" max="13316" width="11" style="801" customWidth="1"/>
    <col min="13317" max="13317" width="14.140625" style="801" customWidth="1"/>
    <col min="13318" max="13318" width="11.85546875" style="801" customWidth="1"/>
    <col min="13319" max="13319" width="9.5703125" style="801" customWidth="1"/>
    <col min="13320" max="13320" width="14.7109375" style="801" customWidth="1"/>
    <col min="13321" max="13322" width="9.5703125" style="801" customWidth="1"/>
    <col min="13323" max="13323" width="14.28515625" style="801" customWidth="1"/>
    <col min="13324" max="13324" width="13.140625" style="801" customWidth="1"/>
    <col min="13325" max="13325" width="10.7109375" style="801" customWidth="1"/>
    <col min="13326" max="13568" width="9.140625" style="801"/>
    <col min="13569" max="13569" width="91.42578125" style="801" customWidth="1"/>
    <col min="13570" max="13570" width="13.85546875" style="801" customWidth="1"/>
    <col min="13571" max="13571" width="12.140625" style="801" customWidth="1"/>
    <col min="13572" max="13572" width="11" style="801" customWidth="1"/>
    <col min="13573" max="13573" width="14.140625" style="801" customWidth="1"/>
    <col min="13574" max="13574" width="11.85546875" style="801" customWidth="1"/>
    <col min="13575" max="13575" width="9.5703125" style="801" customWidth="1"/>
    <col min="13576" max="13576" width="14.7109375" style="801" customWidth="1"/>
    <col min="13577" max="13578" width="9.5703125" style="801" customWidth="1"/>
    <col min="13579" max="13579" width="14.28515625" style="801" customWidth="1"/>
    <col min="13580" max="13580" width="13.140625" style="801" customWidth="1"/>
    <col min="13581" max="13581" width="10.7109375" style="801" customWidth="1"/>
    <col min="13582" max="13824" width="9.140625" style="801"/>
    <col min="13825" max="13825" width="91.42578125" style="801" customWidth="1"/>
    <col min="13826" max="13826" width="13.85546875" style="801" customWidth="1"/>
    <col min="13827" max="13827" width="12.140625" style="801" customWidth="1"/>
    <col min="13828" max="13828" width="11" style="801" customWidth="1"/>
    <col min="13829" max="13829" width="14.140625" style="801" customWidth="1"/>
    <col min="13830" max="13830" width="11.85546875" style="801" customWidth="1"/>
    <col min="13831" max="13831" width="9.5703125" style="801" customWidth="1"/>
    <col min="13832" max="13832" width="14.7109375" style="801" customWidth="1"/>
    <col min="13833" max="13834" width="9.5703125" style="801" customWidth="1"/>
    <col min="13835" max="13835" width="14.28515625" style="801" customWidth="1"/>
    <col min="13836" max="13836" width="13.140625" style="801" customWidth="1"/>
    <col min="13837" max="13837" width="10.7109375" style="801" customWidth="1"/>
    <col min="13838" max="14080" width="9.140625" style="801"/>
    <col min="14081" max="14081" width="91.42578125" style="801" customWidth="1"/>
    <col min="14082" max="14082" width="13.85546875" style="801" customWidth="1"/>
    <col min="14083" max="14083" width="12.140625" style="801" customWidth="1"/>
    <col min="14084" max="14084" width="11" style="801" customWidth="1"/>
    <col min="14085" max="14085" width="14.140625" style="801" customWidth="1"/>
    <col min="14086" max="14086" width="11.85546875" style="801" customWidth="1"/>
    <col min="14087" max="14087" width="9.5703125" style="801" customWidth="1"/>
    <col min="14088" max="14088" width="14.7109375" style="801" customWidth="1"/>
    <col min="14089" max="14090" width="9.5703125" style="801" customWidth="1"/>
    <col min="14091" max="14091" width="14.28515625" style="801" customWidth="1"/>
    <col min="14092" max="14092" width="13.140625" style="801" customWidth="1"/>
    <col min="14093" max="14093" width="10.7109375" style="801" customWidth="1"/>
    <col min="14094" max="14336" width="9.140625" style="801"/>
    <col min="14337" max="14337" width="91.42578125" style="801" customWidth="1"/>
    <col min="14338" max="14338" width="13.85546875" style="801" customWidth="1"/>
    <col min="14339" max="14339" width="12.140625" style="801" customWidth="1"/>
    <col min="14340" max="14340" width="11" style="801" customWidth="1"/>
    <col min="14341" max="14341" width="14.140625" style="801" customWidth="1"/>
    <col min="14342" max="14342" width="11.85546875" style="801" customWidth="1"/>
    <col min="14343" max="14343" width="9.5703125" style="801" customWidth="1"/>
    <col min="14344" max="14344" width="14.7109375" style="801" customWidth="1"/>
    <col min="14345" max="14346" width="9.5703125" style="801" customWidth="1"/>
    <col min="14347" max="14347" width="14.28515625" style="801" customWidth="1"/>
    <col min="14348" max="14348" width="13.140625" style="801" customWidth="1"/>
    <col min="14349" max="14349" width="10.7109375" style="801" customWidth="1"/>
    <col min="14350" max="14592" width="9.140625" style="801"/>
    <col min="14593" max="14593" width="91.42578125" style="801" customWidth="1"/>
    <col min="14594" max="14594" width="13.85546875" style="801" customWidth="1"/>
    <col min="14595" max="14595" width="12.140625" style="801" customWidth="1"/>
    <col min="14596" max="14596" width="11" style="801" customWidth="1"/>
    <col min="14597" max="14597" width="14.140625" style="801" customWidth="1"/>
    <col min="14598" max="14598" width="11.85546875" style="801" customWidth="1"/>
    <col min="14599" max="14599" width="9.5703125" style="801" customWidth="1"/>
    <col min="14600" max="14600" width="14.7109375" style="801" customWidth="1"/>
    <col min="14601" max="14602" width="9.5703125" style="801" customWidth="1"/>
    <col min="14603" max="14603" width="14.28515625" style="801" customWidth="1"/>
    <col min="14604" max="14604" width="13.140625" style="801" customWidth="1"/>
    <col min="14605" max="14605" width="10.7109375" style="801" customWidth="1"/>
    <col min="14606" max="14848" width="9.140625" style="801"/>
    <col min="14849" max="14849" width="91.42578125" style="801" customWidth="1"/>
    <col min="14850" max="14850" width="13.85546875" style="801" customWidth="1"/>
    <col min="14851" max="14851" width="12.140625" style="801" customWidth="1"/>
    <col min="14852" max="14852" width="11" style="801" customWidth="1"/>
    <col min="14853" max="14853" width="14.140625" style="801" customWidth="1"/>
    <col min="14854" max="14854" width="11.85546875" style="801" customWidth="1"/>
    <col min="14855" max="14855" width="9.5703125" style="801" customWidth="1"/>
    <col min="14856" max="14856" width="14.7109375" style="801" customWidth="1"/>
    <col min="14857" max="14858" width="9.5703125" style="801" customWidth="1"/>
    <col min="14859" max="14859" width="14.28515625" style="801" customWidth="1"/>
    <col min="14860" max="14860" width="13.140625" style="801" customWidth="1"/>
    <col min="14861" max="14861" width="10.7109375" style="801" customWidth="1"/>
    <col min="14862" max="15104" width="9.140625" style="801"/>
    <col min="15105" max="15105" width="91.42578125" style="801" customWidth="1"/>
    <col min="15106" max="15106" width="13.85546875" style="801" customWidth="1"/>
    <col min="15107" max="15107" width="12.140625" style="801" customWidth="1"/>
    <col min="15108" max="15108" width="11" style="801" customWidth="1"/>
    <col min="15109" max="15109" width="14.140625" style="801" customWidth="1"/>
    <col min="15110" max="15110" width="11.85546875" style="801" customWidth="1"/>
    <col min="15111" max="15111" width="9.5703125" style="801" customWidth="1"/>
    <col min="15112" max="15112" width="14.7109375" style="801" customWidth="1"/>
    <col min="15113" max="15114" width="9.5703125" style="801" customWidth="1"/>
    <col min="15115" max="15115" width="14.28515625" style="801" customWidth="1"/>
    <col min="15116" max="15116" width="13.140625" style="801" customWidth="1"/>
    <col min="15117" max="15117" width="10.7109375" style="801" customWidth="1"/>
    <col min="15118" max="15360" width="9.140625" style="801"/>
    <col min="15361" max="15361" width="91.42578125" style="801" customWidth="1"/>
    <col min="15362" max="15362" width="13.85546875" style="801" customWidth="1"/>
    <col min="15363" max="15363" width="12.140625" style="801" customWidth="1"/>
    <col min="15364" max="15364" width="11" style="801" customWidth="1"/>
    <col min="15365" max="15365" width="14.140625" style="801" customWidth="1"/>
    <col min="15366" max="15366" width="11.85546875" style="801" customWidth="1"/>
    <col min="15367" max="15367" width="9.5703125" style="801" customWidth="1"/>
    <col min="15368" max="15368" width="14.7109375" style="801" customWidth="1"/>
    <col min="15369" max="15370" width="9.5703125" style="801" customWidth="1"/>
    <col min="15371" max="15371" width="14.28515625" style="801" customWidth="1"/>
    <col min="15372" max="15372" width="13.140625" style="801" customWidth="1"/>
    <col min="15373" max="15373" width="10.7109375" style="801" customWidth="1"/>
    <col min="15374" max="15616" width="9.140625" style="801"/>
    <col min="15617" max="15617" width="91.42578125" style="801" customWidth="1"/>
    <col min="15618" max="15618" width="13.85546875" style="801" customWidth="1"/>
    <col min="15619" max="15619" width="12.140625" style="801" customWidth="1"/>
    <col min="15620" max="15620" width="11" style="801" customWidth="1"/>
    <col min="15621" max="15621" width="14.140625" style="801" customWidth="1"/>
    <col min="15622" max="15622" width="11.85546875" style="801" customWidth="1"/>
    <col min="15623" max="15623" width="9.5703125" style="801" customWidth="1"/>
    <col min="15624" max="15624" width="14.7109375" style="801" customWidth="1"/>
    <col min="15625" max="15626" width="9.5703125" style="801" customWidth="1"/>
    <col min="15627" max="15627" width="14.28515625" style="801" customWidth="1"/>
    <col min="15628" max="15628" width="13.140625" style="801" customWidth="1"/>
    <col min="15629" max="15629" width="10.7109375" style="801" customWidth="1"/>
    <col min="15630" max="15872" width="9.140625" style="801"/>
    <col min="15873" max="15873" width="91.42578125" style="801" customWidth="1"/>
    <col min="15874" max="15874" width="13.85546875" style="801" customWidth="1"/>
    <col min="15875" max="15875" width="12.140625" style="801" customWidth="1"/>
    <col min="15876" max="15876" width="11" style="801" customWidth="1"/>
    <col min="15877" max="15877" width="14.140625" style="801" customWidth="1"/>
    <col min="15878" max="15878" width="11.85546875" style="801" customWidth="1"/>
    <col min="15879" max="15879" width="9.5703125" style="801" customWidth="1"/>
    <col min="15880" max="15880" width="14.7109375" style="801" customWidth="1"/>
    <col min="15881" max="15882" width="9.5703125" style="801" customWidth="1"/>
    <col min="15883" max="15883" width="14.28515625" style="801" customWidth="1"/>
    <col min="15884" max="15884" width="13.140625" style="801" customWidth="1"/>
    <col min="15885" max="15885" width="10.7109375" style="801" customWidth="1"/>
    <col min="15886" max="16128" width="9.140625" style="801"/>
    <col min="16129" max="16129" width="91.42578125" style="801" customWidth="1"/>
    <col min="16130" max="16130" width="13.85546875" style="801" customWidth="1"/>
    <col min="16131" max="16131" width="12.140625" style="801" customWidth="1"/>
    <col min="16132" max="16132" width="11" style="801" customWidth="1"/>
    <col min="16133" max="16133" width="14.140625" style="801" customWidth="1"/>
    <col min="16134" max="16134" width="11.85546875" style="801" customWidth="1"/>
    <col min="16135" max="16135" width="9.5703125" style="801" customWidth="1"/>
    <col min="16136" max="16136" width="14.7109375" style="801" customWidth="1"/>
    <col min="16137" max="16138" width="9.5703125" style="801" customWidth="1"/>
    <col min="16139" max="16139" width="14.28515625" style="801" customWidth="1"/>
    <col min="16140" max="16140" width="13.140625" style="801" customWidth="1"/>
    <col min="16141" max="16141" width="10.7109375" style="801" customWidth="1"/>
    <col min="16142" max="16384" width="9.140625" style="801"/>
  </cols>
  <sheetData>
    <row r="1" spans="1:13" ht="84.75" customHeight="1" x14ac:dyDescent="0.3">
      <c r="A1" s="4700" t="s">
        <v>145</v>
      </c>
      <c r="B1" s="4700"/>
      <c r="C1" s="4700"/>
      <c r="D1" s="4700"/>
      <c r="E1" s="4700"/>
      <c r="F1" s="4700"/>
      <c r="G1" s="4700"/>
      <c r="H1" s="4700"/>
      <c r="I1" s="4700"/>
      <c r="J1" s="4700"/>
      <c r="K1" s="4700"/>
      <c r="L1" s="4700"/>
      <c r="M1" s="4700"/>
    </row>
    <row r="2" spans="1:13" ht="33.75" customHeight="1" x14ac:dyDescent="0.3">
      <c r="A2" s="4732" t="s">
        <v>358</v>
      </c>
      <c r="B2" s="4732"/>
      <c r="C2" s="4732"/>
      <c r="D2" s="4732"/>
      <c r="E2" s="4732"/>
      <c r="F2" s="4732"/>
      <c r="G2" s="4732"/>
      <c r="H2" s="4732"/>
      <c r="I2" s="4732"/>
      <c r="J2" s="4732"/>
      <c r="K2" s="4732"/>
      <c r="L2" s="4732"/>
      <c r="M2" s="4732"/>
    </row>
    <row r="3" spans="1:13" ht="20.25" customHeight="1" thickBot="1" x14ac:dyDescent="0.35">
      <c r="A3" s="2331"/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</row>
    <row r="4" spans="1:13" ht="33" customHeight="1" thickBot="1" x14ac:dyDescent="0.35">
      <c r="A4" s="4705" t="s">
        <v>9</v>
      </c>
      <c r="B4" s="4729" t="s">
        <v>19</v>
      </c>
      <c r="C4" s="4730"/>
      <c r="D4" s="4731"/>
      <c r="E4" s="4729" t="s">
        <v>20</v>
      </c>
      <c r="F4" s="4730"/>
      <c r="G4" s="4731"/>
      <c r="H4" s="4729" t="s">
        <v>29</v>
      </c>
      <c r="I4" s="4730"/>
      <c r="J4" s="4731"/>
      <c r="K4" s="4716" t="s">
        <v>21</v>
      </c>
      <c r="L4" s="4717"/>
      <c r="M4" s="4718"/>
    </row>
    <row r="5" spans="1:13" ht="173.25" customHeight="1" thickBot="1" x14ac:dyDescent="0.35">
      <c r="A5" s="4707"/>
      <c r="B5" s="3076" t="s">
        <v>26</v>
      </c>
      <c r="C5" s="3076" t="s">
        <v>27</v>
      </c>
      <c r="D5" s="3076" t="s">
        <v>4</v>
      </c>
      <c r="E5" s="3076" t="s">
        <v>26</v>
      </c>
      <c r="F5" s="3076" t="s">
        <v>27</v>
      </c>
      <c r="G5" s="3076" t="s">
        <v>4</v>
      </c>
      <c r="H5" s="3076" t="s">
        <v>26</v>
      </c>
      <c r="I5" s="3076" t="s">
        <v>27</v>
      </c>
      <c r="J5" s="3076" t="s">
        <v>4</v>
      </c>
      <c r="K5" s="3076" t="s">
        <v>26</v>
      </c>
      <c r="L5" s="3076" t="s">
        <v>27</v>
      </c>
      <c r="M5" s="3130" t="s">
        <v>4</v>
      </c>
    </row>
    <row r="6" spans="1:13" ht="27.75" customHeight="1" thickBot="1" x14ac:dyDescent="0.35">
      <c r="A6" s="2772" t="s">
        <v>22</v>
      </c>
      <c r="B6" s="3077"/>
      <c r="C6" s="3078"/>
      <c r="D6" s="3079"/>
      <c r="E6" s="3077"/>
      <c r="F6" s="3078"/>
      <c r="G6" s="3080"/>
      <c r="H6" s="3081"/>
      <c r="I6" s="3078"/>
      <c r="J6" s="3079"/>
      <c r="K6" s="3082"/>
      <c r="L6" s="3083"/>
      <c r="M6" s="3084"/>
    </row>
    <row r="7" spans="1:13" ht="24.75" customHeight="1" x14ac:dyDescent="0.3">
      <c r="A7" s="1821" t="s">
        <v>163</v>
      </c>
      <c r="B7" s="2898">
        <v>11</v>
      </c>
      <c r="C7" s="2899">
        <v>0</v>
      </c>
      <c r="D7" s="2902">
        <v>11</v>
      </c>
      <c r="E7" s="2898">
        <v>9</v>
      </c>
      <c r="F7" s="2899">
        <v>0</v>
      </c>
      <c r="G7" s="2900">
        <v>9</v>
      </c>
      <c r="H7" s="2901">
        <v>8</v>
      </c>
      <c r="I7" s="2899">
        <v>0</v>
      </c>
      <c r="J7" s="2902">
        <v>8</v>
      </c>
      <c r="K7" s="3024">
        <v>28</v>
      </c>
      <c r="L7" s="3025">
        <v>0</v>
      </c>
      <c r="M7" s="3026">
        <v>28</v>
      </c>
    </row>
    <row r="8" spans="1:13" ht="24.75" customHeight="1" thickBot="1" x14ac:dyDescent="0.35">
      <c r="A8" s="1821" t="s">
        <v>165</v>
      </c>
      <c r="B8" s="1847">
        <v>5</v>
      </c>
      <c r="C8" s="1848">
        <v>25</v>
      </c>
      <c r="D8" s="1849">
        <v>30</v>
      </c>
      <c r="E8" s="1847">
        <v>4</v>
      </c>
      <c r="F8" s="1848">
        <v>11</v>
      </c>
      <c r="G8" s="1850">
        <v>15</v>
      </c>
      <c r="H8" s="1851">
        <v>10</v>
      </c>
      <c r="I8" s="1848">
        <v>8</v>
      </c>
      <c r="J8" s="1849">
        <v>18</v>
      </c>
      <c r="K8" s="1847">
        <v>19</v>
      </c>
      <c r="L8" s="1848">
        <v>44</v>
      </c>
      <c r="M8" s="1850">
        <v>63</v>
      </c>
    </row>
    <row r="9" spans="1:13" ht="27" customHeight="1" thickBot="1" x14ac:dyDescent="0.35">
      <c r="A9" s="2668" t="s">
        <v>166</v>
      </c>
      <c r="B9" s="3085">
        <v>37</v>
      </c>
      <c r="C9" s="3085">
        <v>162</v>
      </c>
      <c r="D9" s="2980">
        <v>199</v>
      </c>
      <c r="E9" s="3085">
        <v>44</v>
      </c>
      <c r="F9" s="3085">
        <v>45</v>
      </c>
      <c r="G9" s="2981">
        <v>89</v>
      </c>
      <c r="H9" s="3126">
        <v>25</v>
      </c>
      <c r="I9" s="3085">
        <v>54</v>
      </c>
      <c r="J9" s="2980">
        <v>79</v>
      </c>
      <c r="K9" s="3085">
        <v>106</v>
      </c>
      <c r="L9" s="3085">
        <v>261</v>
      </c>
      <c r="M9" s="2981">
        <v>367</v>
      </c>
    </row>
    <row r="10" spans="1:13" ht="30.75" customHeight="1" x14ac:dyDescent="0.3">
      <c r="A10" s="2637" t="s">
        <v>302</v>
      </c>
      <c r="B10" s="2638">
        <v>13</v>
      </c>
      <c r="C10" s="2639">
        <v>50</v>
      </c>
      <c r="D10" s="2642">
        <v>63</v>
      </c>
      <c r="E10" s="2638">
        <v>16</v>
      </c>
      <c r="F10" s="2639">
        <v>13</v>
      </c>
      <c r="G10" s="2640">
        <v>29</v>
      </c>
      <c r="H10" s="2641">
        <v>13</v>
      </c>
      <c r="I10" s="2639">
        <v>21</v>
      </c>
      <c r="J10" s="2642">
        <v>34</v>
      </c>
      <c r="K10" s="2638">
        <v>42</v>
      </c>
      <c r="L10" s="2639">
        <v>84</v>
      </c>
      <c r="M10" s="2640">
        <v>126</v>
      </c>
    </row>
    <row r="11" spans="1:13" ht="24.75" customHeight="1" x14ac:dyDescent="0.3">
      <c r="A11" s="2646" t="s">
        <v>303</v>
      </c>
      <c r="B11" s="2647">
        <v>0</v>
      </c>
      <c r="C11" s="2648">
        <v>0</v>
      </c>
      <c r="D11" s="2651">
        <v>0</v>
      </c>
      <c r="E11" s="2647">
        <v>0</v>
      </c>
      <c r="F11" s="2648">
        <v>0</v>
      </c>
      <c r="G11" s="2649">
        <v>0</v>
      </c>
      <c r="H11" s="2650">
        <v>0</v>
      </c>
      <c r="I11" s="2648">
        <v>0</v>
      </c>
      <c r="J11" s="2651">
        <v>0</v>
      </c>
      <c r="K11" s="2647">
        <v>0</v>
      </c>
      <c r="L11" s="2648">
        <v>0</v>
      </c>
      <c r="M11" s="2649">
        <v>0</v>
      </c>
    </row>
    <row r="12" spans="1:13" ht="24.75" customHeight="1" x14ac:dyDescent="0.3">
      <c r="A12" s="2646" t="s">
        <v>304</v>
      </c>
      <c r="B12" s="2647">
        <v>0</v>
      </c>
      <c r="C12" s="2648">
        <v>0</v>
      </c>
      <c r="D12" s="2651">
        <v>0</v>
      </c>
      <c r="E12" s="2646">
        <v>0</v>
      </c>
      <c r="F12" s="2648">
        <v>0</v>
      </c>
      <c r="G12" s="3051">
        <v>0</v>
      </c>
      <c r="H12" s="2650">
        <v>0</v>
      </c>
      <c r="I12" s="2648">
        <v>2</v>
      </c>
      <c r="J12" s="2651">
        <v>2</v>
      </c>
      <c r="K12" s="2647">
        <v>0</v>
      </c>
      <c r="L12" s="2648">
        <v>2</v>
      </c>
      <c r="M12" s="2649">
        <v>2</v>
      </c>
    </row>
    <row r="13" spans="1:13" ht="38.450000000000003" customHeight="1" x14ac:dyDescent="0.3">
      <c r="A13" s="2798" t="s">
        <v>334</v>
      </c>
      <c r="B13" s="2647">
        <v>12</v>
      </c>
      <c r="C13" s="2648">
        <v>52</v>
      </c>
      <c r="D13" s="2651">
        <v>64</v>
      </c>
      <c r="E13" s="2646">
        <v>13</v>
      </c>
      <c r="F13" s="2648">
        <v>9</v>
      </c>
      <c r="G13" s="3051">
        <v>22</v>
      </c>
      <c r="H13" s="2650">
        <v>0</v>
      </c>
      <c r="I13" s="2648">
        <v>0</v>
      </c>
      <c r="J13" s="2651">
        <v>0</v>
      </c>
      <c r="K13" s="2647">
        <v>25</v>
      </c>
      <c r="L13" s="2648">
        <v>61</v>
      </c>
      <c r="M13" s="2649">
        <v>86</v>
      </c>
    </row>
    <row r="14" spans="1:13" ht="24.75" customHeight="1" thickBot="1" x14ac:dyDescent="0.35">
      <c r="A14" s="1874" t="s">
        <v>305</v>
      </c>
      <c r="B14" s="2656">
        <v>12</v>
      </c>
      <c r="C14" s="2657">
        <v>60</v>
      </c>
      <c r="D14" s="888">
        <v>72</v>
      </c>
      <c r="E14" s="2656">
        <v>15</v>
      </c>
      <c r="F14" s="2657">
        <v>23</v>
      </c>
      <c r="G14" s="2658">
        <v>38</v>
      </c>
      <c r="H14" s="2659">
        <v>12</v>
      </c>
      <c r="I14" s="2657">
        <v>31</v>
      </c>
      <c r="J14" s="888">
        <v>43</v>
      </c>
      <c r="K14" s="2656">
        <v>39</v>
      </c>
      <c r="L14" s="2657">
        <v>114</v>
      </c>
      <c r="M14" s="2658">
        <v>153</v>
      </c>
    </row>
    <row r="15" spans="1:13" ht="24.75" customHeight="1" x14ac:dyDescent="0.3">
      <c r="A15" s="3086" t="s">
        <v>167</v>
      </c>
      <c r="B15" s="2992">
        <v>0</v>
      </c>
      <c r="C15" s="2989">
        <v>0</v>
      </c>
      <c r="D15" s="2990">
        <v>0</v>
      </c>
      <c r="E15" s="896">
        <v>0</v>
      </c>
      <c r="F15" s="2989">
        <v>2</v>
      </c>
      <c r="G15" s="2991">
        <v>2</v>
      </c>
      <c r="H15" s="2992">
        <v>1</v>
      </c>
      <c r="I15" s="2989">
        <v>2</v>
      </c>
      <c r="J15" s="2990">
        <v>3</v>
      </c>
      <c r="K15" s="890">
        <v>1</v>
      </c>
      <c r="L15" s="3031">
        <v>4</v>
      </c>
      <c r="M15" s="3032">
        <v>5</v>
      </c>
    </row>
    <row r="16" spans="1:13" ht="24.75" customHeight="1" x14ac:dyDescent="0.3">
      <c r="A16" s="3087" t="s">
        <v>342</v>
      </c>
      <c r="B16" s="2992">
        <v>0</v>
      </c>
      <c r="C16" s="2989">
        <v>10</v>
      </c>
      <c r="D16" s="2990">
        <v>10</v>
      </c>
      <c r="E16" s="896">
        <v>0</v>
      </c>
      <c r="F16" s="2989">
        <v>0</v>
      </c>
      <c r="G16" s="2991">
        <v>0</v>
      </c>
      <c r="H16" s="2992">
        <v>0</v>
      </c>
      <c r="I16" s="2989">
        <v>0</v>
      </c>
      <c r="J16" s="2990">
        <v>0</v>
      </c>
      <c r="K16" s="890">
        <v>0</v>
      </c>
      <c r="L16" s="3031">
        <v>10</v>
      </c>
      <c r="M16" s="3032">
        <v>10</v>
      </c>
    </row>
    <row r="17" spans="1:13" ht="24.75" customHeight="1" x14ac:dyDescent="0.3">
      <c r="A17" s="3087" t="s">
        <v>168</v>
      </c>
      <c r="B17" s="2906">
        <v>0</v>
      </c>
      <c r="C17" s="2904">
        <v>5</v>
      </c>
      <c r="D17" s="2907">
        <v>5</v>
      </c>
      <c r="E17" s="2903">
        <v>0</v>
      </c>
      <c r="F17" s="2904">
        <v>8</v>
      </c>
      <c r="G17" s="2905">
        <v>8</v>
      </c>
      <c r="H17" s="2906">
        <v>0</v>
      </c>
      <c r="I17" s="2904">
        <v>2</v>
      </c>
      <c r="J17" s="2907">
        <v>2</v>
      </c>
      <c r="K17" s="890">
        <v>0</v>
      </c>
      <c r="L17" s="3031">
        <v>15</v>
      </c>
      <c r="M17" s="3032">
        <v>15</v>
      </c>
    </row>
    <row r="18" spans="1:13" ht="24.75" customHeight="1" thickBot="1" x14ac:dyDescent="0.35">
      <c r="A18" s="3088" t="s">
        <v>169</v>
      </c>
      <c r="B18" s="2999">
        <v>15</v>
      </c>
      <c r="C18" s="2909">
        <v>1</v>
      </c>
      <c r="D18" s="897">
        <v>16</v>
      </c>
      <c r="E18" s="2908">
        <v>13</v>
      </c>
      <c r="F18" s="2909">
        <v>3</v>
      </c>
      <c r="G18" s="2910">
        <v>16</v>
      </c>
      <c r="H18" s="2999">
        <v>0</v>
      </c>
      <c r="I18" s="2909">
        <v>4</v>
      </c>
      <c r="J18" s="897">
        <v>4</v>
      </c>
      <c r="K18" s="3089">
        <v>28</v>
      </c>
      <c r="L18" s="3090">
        <v>8</v>
      </c>
      <c r="M18" s="3091">
        <v>36</v>
      </c>
    </row>
    <row r="19" spans="1:13" ht="23.25" customHeight="1" thickBot="1" x14ac:dyDescent="0.35">
      <c r="A19" s="1991" t="s">
        <v>170</v>
      </c>
      <c r="B19" s="1906">
        <v>16</v>
      </c>
      <c r="C19" s="1907">
        <v>3</v>
      </c>
      <c r="D19" s="1913">
        <v>19</v>
      </c>
      <c r="E19" s="1906">
        <v>13</v>
      </c>
      <c r="F19" s="1907">
        <v>0</v>
      </c>
      <c r="G19" s="3138">
        <v>13</v>
      </c>
      <c r="H19" s="1915">
        <v>14</v>
      </c>
      <c r="I19" s="1907">
        <v>1</v>
      </c>
      <c r="J19" s="1913">
        <v>15</v>
      </c>
      <c r="K19" s="1908">
        <v>43</v>
      </c>
      <c r="L19" s="1154">
        <v>4</v>
      </c>
      <c r="M19" s="1155">
        <v>47</v>
      </c>
    </row>
    <row r="20" spans="1:13" ht="23.25" customHeight="1" x14ac:dyDescent="0.3">
      <c r="A20" s="2821" t="s">
        <v>307</v>
      </c>
      <c r="B20" s="3092">
        <v>10</v>
      </c>
      <c r="C20" s="3093">
        <v>3</v>
      </c>
      <c r="D20" s="3131">
        <v>13</v>
      </c>
      <c r="E20" s="3092">
        <v>10</v>
      </c>
      <c r="F20" s="3093">
        <v>0</v>
      </c>
      <c r="G20" s="3139">
        <v>10</v>
      </c>
      <c r="H20" s="3133">
        <v>11</v>
      </c>
      <c r="I20" s="3093">
        <v>0</v>
      </c>
      <c r="J20" s="3131">
        <v>11</v>
      </c>
      <c r="K20" s="3094">
        <v>31</v>
      </c>
      <c r="L20" s="3095">
        <v>3</v>
      </c>
      <c r="M20" s="3096">
        <v>34</v>
      </c>
    </row>
    <row r="21" spans="1:13" ht="23.25" customHeight="1" x14ac:dyDescent="0.3">
      <c r="A21" s="1874" t="s">
        <v>308</v>
      </c>
      <c r="B21" s="3097">
        <v>0</v>
      </c>
      <c r="C21" s="3098">
        <v>0</v>
      </c>
      <c r="D21" s="3132">
        <v>0</v>
      </c>
      <c r="E21" s="3097">
        <v>0</v>
      </c>
      <c r="F21" s="3098">
        <v>0</v>
      </c>
      <c r="G21" s="3140">
        <v>0</v>
      </c>
      <c r="H21" s="3134">
        <v>0</v>
      </c>
      <c r="I21" s="3098">
        <v>0</v>
      </c>
      <c r="J21" s="3132">
        <v>0</v>
      </c>
      <c r="K21" s="898">
        <v>0</v>
      </c>
      <c r="L21" s="3099">
        <v>0</v>
      </c>
      <c r="M21" s="3100">
        <v>0</v>
      </c>
    </row>
    <row r="22" spans="1:13" ht="23.25" customHeight="1" thickBot="1" x14ac:dyDescent="0.35">
      <c r="A22" s="2655" t="s">
        <v>310</v>
      </c>
      <c r="B22" s="3101">
        <v>6</v>
      </c>
      <c r="C22" s="3102">
        <v>0</v>
      </c>
      <c r="D22" s="1914">
        <v>6</v>
      </c>
      <c r="E22" s="3101">
        <v>3</v>
      </c>
      <c r="F22" s="3102">
        <v>0</v>
      </c>
      <c r="G22" s="3141">
        <v>3</v>
      </c>
      <c r="H22" s="3135">
        <v>3</v>
      </c>
      <c r="I22" s="3102">
        <v>1</v>
      </c>
      <c r="J22" s="1914">
        <v>4</v>
      </c>
      <c r="K22" s="3103">
        <v>12</v>
      </c>
      <c r="L22" s="3104">
        <v>1</v>
      </c>
      <c r="M22" s="3105">
        <v>13</v>
      </c>
    </row>
    <row r="23" spans="1:13" x14ac:dyDescent="0.3">
      <c r="A23" s="1821" t="s">
        <v>171</v>
      </c>
      <c r="B23" s="2903">
        <v>15</v>
      </c>
      <c r="C23" s="2903">
        <v>1</v>
      </c>
      <c r="D23" s="3037">
        <v>16</v>
      </c>
      <c r="E23" s="2903">
        <v>10</v>
      </c>
      <c r="F23" s="2903">
        <v>2</v>
      </c>
      <c r="G23" s="3128">
        <v>12</v>
      </c>
      <c r="H23" s="3055">
        <v>5</v>
      </c>
      <c r="I23" s="2905">
        <v>1</v>
      </c>
      <c r="J23" s="2907">
        <v>6</v>
      </c>
      <c r="K23" s="890">
        <v>30</v>
      </c>
      <c r="L23" s="3031">
        <v>4</v>
      </c>
      <c r="M23" s="3032">
        <v>34</v>
      </c>
    </row>
    <row r="24" spans="1:13" x14ac:dyDescent="0.3">
      <c r="A24" s="1821" t="s">
        <v>172</v>
      </c>
      <c r="B24" s="2903">
        <v>16</v>
      </c>
      <c r="C24" s="2904">
        <v>3</v>
      </c>
      <c r="D24" s="2907">
        <v>19</v>
      </c>
      <c r="E24" s="2903">
        <v>10</v>
      </c>
      <c r="F24" s="2904">
        <v>0</v>
      </c>
      <c r="G24" s="2905">
        <v>10</v>
      </c>
      <c r="H24" s="2906">
        <v>13</v>
      </c>
      <c r="I24" s="2904">
        <v>3</v>
      </c>
      <c r="J24" s="2907">
        <v>16</v>
      </c>
      <c r="K24" s="890">
        <v>39</v>
      </c>
      <c r="L24" s="3031">
        <v>6</v>
      </c>
      <c r="M24" s="3032">
        <v>45</v>
      </c>
    </row>
    <row r="25" spans="1:13" ht="61.5" customHeight="1" x14ac:dyDescent="0.3">
      <c r="A25" s="1821" t="s">
        <v>173</v>
      </c>
      <c r="B25" s="2903">
        <v>10</v>
      </c>
      <c r="C25" s="2904">
        <v>2</v>
      </c>
      <c r="D25" s="2907">
        <v>12</v>
      </c>
      <c r="E25" s="2903">
        <v>10</v>
      </c>
      <c r="F25" s="2904">
        <v>1</v>
      </c>
      <c r="G25" s="2905">
        <v>11</v>
      </c>
      <c r="H25" s="2906">
        <v>10</v>
      </c>
      <c r="I25" s="2904">
        <v>1</v>
      </c>
      <c r="J25" s="2907">
        <v>11</v>
      </c>
      <c r="K25" s="890">
        <v>30</v>
      </c>
      <c r="L25" s="3031">
        <v>4</v>
      </c>
      <c r="M25" s="3032">
        <v>34</v>
      </c>
    </row>
    <row r="26" spans="1:13" ht="27" customHeight="1" thickBot="1" x14ac:dyDescent="0.35">
      <c r="A26" s="1821" t="s">
        <v>174</v>
      </c>
      <c r="B26" s="1847">
        <v>0</v>
      </c>
      <c r="C26" s="1848">
        <v>0</v>
      </c>
      <c r="D26" s="1849">
        <v>0</v>
      </c>
      <c r="E26" s="1847">
        <v>0</v>
      </c>
      <c r="F26" s="1848">
        <v>0</v>
      </c>
      <c r="G26" s="1850">
        <v>0</v>
      </c>
      <c r="H26" s="1851">
        <v>0</v>
      </c>
      <c r="I26" s="1848">
        <v>0</v>
      </c>
      <c r="J26" s="1849">
        <v>0</v>
      </c>
      <c r="K26" s="1908">
        <v>0</v>
      </c>
      <c r="L26" s="1154">
        <v>0</v>
      </c>
      <c r="M26" s="1155">
        <v>0</v>
      </c>
    </row>
    <row r="27" spans="1:13" ht="31.5" customHeight="1" thickBot="1" x14ac:dyDescent="0.35">
      <c r="A27" s="2912" t="s">
        <v>12</v>
      </c>
      <c r="B27" s="2913">
        <v>125</v>
      </c>
      <c r="C27" s="2913">
        <v>212</v>
      </c>
      <c r="D27" s="2955">
        <v>337</v>
      </c>
      <c r="E27" s="2913">
        <v>113</v>
      </c>
      <c r="F27" s="2913">
        <v>72</v>
      </c>
      <c r="G27" s="2933">
        <v>185</v>
      </c>
      <c r="H27" s="3106">
        <v>86</v>
      </c>
      <c r="I27" s="2913">
        <v>76</v>
      </c>
      <c r="J27" s="2955">
        <v>162</v>
      </c>
      <c r="K27" s="2913">
        <v>324</v>
      </c>
      <c r="L27" s="2913">
        <v>360</v>
      </c>
      <c r="M27" s="2933">
        <v>684</v>
      </c>
    </row>
    <row r="28" spans="1:13" ht="27.75" customHeight="1" thickBot="1" x14ac:dyDescent="0.35">
      <c r="A28" s="2847" t="s">
        <v>23</v>
      </c>
      <c r="B28" s="2913"/>
      <c r="C28" s="3106"/>
      <c r="D28" s="2968"/>
      <c r="E28" s="2913"/>
      <c r="F28" s="3106"/>
      <c r="G28" s="3142"/>
      <c r="H28" s="3106"/>
      <c r="I28" s="3106"/>
      <c r="J28" s="2968"/>
      <c r="K28" s="890"/>
      <c r="L28" s="3031"/>
      <c r="M28" s="3032"/>
    </row>
    <row r="29" spans="1:13" ht="24.95" customHeight="1" thickBot="1" x14ac:dyDescent="0.35">
      <c r="A29" s="2931" t="s">
        <v>11</v>
      </c>
      <c r="B29" s="3107"/>
      <c r="C29" s="3108"/>
      <c r="D29" s="3109"/>
      <c r="E29" s="3107"/>
      <c r="F29" s="3108"/>
      <c r="G29" s="3143"/>
      <c r="H29" s="3136"/>
      <c r="I29" s="3108"/>
      <c r="J29" s="3109"/>
      <c r="K29" s="1908"/>
      <c r="L29" s="1154"/>
      <c r="M29" s="1155"/>
    </row>
    <row r="30" spans="1:13" ht="24.95" customHeight="1" x14ac:dyDescent="0.3">
      <c r="A30" s="1821" t="s">
        <v>163</v>
      </c>
      <c r="B30" s="896">
        <v>11</v>
      </c>
      <c r="C30" s="896">
        <v>0</v>
      </c>
      <c r="D30" s="2965">
        <v>11</v>
      </c>
      <c r="E30" s="896">
        <v>9</v>
      </c>
      <c r="F30" s="896">
        <v>0</v>
      </c>
      <c r="G30" s="966">
        <v>9</v>
      </c>
      <c r="H30" s="2992">
        <v>8</v>
      </c>
      <c r="I30" s="896">
        <v>0</v>
      </c>
      <c r="J30" s="2965">
        <v>8</v>
      </c>
      <c r="K30" s="3024">
        <v>28</v>
      </c>
      <c r="L30" s="3025">
        <v>0</v>
      </c>
      <c r="M30" s="3026">
        <v>28</v>
      </c>
    </row>
    <row r="31" spans="1:13" ht="24.95" customHeight="1" thickBot="1" x14ac:dyDescent="0.35">
      <c r="A31" s="1821" t="s">
        <v>165</v>
      </c>
      <c r="B31" s="1847">
        <v>5</v>
      </c>
      <c r="C31" s="1847">
        <v>23</v>
      </c>
      <c r="D31" s="1910">
        <v>28</v>
      </c>
      <c r="E31" s="1847">
        <v>4</v>
      </c>
      <c r="F31" s="1847">
        <v>10</v>
      </c>
      <c r="G31" s="3123">
        <v>14</v>
      </c>
      <c r="H31" s="1851">
        <v>10</v>
      </c>
      <c r="I31" s="1847">
        <v>8</v>
      </c>
      <c r="J31" s="1910">
        <v>18</v>
      </c>
      <c r="K31" s="1908">
        <v>19</v>
      </c>
      <c r="L31" s="1154">
        <v>41</v>
      </c>
      <c r="M31" s="1155">
        <v>60</v>
      </c>
    </row>
    <row r="32" spans="1:13" ht="24.95" customHeight="1" thickBot="1" x14ac:dyDescent="0.35">
      <c r="A32" s="2668" t="s">
        <v>166</v>
      </c>
      <c r="B32" s="2993">
        <v>36</v>
      </c>
      <c r="C32" s="2993">
        <v>159</v>
      </c>
      <c r="D32" s="3036">
        <v>195</v>
      </c>
      <c r="E32" s="2993">
        <v>44</v>
      </c>
      <c r="F32" s="2993">
        <v>45</v>
      </c>
      <c r="G32" s="2994">
        <v>89</v>
      </c>
      <c r="H32" s="3053">
        <v>25</v>
      </c>
      <c r="I32" s="2993">
        <v>51</v>
      </c>
      <c r="J32" s="3036">
        <v>76</v>
      </c>
      <c r="K32" s="2993">
        <v>105</v>
      </c>
      <c r="L32" s="2993">
        <v>255</v>
      </c>
      <c r="M32" s="2994">
        <v>360</v>
      </c>
    </row>
    <row r="33" spans="1:13" ht="24.95" customHeight="1" x14ac:dyDescent="0.3">
      <c r="A33" s="2637" t="s">
        <v>302</v>
      </c>
      <c r="B33" s="2638">
        <v>12</v>
      </c>
      <c r="C33" s="2638">
        <v>50</v>
      </c>
      <c r="D33" s="2637">
        <v>62</v>
      </c>
      <c r="E33" s="2638">
        <v>16</v>
      </c>
      <c r="F33" s="2638">
        <v>13</v>
      </c>
      <c r="G33" s="2670">
        <v>29</v>
      </c>
      <c r="H33" s="2641">
        <v>13</v>
      </c>
      <c r="I33" s="2638">
        <v>20</v>
      </c>
      <c r="J33" s="2637">
        <v>33</v>
      </c>
      <c r="K33" s="3110">
        <v>41</v>
      </c>
      <c r="L33" s="3111">
        <v>83</v>
      </c>
      <c r="M33" s="3112">
        <v>124</v>
      </c>
    </row>
    <row r="34" spans="1:13" ht="24.95" customHeight="1" x14ac:dyDescent="0.3">
      <c r="A34" s="2646" t="s">
        <v>303</v>
      </c>
      <c r="B34" s="2647">
        <v>0</v>
      </c>
      <c r="C34" s="2647">
        <v>0</v>
      </c>
      <c r="D34" s="2646">
        <v>0</v>
      </c>
      <c r="E34" s="2647">
        <v>0</v>
      </c>
      <c r="F34" s="2647">
        <v>0</v>
      </c>
      <c r="G34" s="2674">
        <v>0</v>
      </c>
      <c r="H34" s="2650">
        <v>0</v>
      </c>
      <c r="I34" s="2647">
        <v>0</v>
      </c>
      <c r="J34" s="2646">
        <v>0</v>
      </c>
      <c r="K34" s="3113">
        <v>0</v>
      </c>
      <c r="L34" s="3114">
        <v>0</v>
      </c>
      <c r="M34" s="3115">
        <v>0</v>
      </c>
    </row>
    <row r="35" spans="1:13" ht="24.95" customHeight="1" x14ac:dyDescent="0.3">
      <c r="A35" s="2646" t="s">
        <v>304</v>
      </c>
      <c r="B35" s="2647">
        <v>0</v>
      </c>
      <c r="C35" s="2647">
        <v>0</v>
      </c>
      <c r="D35" s="2646">
        <v>0</v>
      </c>
      <c r="E35" s="2647">
        <v>0</v>
      </c>
      <c r="F35" s="2647">
        <v>0</v>
      </c>
      <c r="G35" s="2674">
        <v>0</v>
      </c>
      <c r="H35" s="2650">
        <v>0</v>
      </c>
      <c r="I35" s="2647">
        <v>1</v>
      </c>
      <c r="J35" s="2646">
        <v>1</v>
      </c>
      <c r="K35" s="3113">
        <v>0</v>
      </c>
      <c r="L35" s="3114">
        <v>1</v>
      </c>
      <c r="M35" s="3115">
        <v>1</v>
      </c>
    </row>
    <row r="36" spans="1:13" ht="39" customHeight="1" x14ac:dyDescent="0.3">
      <c r="A36" s="2798" t="s">
        <v>334</v>
      </c>
      <c r="B36" s="2647">
        <v>12</v>
      </c>
      <c r="C36" s="2647">
        <v>51</v>
      </c>
      <c r="D36" s="2646">
        <v>63</v>
      </c>
      <c r="E36" s="2647">
        <v>13</v>
      </c>
      <c r="F36" s="2647">
        <v>9</v>
      </c>
      <c r="G36" s="2674">
        <v>22</v>
      </c>
      <c r="H36" s="2650">
        <v>0</v>
      </c>
      <c r="I36" s="2647">
        <v>0</v>
      </c>
      <c r="J36" s="2646">
        <v>0</v>
      </c>
      <c r="K36" s="3113">
        <v>25</v>
      </c>
      <c r="L36" s="3114">
        <v>60</v>
      </c>
      <c r="M36" s="3115">
        <v>85</v>
      </c>
    </row>
    <row r="37" spans="1:13" ht="24.95" customHeight="1" thickBot="1" x14ac:dyDescent="0.35">
      <c r="A37" s="2655" t="s">
        <v>305</v>
      </c>
      <c r="B37" s="2656">
        <v>12</v>
      </c>
      <c r="C37" s="2656">
        <v>58</v>
      </c>
      <c r="D37" s="2655">
        <v>70</v>
      </c>
      <c r="E37" s="2656">
        <v>15</v>
      </c>
      <c r="F37" s="2656">
        <v>23</v>
      </c>
      <c r="G37" s="2675">
        <v>38</v>
      </c>
      <c r="H37" s="2659">
        <v>12</v>
      </c>
      <c r="I37" s="2656">
        <v>30</v>
      </c>
      <c r="J37" s="2655">
        <v>42</v>
      </c>
      <c r="K37" s="3116">
        <v>39</v>
      </c>
      <c r="L37" s="3117">
        <v>111</v>
      </c>
      <c r="M37" s="3118">
        <v>150</v>
      </c>
    </row>
    <row r="38" spans="1:13" ht="24.95" customHeight="1" x14ac:dyDescent="0.3">
      <c r="A38" s="2663" t="s">
        <v>167</v>
      </c>
      <c r="B38" s="896">
        <v>0</v>
      </c>
      <c r="C38" s="896">
        <v>0</v>
      </c>
      <c r="D38" s="2965">
        <v>0</v>
      </c>
      <c r="E38" s="896">
        <v>0</v>
      </c>
      <c r="F38" s="896">
        <v>2</v>
      </c>
      <c r="G38" s="966">
        <v>2</v>
      </c>
      <c r="H38" s="2992">
        <v>1</v>
      </c>
      <c r="I38" s="896">
        <v>1</v>
      </c>
      <c r="J38" s="2965">
        <v>2</v>
      </c>
      <c r="K38" s="890">
        <v>1</v>
      </c>
      <c r="L38" s="3031">
        <v>3</v>
      </c>
      <c r="M38" s="3032">
        <v>4</v>
      </c>
    </row>
    <row r="39" spans="1:13" ht="24.95" customHeight="1" x14ac:dyDescent="0.3">
      <c r="A39" s="3087" t="s">
        <v>342</v>
      </c>
      <c r="B39" s="896">
        <v>0</v>
      </c>
      <c r="C39" s="896">
        <v>10</v>
      </c>
      <c r="D39" s="2965">
        <v>10</v>
      </c>
      <c r="E39" s="896">
        <v>0</v>
      </c>
      <c r="F39" s="896">
        <v>0</v>
      </c>
      <c r="G39" s="966">
        <v>0</v>
      </c>
      <c r="H39" s="2992"/>
      <c r="I39" s="896"/>
      <c r="J39" s="2965"/>
      <c r="K39" s="890">
        <v>0</v>
      </c>
      <c r="L39" s="3031">
        <v>10</v>
      </c>
      <c r="M39" s="3032">
        <v>10</v>
      </c>
    </row>
    <row r="40" spans="1:13" ht="24.95" customHeight="1" x14ac:dyDescent="0.3">
      <c r="A40" s="1821" t="s">
        <v>168</v>
      </c>
      <c r="B40" s="2903">
        <v>0</v>
      </c>
      <c r="C40" s="2903">
        <v>3</v>
      </c>
      <c r="D40" s="3037">
        <v>3</v>
      </c>
      <c r="E40" s="2903">
        <v>0</v>
      </c>
      <c r="F40" s="2903">
        <v>8</v>
      </c>
      <c r="G40" s="3128">
        <v>8</v>
      </c>
      <c r="H40" s="2906">
        <v>0</v>
      </c>
      <c r="I40" s="2903">
        <v>2</v>
      </c>
      <c r="J40" s="3037">
        <v>2</v>
      </c>
      <c r="K40" s="890">
        <v>0</v>
      </c>
      <c r="L40" s="3031">
        <v>13</v>
      </c>
      <c r="M40" s="3032">
        <v>13</v>
      </c>
    </row>
    <row r="41" spans="1:13" ht="24.95" customHeight="1" thickBot="1" x14ac:dyDescent="0.35">
      <c r="A41" s="1821" t="s">
        <v>169</v>
      </c>
      <c r="B41" s="1847">
        <v>15</v>
      </c>
      <c r="C41" s="1847">
        <v>1</v>
      </c>
      <c r="D41" s="1910">
        <v>16</v>
      </c>
      <c r="E41" s="1847">
        <v>13</v>
      </c>
      <c r="F41" s="1847">
        <v>3</v>
      </c>
      <c r="G41" s="3123">
        <v>16</v>
      </c>
      <c r="H41" s="1851">
        <v>0</v>
      </c>
      <c r="I41" s="1847">
        <v>3</v>
      </c>
      <c r="J41" s="1910">
        <v>3</v>
      </c>
      <c r="K41" s="3089">
        <v>28</v>
      </c>
      <c r="L41" s="3090">
        <v>7</v>
      </c>
      <c r="M41" s="3091">
        <v>35</v>
      </c>
    </row>
    <row r="42" spans="1:13" ht="25.5" customHeight="1" thickBot="1" x14ac:dyDescent="0.35">
      <c r="A42" s="2707" t="s">
        <v>170</v>
      </c>
      <c r="B42" s="2993">
        <v>16</v>
      </c>
      <c r="C42" s="2993">
        <v>3</v>
      </c>
      <c r="D42" s="3036">
        <v>19</v>
      </c>
      <c r="E42" s="2993">
        <v>13</v>
      </c>
      <c r="F42" s="2993">
        <v>0</v>
      </c>
      <c r="G42" s="2994">
        <v>13</v>
      </c>
      <c r="H42" s="3053">
        <v>14</v>
      </c>
      <c r="I42" s="2993">
        <v>1</v>
      </c>
      <c r="J42" s="3036">
        <v>15</v>
      </c>
      <c r="K42" s="2993">
        <v>43</v>
      </c>
      <c r="L42" s="2993">
        <v>4</v>
      </c>
      <c r="M42" s="2994">
        <v>47</v>
      </c>
    </row>
    <row r="43" spans="1:13" ht="21" customHeight="1" x14ac:dyDescent="0.3">
      <c r="A43" s="2637" t="s">
        <v>307</v>
      </c>
      <c r="B43" s="2898">
        <v>10</v>
      </c>
      <c r="C43" s="2899">
        <v>3</v>
      </c>
      <c r="D43" s="2902">
        <v>13</v>
      </c>
      <c r="E43" s="2898">
        <v>10</v>
      </c>
      <c r="F43" s="2899">
        <v>0</v>
      </c>
      <c r="G43" s="2900">
        <v>10</v>
      </c>
      <c r="H43" s="2901">
        <v>11</v>
      </c>
      <c r="I43" s="2898">
        <v>0</v>
      </c>
      <c r="J43" s="3039">
        <v>11</v>
      </c>
      <c r="K43" s="3024">
        <v>31</v>
      </c>
      <c r="L43" s="3025">
        <v>3</v>
      </c>
      <c r="M43" s="3026">
        <v>34</v>
      </c>
    </row>
    <row r="44" spans="1:13" ht="21" customHeight="1" x14ac:dyDescent="0.3">
      <c r="A44" s="2646" t="s">
        <v>308</v>
      </c>
      <c r="B44" s="2903">
        <v>0</v>
      </c>
      <c r="C44" s="2904">
        <v>0</v>
      </c>
      <c r="D44" s="2907">
        <v>0</v>
      </c>
      <c r="E44" s="2903">
        <v>0</v>
      </c>
      <c r="F44" s="2904">
        <v>0</v>
      </c>
      <c r="G44" s="2905">
        <v>0</v>
      </c>
      <c r="H44" s="2906">
        <v>0</v>
      </c>
      <c r="I44" s="2903">
        <v>0</v>
      </c>
      <c r="J44" s="3037">
        <v>0</v>
      </c>
      <c r="K44" s="3027">
        <v>0</v>
      </c>
      <c r="L44" s="3028">
        <v>0</v>
      </c>
      <c r="M44" s="3029">
        <v>0</v>
      </c>
    </row>
    <row r="45" spans="1:13" ht="21" customHeight="1" thickBot="1" x14ac:dyDescent="0.35">
      <c r="A45" s="2655" t="s">
        <v>310</v>
      </c>
      <c r="B45" s="2908">
        <v>6</v>
      </c>
      <c r="C45" s="2909">
        <v>0</v>
      </c>
      <c r="D45" s="897">
        <v>6</v>
      </c>
      <c r="E45" s="2908">
        <v>3</v>
      </c>
      <c r="F45" s="2909">
        <v>0</v>
      </c>
      <c r="G45" s="2910">
        <v>3</v>
      </c>
      <c r="H45" s="2999">
        <v>3</v>
      </c>
      <c r="I45" s="2908">
        <v>1</v>
      </c>
      <c r="J45" s="3041">
        <v>4</v>
      </c>
      <c r="K45" s="3033">
        <v>12</v>
      </c>
      <c r="L45" s="3034">
        <v>1</v>
      </c>
      <c r="M45" s="3035">
        <v>13</v>
      </c>
    </row>
    <row r="46" spans="1:13" ht="27.75" customHeight="1" x14ac:dyDescent="0.3">
      <c r="A46" s="1821" t="s">
        <v>171</v>
      </c>
      <c r="B46" s="2903">
        <v>15</v>
      </c>
      <c r="C46" s="2904">
        <v>1</v>
      </c>
      <c r="D46" s="2907">
        <v>16</v>
      </c>
      <c r="E46" s="2903">
        <v>10</v>
      </c>
      <c r="F46" s="2904">
        <v>2</v>
      </c>
      <c r="G46" s="2905">
        <v>12</v>
      </c>
      <c r="H46" s="2906">
        <v>4</v>
      </c>
      <c r="I46" s="2903">
        <v>1</v>
      </c>
      <c r="J46" s="3037">
        <v>5</v>
      </c>
      <c r="K46" s="3027">
        <v>29</v>
      </c>
      <c r="L46" s="3028">
        <v>4</v>
      </c>
      <c r="M46" s="3029">
        <v>33</v>
      </c>
    </row>
    <row r="47" spans="1:13" x14ac:dyDescent="0.3">
      <c r="A47" s="1821" t="s">
        <v>172</v>
      </c>
      <c r="B47" s="2903">
        <v>16</v>
      </c>
      <c r="C47" s="2904">
        <v>3</v>
      </c>
      <c r="D47" s="2907">
        <v>19</v>
      </c>
      <c r="E47" s="2903">
        <v>10</v>
      </c>
      <c r="F47" s="2904">
        <v>0</v>
      </c>
      <c r="G47" s="2905">
        <v>10</v>
      </c>
      <c r="H47" s="2906">
        <v>13</v>
      </c>
      <c r="I47" s="2903">
        <v>3</v>
      </c>
      <c r="J47" s="3037">
        <v>16</v>
      </c>
      <c r="K47" s="3027">
        <v>39</v>
      </c>
      <c r="L47" s="3028">
        <v>6</v>
      </c>
      <c r="M47" s="3029">
        <v>45</v>
      </c>
    </row>
    <row r="48" spans="1:13" ht="40.5" x14ac:dyDescent="0.3">
      <c r="A48" s="1821" t="s">
        <v>173</v>
      </c>
      <c r="B48" s="2903">
        <v>9</v>
      </c>
      <c r="C48" s="2904">
        <v>2</v>
      </c>
      <c r="D48" s="2907">
        <v>11</v>
      </c>
      <c r="E48" s="2903">
        <v>9</v>
      </c>
      <c r="F48" s="2904">
        <v>1</v>
      </c>
      <c r="G48" s="2905">
        <v>10</v>
      </c>
      <c r="H48" s="2906">
        <v>10</v>
      </c>
      <c r="I48" s="2903">
        <v>1</v>
      </c>
      <c r="J48" s="3037">
        <v>11</v>
      </c>
      <c r="K48" s="3027">
        <v>28</v>
      </c>
      <c r="L48" s="3028">
        <v>4</v>
      </c>
      <c r="M48" s="3029">
        <v>32</v>
      </c>
    </row>
    <row r="49" spans="1:13" ht="24.95" customHeight="1" thickBot="1" x14ac:dyDescent="0.35">
      <c r="A49" s="1821" t="s">
        <v>174</v>
      </c>
      <c r="B49" s="2908">
        <v>0</v>
      </c>
      <c r="C49" s="2909">
        <v>0</v>
      </c>
      <c r="D49" s="897">
        <v>0</v>
      </c>
      <c r="E49" s="2908">
        <v>0</v>
      </c>
      <c r="F49" s="2909">
        <v>0</v>
      </c>
      <c r="G49" s="2910">
        <v>0</v>
      </c>
      <c r="H49" s="1851">
        <v>0</v>
      </c>
      <c r="I49" s="1847">
        <v>0</v>
      </c>
      <c r="J49" s="1910">
        <v>0</v>
      </c>
      <c r="K49" s="3033">
        <v>0</v>
      </c>
      <c r="L49" s="3034">
        <v>0</v>
      </c>
      <c r="M49" s="3035">
        <v>0</v>
      </c>
    </row>
    <row r="50" spans="1:13" ht="31.5" customHeight="1" thickBot="1" x14ac:dyDescent="0.35">
      <c r="A50" s="2772" t="s">
        <v>8</v>
      </c>
      <c r="B50" s="3019">
        <v>123</v>
      </c>
      <c r="C50" s="3019">
        <v>205</v>
      </c>
      <c r="D50" s="3042">
        <v>328</v>
      </c>
      <c r="E50" s="3019">
        <v>112</v>
      </c>
      <c r="F50" s="3019">
        <v>71</v>
      </c>
      <c r="G50" s="3044">
        <v>183</v>
      </c>
      <c r="H50" s="3126">
        <v>85</v>
      </c>
      <c r="I50" s="3085">
        <v>71</v>
      </c>
      <c r="J50" s="2980">
        <v>156</v>
      </c>
      <c r="K50" s="3019">
        <v>320</v>
      </c>
      <c r="L50" s="3019">
        <v>347</v>
      </c>
      <c r="M50" s="3044">
        <v>667</v>
      </c>
    </row>
    <row r="51" spans="1:13" ht="24.95" customHeight="1" thickBot="1" x14ac:dyDescent="0.35">
      <c r="A51" s="3119" t="s">
        <v>25</v>
      </c>
      <c r="B51" s="2969"/>
      <c r="C51" s="3120"/>
      <c r="D51" s="3121"/>
      <c r="E51" s="2969"/>
      <c r="F51" s="3120"/>
      <c r="G51" s="3144"/>
      <c r="H51" s="3120"/>
      <c r="I51" s="2970"/>
      <c r="J51" s="3145"/>
      <c r="K51" s="1908">
        <v>0</v>
      </c>
      <c r="L51" s="1154">
        <v>0</v>
      </c>
      <c r="M51" s="1155">
        <v>0</v>
      </c>
    </row>
    <row r="52" spans="1:13" ht="24.95" customHeight="1" x14ac:dyDescent="0.3">
      <c r="A52" s="1821" t="s">
        <v>163</v>
      </c>
      <c r="B52" s="2898">
        <v>0</v>
      </c>
      <c r="C52" s="2898">
        <v>0</v>
      </c>
      <c r="D52" s="3039">
        <v>0</v>
      </c>
      <c r="E52" s="2898">
        <v>0</v>
      </c>
      <c r="F52" s="2898">
        <v>0</v>
      </c>
      <c r="G52" s="3122">
        <v>0</v>
      </c>
      <c r="H52" s="2992">
        <v>0</v>
      </c>
      <c r="I52" s="896">
        <v>0</v>
      </c>
      <c r="J52" s="2965">
        <v>0</v>
      </c>
      <c r="K52" s="3024">
        <v>0</v>
      </c>
      <c r="L52" s="3025">
        <v>0</v>
      </c>
      <c r="M52" s="3026">
        <v>0</v>
      </c>
    </row>
    <row r="53" spans="1:13" ht="24.95" customHeight="1" thickBot="1" x14ac:dyDescent="0.35">
      <c r="A53" s="1821" t="s">
        <v>165</v>
      </c>
      <c r="B53" s="1847">
        <v>0</v>
      </c>
      <c r="C53" s="1847">
        <v>2</v>
      </c>
      <c r="D53" s="1910">
        <v>2</v>
      </c>
      <c r="E53" s="1847">
        <v>0</v>
      </c>
      <c r="F53" s="1847">
        <v>1</v>
      </c>
      <c r="G53" s="3123">
        <v>1</v>
      </c>
      <c r="H53" s="1851">
        <v>0</v>
      </c>
      <c r="I53" s="1847">
        <v>0</v>
      </c>
      <c r="J53" s="1910">
        <v>0</v>
      </c>
      <c r="K53" s="1908">
        <v>0</v>
      </c>
      <c r="L53" s="1154">
        <v>3</v>
      </c>
      <c r="M53" s="1155">
        <v>3</v>
      </c>
    </row>
    <row r="54" spans="1:13" ht="24.95" customHeight="1" thickBot="1" x14ac:dyDescent="0.35">
      <c r="A54" s="2668" t="s">
        <v>166</v>
      </c>
      <c r="B54" s="2993">
        <v>1</v>
      </c>
      <c r="C54" s="2993">
        <v>3</v>
      </c>
      <c r="D54" s="3036">
        <v>4</v>
      </c>
      <c r="E54" s="2993">
        <v>0</v>
      </c>
      <c r="F54" s="2993">
        <v>0</v>
      </c>
      <c r="G54" s="2994">
        <v>0</v>
      </c>
      <c r="H54" s="3053">
        <v>0</v>
      </c>
      <c r="I54" s="2993">
        <v>3</v>
      </c>
      <c r="J54" s="3036">
        <v>3</v>
      </c>
      <c r="K54" s="3021">
        <v>1</v>
      </c>
      <c r="L54" s="3022">
        <v>6</v>
      </c>
      <c r="M54" s="3023">
        <v>7</v>
      </c>
    </row>
    <row r="55" spans="1:13" ht="24.95" customHeight="1" x14ac:dyDescent="0.3">
      <c r="A55" s="2637" t="s">
        <v>302</v>
      </c>
      <c r="B55" s="2638">
        <v>1</v>
      </c>
      <c r="C55" s="2639">
        <v>0</v>
      </c>
      <c r="D55" s="2642">
        <v>1</v>
      </c>
      <c r="E55" s="2638">
        <v>0</v>
      </c>
      <c r="F55" s="2639">
        <v>0</v>
      </c>
      <c r="G55" s="2640">
        <v>0</v>
      </c>
      <c r="H55" s="2641">
        <v>0</v>
      </c>
      <c r="I55" s="2639">
        <v>1</v>
      </c>
      <c r="J55" s="2642">
        <v>1</v>
      </c>
      <c r="K55" s="2638">
        <v>1</v>
      </c>
      <c r="L55" s="2639">
        <v>1</v>
      </c>
      <c r="M55" s="2640">
        <v>2</v>
      </c>
    </row>
    <row r="56" spans="1:13" ht="24.95" customHeight="1" x14ac:dyDescent="0.3">
      <c r="A56" s="2646" t="s">
        <v>303</v>
      </c>
      <c r="B56" s="2647">
        <v>0</v>
      </c>
      <c r="C56" s="2648">
        <v>0</v>
      </c>
      <c r="D56" s="2651">
        <v>0</v>
      </c>
      <c r="E56" s="2647">
        <v>0</v>
      </c>
      <c r="F56" s="2648">
        <v>0</v>
      </c>
      <c r="G56" s="2649">
        <v>0</v>
      </c>
      <c r="H56" s="2650">
        <v>0</v>
      </c>
      <c r="I56" s="2648">
        <v>0</v>
      </c>
      <c r="J56" s="2651">
        <v>0</v>
      </c>
      <c r="K56" s="2647">
        <v>0</v>
      </c>
      <c r="L56" s="2648">
        <v>0</v>
      </c>
      <c r="M56" s="2649">
        <v>0</v>
      </c>
    </row>
    <row r="57" spans="1:13" ht="24.95" customHeight="1" x14ac:dyDescent="0.3">
      <c r="A57" s="2646" t="s">
        <v>304</v>
      </c>
      <c r="B57" s="2647">
        <v>0</v>
      </c>
      <c r="C57" s="2648">
        <v>0</v>
      </c>
      <c r="D57" s="2651">
        <v>0</v>
      </c>
      <c r="E57" s="2647">
        <v>0</v>
      </c>
      <c r="F57" s="2648">
        <v>0</v>
      </c>
      <c r="G57" s="2649">
        <v>0</v>
      </c>
      <c r="H57" s="2650">
        <v>0</v>
      </c>
      <c r="I57" s="2648">
        <v>1</v>
      </c>
      <c r="J57" s="2651">
        <v>1</v>
      </c>
      <c r="K57" s="2647">
        <v>0</v>
      </c>
      <c r="L57" s="2648">
        <v>1</v>
      </c>
      <c r="M57" s="2649">
        <v>1</v>
      </c>
    </row>
    <row r="58" spans="1:13" ht="38.450000000000003" customHeight="1" x14ac:dyDescent="0.3">
      <c r="A58" s="2798" t="s">
        <v>334</v>
      </c>
      <c r="B58" s="2647">
        <v>0</v>
      </c>
      <c r="C58" s="2648">
        <v>1</v>
      </c>
      <c r="D58" s="2651">
        <v>1</v>
      </c>
      <c r="E58" s="2647">
        <v>0</v>
      </c>
      <c r="F58" s="2648">
        <v>0</v>
      </c>
      <c r="G58" s="2649">
        <v>0</v>
      </c>
      <c r="H58" s="2650">
        <v>0</v>
      </c>
      <c r="I58" s="2648">
        <v>0</v>
      </c>
      <c r="J58" s="2651">
        <v>0</v>
      </c>
      <c r="K58" s="2647">
        <v>0</v>
      </c>
      <c r="L58" s="2648">
        <v>1</v>
      </c>
      <c r="M58" s="2649">
        <v>1</v>
      </c>
    </row>
    <row r="59" spans="1:13" ht="24.95" customHeight="1" thickBot="1" x14ac:dyDescent="0.35">
      <c r="A59" s="2655" t="s">
        <v>305</v>
      </c>
      <c r="B59" s="2656">
        <v>0</v>
      </c>
      <c r="C59" s="2657">
        <v>2</v>
      </c>
      <c r="D59" s="888">
        <v>2</v>
      </c>
      <c r="E59" s="2656">
        <v>0</v>
      </c>
      <c r="F59" s="2657">
        <v>0</v>
      </c>
      <c r="G59" s="2658">
        <v>0</v>
      </c>
      <c r="H59" s="2659">
        <v>0</v>
      </c>
      <c r="I59" s="2657">
        <v>1</v>
      </c>
      <c r="J59" s="888">
        <v>1</v>
      </c>
      <c r="K59" s="2656">
        <v>0</v>
      </c>
      <c r="L59" s="2657">
        <v>3</v>
      </c>
      <c r="M59" s="2658">
        <v>3</v>
      </c>
    </row>
    <row r="60" spans="1:13" ht="24.75" customHeight="1" x14ac:dyDescent="0.3">
      <c r="A60" s="2663" t="s">
        <v>167</v>
      </c>
      <c r="B60" s="896">
        <v>0</v>
      </c>
      <c r="C60" s="896">
        <v>0</v>
      </c>
      <c r="D60" s="2965">
        <v>0</v>
      </c>
      <c r="E60" s="896">
        <v>0</v>
      </c>
      <c r="F60" s="896">
        <v>0</v>
      </c>
      <c r="G60" s="966">
        <v>0</v>
      </c>
      <c r="H60" s="2992">
        <v>0</v>
      </c>
      <c r="I60" s="896">
        <v>1</v>
      </c>
      <c r="J60" s="2965">
        <v>1</v>
      </c>
      <c r="K60" s="890">
        <v>0</v>
      </c>
      <c r="L60" s="3031">
        <v>1</v>
      </c>
      <c r="M60" s="3032">
        <v>1</v>
      </c>
    </row>
    <row r="61" spans="1:13" ht="24.75" customHeight="1" x14ac:dyDescent="0.3">
      <c r="A61" s="3087" t="s">
        <v>342</v>
      </c>
      <c r="B61" s="896">
        <v>0</v>
      </c>
      <c r="C61" s="896">
        <v>0</v>
      </c>
      <c r="D61" s="2965">
        <v>0</v>
      </c>
      <c r="E61" s="896">
        <v>0</v>
      </c>
      <c r="F61" s="896">
        <v>0</v>
      </c>
      <c r="G61" s="966">
        <v>0</v>
      </c>
      <c r="H61" s="2992">
        <v>0</v>
      </c>
      <c r="I61" s="896">
        <v>0</v>
      </c>
      <c r="J61" s="2965">
        <v>0</v>
      </c>
      <c r="K61" s="890">
        <v>0</v>
      </c>
      <c r="L61" s="3031">
        <v>0</v>
      </c>
      <c r="M61" s="3032">
        <v>0</v>
      </c>
    </row>
    <row r="62" spans="1:13" ht="24.75" customHeight="1" x14ac:dyDescent="0.3">
      <c r="A62" s="1821" t="s">
        <v>168</v>
      </c>
      <c r="B62" s="896">
        <v>0</v>
      </c>
      <c r="C62" s="896">
        <v>2</v>
      </c>
      <c r="D62" s="2965">
        <v>2</v>
      </c>
      <c r="E62" s="896">
        <v>0</v>
      </c>
      <c r="F62" s="896">
        <v>0</v>
      </c>
      <c r="G62" s="966">
        <v>0</v>
      </c>
      <c r="H62" s="2992">
        <v>0</v>
      </c>
      <c r="I62" s="896">
        <v>0</v>
      </c>
      <c r="J62" s="2965">
        <v>0</v>
      </c>
      <c r="K62" s="890">
        <v>0</v>
      </c>
      <c r="L62" s="3031">
        <v>2</v>
      </c>
      <c r="M62" s="3032">
        <v>2</v>
      </c>
    </row>
    <row r="63" spans="1:13" ht="24.95" customHeight="1" thickBot="1" x14ac:dyDescent="0.35">
      <c r="A63" s="1821" t="s">
        <v>169</v>
      </c>
      <c r="B63" s="896">
        <v>0</v>
      </c>
      <c r="C63" s="896">
        <v>0</v>
      </c>
      <c r="D63" s="2965">
        <v>0</v>
      </c>
      <c r="E63" s="896">
        <v>0</v>
      </c>
      <c r="F63" s="896">
        <v>0</v>
      </c>
      <c r="G63" s="966">
        <v>0</v>
      </c>
      <c r="H63" s="2992">
        <v>0</v>
      </c>
      <c r="I63" s="896">
        <v>1</v>
      </c>
      <c r="J63" s="2965">
        <v>1</v>
      </c>
      <c r="K63" s="890">
        <v>0</v>
      </c>
      <c r="L63" s="3031">
        <v>1</v>
      </c>
      <c r="M63" s="3032">
        <v>1</v>
      </c>
    </row>
    <row r="64" spans="1:13" ht="24.95" customHeight="1" thickBot="1" x14ac:dyDescent="0.35">
      <c r="A64" s="2707" t="s">
        <v>170</v>
      </c>
      <c r="B64" s="3085">
        <v>0</v>
      </c>
      <c r="C64" s="3124">
        <v>0</v>
      </c>
      <c r="D64" s="3127">
        <v>0</v>
      </c>
      <c r="E64" s="3085">
        <v>0</v>
      </c>
      <c r="F64" s="3124">
        <v>0</v>
      </c>
      <c r="G64" s="3125">
        <v>0</v>
      </c>
      <c r="H64" s="3126">
        <v>0</v>
      </c>
      <c r="I64" s="3124">
        <v>0</v>
      </c>
      <c r="J64" s="3127">
        <v>0</v>
      </c>
      <c r="K64" s="3085">
        <v>0</v>
      </c>
      <c r="L64" s="3124">
        <v>0</v>
      </c>
      <c r="M64" s="3125">
        <v>0</v>
      </c>
    </row>
    <row r="65" spans="1:13" ht="24.95" customHeight="1" x14ac:dyDescent="0.3">
      <c r="A65" s="2821" t="s">
        <v>307</v>
      </c>
      <c r="B65" s="2898">
        <v>0</v>
      </c>
      <c r="C65" s="2898">
        <v>0</v>
      </c>
      <c r="D65" s="3039">
        <v>0</v>
      </c>
      <c r="E65" s="2898">
        <v>0</v>
      </c>
      <c r="F65" s="2898">
        <v>0</v>
      </c>
      <c r="G65" s="3122">
        <v>0</v>
      </c>
      <c r="H65" s="2901">
        <v>0</v>
      </c>
      <c r="I65" s="2898">
        <v>0</v>
      </c>
      <c r="J65" s="3039">
        <v>0</v>
      </c>
      <c r="K65" s="3024">
        <v>0</v>
      </c>
      <c r="L65" s="3025">
        <v>0</v>
      </c>
      <c r="M65" s="3026">
        <v>0</v>
      </c>
    </row>
    <row r="66" spans="1:13" ht="24.95" customHeight="1" x14ac:dyDescent="0.3">
      <c r="A66" s="1874" t="s">
        <v>308</v>
      </c>
      <c r="B66" s="2903">
        <v>0</v>
      </c>
      <c r="C66" s="2903">
        <v>0</v>
      </c>
      <c r="D66" s="3037">
        <v>0</v>
      </c>
      <c r="E66" s="2903">
        <v>0</v>
      </c>
      <c r="F66" s="2903">
        <v>0</v>
      </c>
      <c r="G66" s="3128">
        <v>0</v>
      </c>
      <c r="H66" s="2906">
        <v>0</v>
      </c>
      <c r="I66" s="2903">
        <v>0</v>
      </c>
      <c r="J66" s="3037">
        <v>0</v>
      </c>
      <c r="K66" s="890">
        <v>0</v>
      </c>
      <c r="L66" s="3031">
        <v>0</v>
      </c>
      <c r="M66" s="3032">
        <v>0</v>
      </c>
    </row>
    <row r="67" spans="1:13" ht="24.95" customHeight="1" thickBot="1" x14ac:dyDescent="0.35">
      <c r="A67" s="2655" t="s">
        <v>310</v>
      </c>
      <c r="B67" s="2908">
        <v>0</v>
      </c>
      <c r="C67" s="2908">
        <v>0</v>
      </c>
      <c r="D67" s="3041">
        <v>0</v>
      </c>
      <c r="E67" s="2908">
        <v>0</v>
      </c>
      <c r="F67" s="2908">
        <v>0</v>
      </c>
      <c r="G67" s="3129">
        <v>0</v>
      </c>
      <c r="H67" s="2999">
        <v>0</v>
      </c>
      <c r="I67" s="2908">
        <v>0</v>
      </c>
      <c r="J67" s="3041">
        <v>0</v>
      </c>
      <c r="K67" s="3089">
        <v>0</v>
      </c>
      <c r="L67" s="3090">
        <v>0</v>
      </c>
      <c r="M67" s="3091">
        <v>0</v>
      </c>
    </row>
    <row r="68" spans="1:13" x14ac:dyDescent="0.3">
      <c r="A68" s="1821" t="s">
        <v>171</v>
      </c>
      <c r="B68" s="2903">
        <v>0</v>
      </c>
      <c r="C68" s="2903">
        <v>0</v>
      </c>
      <c r="D68" s="3037">
        <v>0</v>
      </c>
      <c r="E68" s="2903">
        <v>0</v>
      </c>
      <c r="F68" s="2903">
        <v>0</v>
      </c>
      <c r="G68" s="3128">
        <v>0</v>
      </c>
      <c r="H68" s="2906">
        <v>1</v>
      </c>
      <c r="I68" s="2903">
        <v>0</v>
      </c>
      <c r="J68" s="3037">
        <v>1</v>
      </c>
      <c r="K68" s="890">
        <v>1</v>
      </c>
      <c r="L68" s="3031">
        <v>0</v>
      </c>
      <c r="M68" s="3032">
        <v>1</v>
      </c>
    </row>
    <row r="69" spans="1:13" x14ac:dyDescent="0.3">
      <c r="A69" s="1821" t="s">
        <v>172</v>
      </c>
      <c r="B69" s="2903">
        <v>0</v>
      </c>
      <c r="C69" s="2903">
        <v>0</v>
      </c>
      <c r="D69" s="3037">
        <v>0</v>
      </c>
      <c r="E69" s="2903">
        <v>0</v>
      </c>
      <c r="F69" s="2903">
        <v>0</v>
      </c>
      <c r="G69" s="3128">
        <v>0</v>
      </c>
      <c r="H69" s="2906">
        <v>0</v>
      </c>
      <c r="I69" s="2903">
        <v>0</v>
      </c>
      <c r="J69" s="3037">
        <v>0</v>
      </c>
      <c r="K69" s="890">
        <v>0</v>
      </c>
      <c r="L69" s="3031">
        <v>0</v>
      </c>
      <c r="M69" s="3032">
        <v>0</v>
      </c>
    </row>
    <row r="70" spans="1:13" ht="48.75" customHeight="1" x14ac:dyDescent="0.3">
      <c r="A70" s="1821" t="s">
        <v>173</v>
      </c>
      <c r="B70" s="2903">
        <v>1</v>
      </c>
      <c r="C70" s="2903">
        <v>0</v>
      </c>
      <c r="D70" s="3037">
        <v>1</v>
      </c>
      <c r="E70" s="2903">
        <v>1</v>
      </c>
      <c r="F70" s="2903">
        <v>0</v>
      </c>
      <c r="G70" s="3128">
        <v>1</v>
      </c>
      <c r="H70" s="2906">
        <v>0</v>
      </c>
      <c r="I70" s="2903">
        <v>0</v>
      </c>
      <c r="J70" s="3037">
        <v>0</v>
      </c>
      <c r="K70" s="890">
        <v>2</v>
      </c>
      <c r="L70" s="3031">
        <v>0</v>
      </c>
      <c r="M70" s="3032">
        <v>2</v>
      </c>
    </row>
    <row r="71" spans="1:13" ht="30" customHeight="1" thickBot="1" x14ac:dyDescent="0.35">
      <c r="A71" s="1821" t="s">
        <v>174</v>
      </c>
      <c r="B71" s="2903">
        <v>0</v>
      </c>
      <c r="C71" s="2903">
        <v>0</v>
      </c>
      <c r="D71" s="3037">
        <v>0</v>
      </c>
      <c r="E71" s="2903">
        <v>0</v>
      </c>
      <c r="F71" s="2903">
        <v>0</v>
      </c>
      <c r="G71" s="3128">
        <v>0</v>
      </c>
      <c r="H71" s="2906">
        <v>0</v>
      </c>
      <c r="I71" s="2903">
        <v>0</v>
      </c>
      <c r="J71" s="3037">
        <v>0</v>
      </c>
      <c r="K71" s="3089">
        <v>0</v>
      </c>
      <c r="L71" s="1154">
        <v>0</v>
      </c>
      <c r="M71" s="1155">
        <v>0</v>
      </c>
    </row>
    <row r="72" spans="1:13" ht="30" customHeight="1" thickBot="1" x14ac:dyDescent="0.35">
      <c r="A72" s="2772" t="s">
        <v>13</v>
      </c>
      <c r="B72" s="2980">
        <v>2</v>
      </c>
      <c r="C72" s="2980">
        <v>7</v>
      </c>
      <c r="D72" s="2980">
        <v>9</v>
      </c>
      <c r="E72" s="2980">
        <v>1</v>
      </c>
      <c r="F72" s="2980">
        <v>1</v>
      </c>
      <c r="G72" s="2981">
        <v>2</v>
      </c>
      <c r="H72" s="3137">
        <v>1</v>
      </c>
      <c r="I72" s="2980">
        <v>5</v>
      </c>
      <c r="J72" s="2980">
        <v>6</v>
      </c>
      <c r="K72" s="2980">
        <v>4</v>
      </c>
      <c r="L72" s="2980">
        <v>13</v>
      </c>
      <c r="M72" s="2981">
        <v>17</v>
      </c>
    </row>
    <row r="73" spans="1:13" ht="32.25" customHeight="1" thickBot="1" x14ac:dyDescent="0.35">
      <c r="A73" s="2697" t="s">
        <v>186</v>
      </c>
      <c r="B73" s="3146">
        <v>125</v>
      </c>
      <c r="C73" s="3146">
        <v>212</v>
      </c>
      <c r="D73" s="3147">
        <v>337</v>
      </c>
      <c r="E73" s="3146">
        <v>113</v>
      </c>
      <c r="F73" s="3146">
        <v>72</v>
      </c>
      <c r="G73" s="3148">
        <v>185</v>
      </c>
      <c r="H73" s="3149">
        <v>86</v>
      </c>
      <c r="I73" s="3146">
        <v>76</v>
      </c>
      <c r="J73" s="3146">
        <v>162</v>
      </c>
      <c r="K73" s="3150">
        <v>324</v>
      </c>
      <c r="L73" s="3151">
        <v>360</v>
      </c>
      <c r="M73" s="3152">
        <v>684</v>
      </c>
    </row>
    <row r="74" spans="1:13" ht="37.5" customHeight="1" x14ac:dyDescent="0.3">
      <c r="A74" s="885"/>
      <c r="B74" s="886"/>
      <c r="C74" s="886"/>
      <c r="D74" s="886"/>
      <c r="E74" s="886"/>
      <c r="F74" s="886"/>
      <c r="G74" s="886"/>
      <c r="H74" s="886"/>
      <c r="I74" s="886"/>
      <c r="J74" s="886"/>
      <c r="K74" s="886"/>
      <c r="L74" s="886"/>
      <c r="M74" s="886"/>
    </row>
    <row r="75" spans="1:13" ht="26.25" customHeight="1" x14ac:dyDescent="0.3">
      <c r="A75" s="885"/>
      <c r="B75" s="886"/>
      <c r="C75" s="886"/>
      <c r="D75" s="886"/>
      <c r="E75" s="886"/>
      <c r="F75" s="886"/>
      <c r="G75" s="886"/>
      <c r="H75" s="886"/>
      <c r="I75" s="886"/>
      <c r="J75" s="886"/>
      <c r="K75" s="886"/>
      <c r="L75" s="886"/>
      <c r="M75" s="886"/>
    </row>
  </sheetData>
  <mergeCells count="7">
    <mergeCell ref="K4:M4"/>
    <mergeCell ref="A4:A5"/>
    <mergeCell ref="B4:D4"/>
    <mergeCell ref="E4:G4"/>
    <mergeCell ref="A1:M1"/>
    <mergeCell ref="A2:M2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60" zoomScaleNormal="60" workbookViewId="0">
      <selection activeCell="X15" sqref="X15"/>
    </sheetView>
  </sheetViews>
  <sheetFormatPr defaultRowHeight="20.25" x14ac:dyDescent="0.3"/>
  <cols>
    <col min="1" max="1" width="75.140625" style="89" customWidth="1"/>
    <col min="2" max="2" width="9.140625" style="89" customWidth="1"/>
    <col min="3" max="3" width="10.5703125" style="89" customWidth="1"/>
    <col min="4" max="5" width="9.140625" style="89" customWidth="1"/>
    <col min="6" max="6" width="11.28515625" style="89" customWidth="1"/>
    <col min="7" max="8" width="9.140625" style="89" customWidth="1"/>
    <col min="9" max="9" width="10.85546875" style="89" customWidth="1"/>
    <col min="10" max="11" width="9.140625" style="89" customWidth="1"/>
    <col min="12" max="12" width="10.5703125" style="89" customWidth="1"/>
    <col min="13" max="13" width="9.140625" style="89" customWidth="1"/>
    <col min="14" max="256" width="9.140625" style="89"/>
    <col min="257" max="257" width="75.140625" style="89" customWidth="1"/>
    <col min="258" max="269" width="9.140625" style="89" customWidth="1"/>
    <col min="270" max="512" width="9.140625" style="89"/>
    <col min="513" max="513" width="75.140625" style="89" customWidth="1"/>
    <col min="514" max="525" width="9.140625" style="89" customWidth="1"/>
    <col min="526" max="768" width="9.140625" style="89"/>
    <col min="769" max="769" width="75.140625" style="89" customWidth="1"/>
    <col min="770" max="781" width="9.140625" style="89" customWidth="1"/>
    <col min="782" max="1024" width="9.140625" style="89"/>
    <col min="1025" max="1025" width="75.140625" style="89" customWidth="1"/>
    <col min="1026" max="1037" width="9.140625" style="89" customWidth="1"/>
    <col min="1038" max="1280" width="9.140625" style="89"/>
    <col min="1281" max="1281" width="75.140625" style="89" customWidth="1"/>
    <col min="1282" max="1293" width="9.140625" style="89" customWidth="1"/>
    <col min="1294" max="1536" width="9.140625" style="89"/>
    <col min="1537" max="1537" width="75.140625" style="89" customWidth="1"/>
    <col min="1538" max="1549" width="9.140625" style="89" customWidth="1"/>
    <col min="1550" max="1792" width="9.140625" style="89"/>
    <col min="1793" max="1793" width="75.140625" style="89" customWidth="1"/>
    <col min="1794" max="1805" width="9.140625" style="89" customWidth="1"/>
    <col min="1806" max="2048" width="9.140625" style="89"/>
    <col min="2049" max="2049" width="75.140625" style="89" customWidth="1"/>
    <col min="2050" max="2061" width="9.140625" style="89" customWidth="1"/>
    <col min="2062" max="2304" width="9.140625" style="89"/>
    <col min="2305" max="2305" width="75.140625" style="89" customWidth="1"/>
    <col min="2306" max="2317" width="9.140625" style="89" customWidth="1"/>
    <col min="2318" max="2560" width="9.140625" style="89"/>
    <col min="2561" max="2561" width="75.140625" style="89" customWidth="1"/>
    <col min="2562" max="2573" width="9.140625" style="89" customWidth="1"/>
    <col min="2574" max="2816" width="9.140625" style="89"/>
    <col min="2817" max="2817" width="75.140625" style="89" customWidth="1"/>
    <col min="2818" max="2829" width="9.140625" style="89" customWidth="1"/>
    <col min="2830" max="3072" width="9.140625" style="89"/>
    <col min="3073" max="3073" width="75.140625" style="89" customWidth="1"/>
    <col min="3074" max="3085" width="9.140625" style="89" customWidth="1"/>
    <col min="3086" max="3328" width="9.140625" style="89"/>
    <col min="3329" max="3329" width="75.140625" style="89" customWidth="1"/>
    <col min="3330" max="3341" width="9.140625" style="89" customWidth="1"/>
    <col min="3342" max="3584" width="9.140625" style="89"/>
    <col min="3585" max="3585" width="75.140625" style="89" customWidth="1"/>
    <col min="3586" max="3597" width="9.140625" style="89" customWidth="1"/>
    <col min="3598" max="3840" width="9.140625" style="89"/>
    <col min="3841" max="3841" width="75.140625" style="89" customWidth="1"/>
    <col min="3842" max="3853" width="9.140625" style="89" customWidth="1"/>
    <col min="3854" max="4096" width="9.140625" style="89"/>
    <col min="4097" max="4097" width="75.140625" style="89" customWidth="1"/>
    <col min="4098" max="4109" width="9.140625" style="89" customWidth="1"/>
    <col min="4110" max="4352" width="9.140625" style="89"/>
    <col min="4353" max="4353" width="75.140625" style="89" customWidth="1"/>
    <col min="4354" max="4365" width="9.140625" style="89" customWidth="1"/>
    <col min="4366" max="4608" width="9.140625" style="89"/>
    <col min="4609" max="4609" width="75.140625" style="89" customWidth="1"/>
    <col min="4610" max="4621" width="9.140625" style="89" customWidth="1"/>
    <col min="4622" max="4864" width="9.140625" style="89"/>
    <col min="4865" max="4865" width="75.140625" style="89" customWidth="1"/>
    <col min="4866" max="4877" width="9.140625" style="89" customWidth="1"/>
    <col min="4878" max="5120" width="9.140625" style="89"/>
    <col min="5121" max="5121" width="75.140625" style="89" customWidth="1"/>
    <col min="5122" max="5133" width="9.140625" style="89" customWidth="1"/>
    <col min="5134" max="5376" width="9.140625" style="89"/>
    <col min="5377" max="5377" width="75.140625" style="89" customWidth="1"/>
    <col min="5378" max="5389" width="9.140625" style="89" customWidth="1"/>
    <col min="5390" max="5632" width="9.140625" style="89"/>
    <col min="5633" max="5633" width="75.140625" style="89" customWidth="1"/>
    <col min="5634" max="5645" width="9.140625" style="89" customWidth="1"/>
    <col min="5646" max="5888" width="9.140625" style="89"/>
    <col min="5889" max="5889" width="75.140625" style="89" customWidth="1"/>
    <col min="5890" max="5901" width="9.140625" style="89" customWidth="1"/>
    <col min="5902" max="6144" width="9.140625" style="89"/>
    <col min="6145" max="6145" width="75.140625" style="89" customWidth="1"/>
    <col min="6146" max="6157" width="9.140625" style="89" customWidth="1"/>
    <col min="6158" max="6400" width="9.140625" style="89"/>
    <col min="6401" max="6401" width="75.140625" style="89" customWidth="1"/>
    <col min="6402" max="6413" width="9.140625" style="89" customWidth="1"/>
    <col min="6414" max="6656" width="9.140625" style="89"/>
    <col min="6657" max="6657" width="75.140625" style="89" customWidth="1"/>
    <col min="6658" max="6669" width="9.140625" style="89" customWidth="1"/>
    <col min="6670" max="6912" width="9.140625" style="89"/>
    <col min="6913" max="6913" width="75.140625" style="89" customWidth="1"/>
    <col min="6914" max="6925" width="9.140625" style="89" customWidth="1"/>
    <col min="6926" max="7168" width="9.140625" style="89"/>
    <col min="7169" max="7169" width="75.140625" style="89" customWidth="1"/>
    <col min="7170" max="7181" width="9.140625" style="89" customWidth="1"/>
    <col min="7182" max="7424" width="9.140625" style="89"/>
    <col min="7425" max="7425" width="75.140625" style="89" customWidth="1"/>
    <col min="7426" max="7437" width="9.140625" style="89" customWidth="1"/>
    <col min="7438" max="7680" width="9.140625" style="89"/>
    <col min="7681" max="7681" width="75.140625" style="89" customWidth="1"/>
    <col min="7682" max="7693" width="9.140625" style="89" customWidth="1"/>
    <col min="7694" max="7936" width="9.140625" style="89"/>
    <col min="7937" max="7937" width="75.140625" style="89" customWidth="1"/>
    <col min="7938" max="7949" width="9.140625" style="89" customWidth="1"/>
    <col min="7950" max="8192" width="9.140625" style="89"/>
    <col min="8193" max="8193" width="75.140625" style="89" customWidth="1"/>
    <col min="8194" max="8205" width="9.140625" style="89" customWidth="1"/>
    <col min="8206" max="8448" width="9.140625" style="89"/>
    <col min="8449" max="8449" width="75.140625" style="89" customWidth="1"/>
    <col min="8450" max="8461" width="9.140625" style="89" customWidth="1"/>
    <col min="8462" max="8704" width="9.140625" style="89"/>
    <col min="8705" max="8705" width="75.140625" style="89" customWidth="1"/>
    <col min="8706" max="8717" width="9.140625" style="89" customWidth="1"/>
    <col min="8718" max="8960" width="9.140625" style="89"/>
    <col min="8961" max="8961" width="75.140625" style="89" customWidth="1"/>
    <col min="8962" max="8973" width="9.140625" style="89" customWidth="1"/>
    <col min="8974" max="9216" width="9.140625" style="89"/>
    <col min="9217" max="9217" width="75.140625" style="89" customWidth="1"/>
    <col min="9218" max="9229" width="9.140625" style="89" customWidth="1"/>
    <col min="9230" max="9472" width="9.140625" style="89"/>
    <col min="9473" max="9473" width="75.140625" style="89" customWidth="1"/>
    <col min="9474" max="9485" width="9.140625" style="89" customWidth="1"/>
    <col min="9486" max="9728" width="9.140625" style="89"/>
    <col min="9729" max="9729" width="75.140625" style="89" customWidth="1"/>
    <col min="9730" max="9741" width="9.140625" style="89" customWidth="1"/>
    <col min="9742" max="9984" width="9.140625" style="89"/>
    <col min="9985" max="9985" width="75.140625" style="89" customWidth="1"/>
    <col min="9986" max="9997" width="9.140625" style="89" customWidth="1"/>
    <col min="9998" max="10240" width="9.140625" style="89"/>
    <col min="10241" max="10241" width="75.140625" style="89" customWidth="1"/>
    <col min="10242" max="10253" width="9.140625" style="89" customWidth="1"/>
    <col min="10254" max="10496" width="9.140625" style="89"/>
    <col min="10497" max="10497" width="75.140625" style="89" customWidth="1"/>
    <col min="10498" max="10509" width="9.140625" style="89" customWidth="1"/>
    <col min="10510" max="10752" width="9.140625" style="89"/>
    <col min="10753" max="10753" width="75.140625" style="89" customWidth="1"/>
    <col min="10754" max="10765" width="9.140625" style="89" customWidth="1"/>
    <col min="10766" max="11008" width="9.140625" style="89"/>
    <col min="11009" max="11009" width="75.140625" style="89" customWidth="1"/>
    <col min="11010" max="11021" width="9.140625" style="89" customWidth="1"/>
    <col min="11022" max="11264" width="9.140625" style="89"/>
    <col min="11265" max="11265" width="75.140625" style="89" customWidth="1"/>
    <col min="11266" max="11277" width="9.140625" style="89" customWidth="1"/>
    <col min="11278" max="11520" width="9.140625" style="89"/>
    <col min="11521" max="11521" width="75.140625" style="89" customWidth="1"/>
    <col min="11522" max="11533" width="9.140625" style="89" customWidth="1"/>
    <col min="11534" max="11776" width="9.140625" style="89"/>
    <col min="11777" max="11777" width="75.140625" style="89" customWidth="1"/>
    <col min="11778" max="11789" width="9.140625" style="89" customWidth="1"/>
    <col min="11790" max="12032" width="9.140625" style="89"/>
    <col min="12033" max="12033" width="75.140625" style="89" customWidth="1"/>
    <col min="12034" max="12045" width="9.140625" style="89" customWidth="1"/>
    <col min="12046" max="12288" width="9.140625" style="89"/>
    <col min="12289" max="12289" width="75.140625" style="89" customWidth="1"/>
    <col min="12290" max="12301" width="9.140625" style="89" customWidth="1"/>
    <col min="12302" max="12544" width="9.140625" style="89"/>
    <col min="12545" max="12545" width="75.140625" style="89" customWidth="1"/>
    <col min="12546" max="12557" width="9.140625" style="89" customWidth="1"/>
    <col min="12558" max="12800" width="9.140625" style="89"/>
    <col min="12801" max="12801" width="75.140625" style="89" customWidth="1"/>
    <col min="12802" max="12813" width="9.140625" style="89" customWidth="1"/>
    <col min="12814" max="13056" width="9.140625" style="89"/>
    <col min="13057" max="13057" width="75.140625" style="89" customWidth="1"/>
    <col min="13058" max="13069" width="9.140625" style="89" customWidth="1"/>
    <col min="13070" max="13312" width="9.140625" style="89"/>
    <col min="13313" max="13313" width="75.140625" style="89" customWidth="1"/>
    <col min="13314" max="13325" width="9.140625" style="89" customWidth="1"/>
    <col min="13326" max="13568" width="9.140625" style="89"/>
    <col min="13569" max="13569" width="75.140625" style="89" customWidth="1"/>
    <col min="13570" max="13581" width="9.140625" style="89" customWidth="1"/>
    <col min="13582" max="13824" width="9.140625" style="89"/>
    <col min="13825" max="13825" width="75.140625" style="89" customWidth="1"/>
    <col min="13826" max="13837" width="9.140625" style="89" customWidth="1"/>
    <col min="13838" max="14080" width="9.140625" style="89"/>
    <col min="14081" max="14081" width="75.140625" style="89" customWidth="1"/>
    <col min="14082" max="14093" width="9.140625" style="89" customWidth="1"/>
    <col min="14094" max="14336" width="9.140625" style="89"/>
    <col min="14337" max="14337" width="75.140625" style="89" customWidth="1"/>
    <col min="14338" max="14349" width="9.140625" style="89" customWidth="1"/>
    <col min="14350" max="14592" width="9.140625" style="89"/>
    <col min="14593" max="14593" width="75.140625" style="89" customWidth="1"/>
    <col min="14594" max="14605" width="9.140625" style="89" customWidth="1"/>
    <col min="14606" max="14848" width="9.140625" style="89"/>
    <col min="14849" max="14849" width="75.140625" style="89" customWidth="1"/>
    <col min="14850" max="14861" width="9.140625" style="89" customWidth="1"/>
    <col min="14862" max="15104" width="9.140625" style="89"/>
    <col min="15105" max="15105" width="75.140625" style="89" customWidth="1"/>
    <col min="15106" max="15117" width="9.140625" style="89" customWidth="1"/>
    <col min="15118" max="15360" width="9.140625" style="89"/>
    <col min="15361" max="15361" width="75.140625" style="89" customWidth="1"/>
    <col min="15362" max="15373" width="9.140625" style="89" customWidth="1"/>
    <col min="15374" max="15616" width="9.140625" style="89"/>
    <col min="15617" max="15617" width="75.140625" style="89" customWidth="1"/>
    <col min="15618" max="15629" width="9.140625" style="89" customWidth="1"/>
    <col min="15630" max="15872" width="9.140625" style="89"/>
    <col min="15873" max="15873" width="75.140625" style="89" customWidth="1"/>
    <col min="15874" max="15885" width="9.140625" style="89" customWidth="1"/>
    <col min="15886" max="16128" width="9.140625" style="89"/>
    <col min="16129" max="16129" width="75.140625" style="89" customWidth="1"/>
    <col min="16130" max="16141" width="9.140625" style="89" customWidth="1"/>
    <col min="16142" max="16384" width="9.140625" style="89"/>
  </cols>
  <sheetData>
    <row r="1" spans="1:19" ht="67.5" customHeight="1" x14ac:dyDescent="0.3">
      <c r="A1" s="4700" t="s">
        <v>145</v>
      </c>
      <c r="B1" s="4700"/>
      <c r="C1" s="4700"/>
      <c r="D1" s="4700"/>
      <c r="E1" s="4700"/>
      <c r="F1" s="4700"/>
      <c r="G1" s="4700"/>
      <c r="H1" s="4700"/>
      <c r="I1" s="4700"/>
      <c r="J1" s="4700"/>
      <c r="K1" s="4700"/>
      <c r="L1" s="4700"/>
      <c r="M1" s="4700"/>
      <c r="N1" s="961"/>
      <c r="O1" s="961"/>
      <c r="P1" s="960"/>
      <c r="Q1" s="960"/>
      <c r="R1" s="960"/>
      <c r="S1" s="960"/>
    </row>
    <row r="2" spans="1:19" ht="30" customHeight="1" x14ac:dyDescent="0.3">
      <c r="A2" s="4700" t="s">
        <v>367</v>
      </c>
      <c r="B2" s="4700"/>
      <c r="C2" s="4700"/>
      <c r="D2" s="4700"/>
      <c r="E2" s="4700"/>
      <c r="F2" s="4700"/>
      <c r="G2" s="4700"/>
      <c r="H2" s="4700"/>
      <c r="I2" s="4700"/>
      <c r="J2" s="4700"/>
      <c r="K2" s="4700"/>
      <c r="L2" s="4700"/>
      <c r="M2" s="4700"/>
      <c r="N2" s="912"/>
      <c r="O2" s="960"/>
      <c r="P2" s="960"/>
      <c r="Q2" s="960"/>
      <c r="R2" s="960"/>
      <c r="S2" s="960"/>
    </row>
    <row r="3" spans="1:19" ht="21" thickBot="1" x14ac:dyDescent="0.35">
      <c r="A3" s="912"/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</row>
    <row r="4" spans="1:19" ht="26.25" customHeight="1" thickBot="1" x14ac:dyDescent="0.35">
      <c r="A4" s="4739" t="s">
        <v>9</v>
      </c>
      <c r="B4" s="4733" t="s">
        <v>19</v>
      </c>
      <c r="C4" s="4734"/>
      <c r="D4" s="4735"/>
      <c r="E4" s="4733" t="s">
        <v>20</v>
      </c>
      <c r="F4" s="4734"/>
      <c r="G4" s="4735"/>
      <c r="H4" s="4733" t="s">
        <v>29</v>
      </c>
      <c r="I4" s="4734"/>
      <c r="J4" s="4735"/>
      <c r="K4" s="4736" t="s">
        <v>21</v>
      </c>
      <c r="L4" s="4737"/>
      <c r="M4" s="4738"/>
      <c r="N4" s="947"/>
      <c r="O4" s="905"/>
      <c r="P4" s="905"/>
      <c r="Q4" s="905"/>
      <c r="R4" s="905"/>
      <c r="S4" s="905"/>
    </row>
    <row r="5" spans="1:19" ht="174.75" customHeight="1" thickBot="1" x14ac:dyDescent="0.35">
      <c r="A5" s="4740"/>
      <c r="B5" s="928" t="s">
        <v>26</v>
      </c>
      <c r="C5" s="928" t="s">
        <v>27</v>
      </c>
      <c r="D5" s="928" t="s">
        <v>4</v>
      </c>
      <c r="E5" s="928" t="s">
        <v>26</v>
      </c>
      <c r="F5" s="928" t="s">
        <v>27</v>
      </c>
      <c r="G5" s="928" t="s">
        <v>4</v>
      </c>
      <c r="H5" s="928" t="s">
        <v>26</v>
      </c>
      <c r="I5" s="928" t="s">
        <v>27</v>
      </c>
      <c r="J5" s="928" t="s">
        <v>4</v>
      </c>
      <c r="K5" s="928" t="s">
        <v>26</v>
      </c>
      <c r="L5" s="928" t="s">
        <v>27</v>
      </c>
      <c r="M5" s="967" t="s">
        <v>4</v>
      </c>
      <c r="N5" s="947"/>
      <c r="O5" s="905"/>
      <c r="P5" s="905"/>
      <c r="Q5" s="905"/>
      <c r="R5" s="905"/>
      <c r="S5" s="905"/>
    </row>
    <row r="6" spans="1:19" ht="21" thickBot="1" x14ac:dyDescent="0.35">
      <c r="A6" s="916" t="s">
        <v>22</v>
      </c>
      <c r="B6" s="958"/>
      <c r="C6" s="957"/>
      <c r="D6" s="956"/>
      <c r="E6" s="958"/>
      <c r="F6" s="957"/>
      <c r="G6" s="959"/>
      <c r="H6" s="958"/>
      <c r="I6" s="957"/>
      <c r="J6" s="956"/>
      <c r="K6" s="955"/>
      <c r="L6" s="954"/>
      <c r="M6" s="953"/>
      <c r="N6" s="947"/>
      <c r="O6" s="905"/>
      <c r="P6" s="905"/>
      <c r="Q6" s="905"/>
      <c r="R6" s="905"/>
      <c r="S6" s="905"/>
    </row>
    <row r="7" spans="1:19" ht="32.25" customHeight="1" thickBot="1" x14ac:dyDescent="0.35">
      <c r="A7" s="914" t="s">
        <v>164</v>
      </c>
      <c r="B7" s="952">
        <v>10</v>
      </c>
      <c r="C7" s="951">
        <v>6</v>
      </c>
      <c r="D7" s="951">
        <v>16</v>
      </c>
      <c r="E7" s="951">
        <v>10</v>
      </c>
      <c r="F7" s="951">
        <v>6</v>
      </c>
      <c r="G7" s="951">
        <v>16</v>
      </c>
      <c r="H7" s="951">
        <v>16</v>
      </c>
      <c r="I7" s="951">
        <v>6</v>
      </c>
      <c r="J7" s="951">
        <v>22</v>
      </c>
      <c r="K7" s="951">
        <v>36</v>
      </c>
      <c r="L7" s="951">
        <v>18</v>
      </c>
      <c r="M7" s="917">
        <v>54</v>
      </c>
      <c r="N7" s="947"/>
      <c r="O7" s="905"/>
      <c r="P7" s="905"/>
      <c r="Q7" s="905"/>
      <c r="R7" s="905"/>
      <c r="S7" s="905"/>
    </row>
    <row r="8" spans="1:19" ht="29.25" customHeight="1" thickBot="1" x14ac:dyDescent="0.35">
      <c r="A8" s="908" t="s">
        <v>12</v>
      </c>
      <c r="B8" s="925">
        <v>10</v>
      </c>
      <c r="C8" s="925">
        <v>6</v>
      </c>
      <c r="D8" s="925">
        <v>16</v>
      </c>
      <c r="E8" s="925">
        <v>10</v>
      </c>
      <c r="F8" s="925">
        <v>6</v>
      </c>
      <c r="G8" s="925">
        <v>16</v>
      </c>
      <c r="H8" s="925">
        <v>16</v>
      </c>
      <c r="I8" s="925">
        <v>6</v>
      </c>
      <c r="J8" s="925">
        <v>22</v>
      </c>
      <c r="K8" s="925">
        <v>36</v>
      </c>
      <c r="L8" s="925">
        <v>18</v>
      </c>
      <c r="M8" s="938">
        <v>54</v>
      </c>
      <c r="N8" s="947"/>
      <c r="O8" s="905"/>
      <c r="P8" s="905"/>
      <c r="Q8" s="905"/>
      <c r="R8" s="905"/>
      <c r="S8" s="905"/>
    </row>
    <row r="9" spans="1:19" ht="21" thickBot="1" x14ac:dyDescent="0.35">
      <c r="A9" s="950" t="s">
        <v>23</v>
      </c>
      <c r="B9" s="919"/>
      <c r="C9" s="949"/>
      <c r="D9" s="922"/>
      <c r="E9" s="919"/>
      <c r="F9" s="949"/>
      <c r="G9" s="922"/>
      <c r="H9" s="919"/>
      <c r="I9" s="949"/>
      <c r="J9" s="922"/>
      <c r="K9" s="920"/>
      <c r="L9" s="949"/>
      <c r="M9" s="948"/>
      <c r="N9" s="947"/>
      <c r="O9" s="905"/>
      <c r="P9" s="905"/>
      <c r="Q9" s="905"/>
      <c r="R9" s="905"/>
      <c r="S9" s="905"/>
    </row>
    <row r="10" spans="1:19" ht="28.5" customHeight="1" thickBot="1" x14ac:dyDescent="0.35">
      <c r="A10" s="926" t="s">
        <v>11</v>
      </c>
      <c r="B10" s="933"/>
      <c r="C10" s="934"/>
      <c r="D10" s="935"/>
      <c r="E10" s="933"/>
      <c r="F10" s="934"/>
      <c r="G10" s="935"/>
      <c r="H10" s="933"/>
      <c r="I10" s="934"/>
      <c r="J10" s="935"/>
      <c r="K10" s="946"/>
      <c r="L10" s="945"/>
      <c r="M10" s="936"/>
      <c r="N10" s="944"/>
      <c r="O10" s="905"/>
      <c r="P10" s="905"/>
      <c r="Q10" s="905"/>
      <c r="R10" s="905"/>
      <c r="S10" s="905"/>
    </row>
    <row r="11" spans="1:19" ht="39" customHeight="1" thickBot="1" x14ac:dyDescent="0.35">
      <c r="A11" s="941" t="s">
        <v>164</v>
      </c>
      <c r="B11" s="929">
        <v>10</v>
      </c>
      <c r="C11" s="930">
        <v>6</v>
      </c>
      <c r="D11" s="931">
        <v>16</v>
      </c>
      <c r="E11" s="929">
        <v>10</v>
      </c>
      <c r="F11" s="930">
        <v>6</v>
      </c>
      <c r="G11" s="931">
        <v>16</v>
      </c>
      <c r="H11" s="929">
        <v>16</v>
      </c>
      <c r="I11" s="930">
        <v>6</v>
      </c>
      <c r="J11" s="937">
        <v>22</v>
      </c>
      <c r="K11" s="909">
        <v>36</v>
      </c>
      <c r="L11" s="910">
        <v>18</v>
      </c>
      <c r="M11" s="911">
        <v>54</v>
      </c>
      <c r="N11" s="907"/>
      <c r="O11" s="905"/>
      <c r="P11" s="905"/>
      <c r="Q11" s="905"/>
      <c r="R11" s="905"/>
      <c r="S11" s="905"/>
    </row>
    <row r="12" spans="1:19" ht="29.25" customHeight="1" thickBot="1" x14ac:dyDescent="0.35">
      <c r="A12" s="916" t="s">
        <v>8</v>
      </c>
      <c r="B12" s="962">
        <v>10</v>
      </c>
      <c r="C12" s="962">
        <v>6</v>
      </c>
      <c r="D12" s="962">
        <v>16</v>
      </c>
      <c r="E12" s="962">
        <v>10</v>
      </c>
      <c r="F12" s="962">
        <v>6</v>
      </c>
      <c r="G12" s="962">
        <v>16</v>
      </c>
      <c r="H12" s="962">
        <v>16</v>
      </c>
      <c r="I12" s="962">
        <v>6</v>
      </c>
      <c r="J12" s="962">
        <v>22</v>
      </c>
      <c r="K12" s="962">
        <v>36</v>
      </c>
      <c r="L12" s="962">
        <v>18</v>
      </c>
      <c r="M12" s="932">
        <v>54</v>
      </c>
      <c r="N12" s="943"/>
      <c r="O12" s="905"/>
      <c r="P12" s="905"/>
      <c r="Q12" s="905"/>
      <c r="R12" s="905"/>
      <c r="S12" s="905"/>
    </row>
    <row r="13" spans="1:19" ht="26.25" customHeight="1" thickBot="1" x14ac:dyDescent="0.35">
      <c r="A13" s="942" t="s">
        <v>25</v>
      </c>
      <c r="B13" s="923"/>
      <c r="C13" s="965"/>
      <c r="D13" s="964"/>
      <c r="E13" s="923"/>
      <c r="F13" s="965"/>
      <c r="G13" s="964"/>
      <c r="H13" s="923"/>
      <c r="I13" s="924"/>
      <c r="J13" s="963"/>
      <c r="K13" s="968"/>
      <c r="L13" s="969"/>
      <c r="M13" s="970"/>
      <c r="N13" s="907"/>
      <c r="O13" s="905"/>
      <c r="P13" s="905"/>
      <c r="Q13" s="905"/>
      <c r="R13" s="905"/>
      <c r="S13" s="905"/>
    </row>
    <row r="14" spans="1:19" ht="32.25" customHeight="1" thickBot="1" x14ac:dyDescent="0.35">
      <c r="A14" s="941" t="s">
        <v>164</v>
      </c>
      <c r="B14" s="952">
        <v>0</v>
      </c>
      <c r="C14" s="951">
        <v>0</v>
      </c>
      <c r="D14" s="917">
        <v>0</v>
      </c>
      <c r="E14" s="952">
        <v>0</v>
      </c>
      <c r="F14" s="951">
        <v>0</v>
      </c>
      <c r="G14" s="917">
        <v>0</v>
      </c>
      <c r="H14" s="952">
        <v>0</v>
      </c>
      <c r="I14" s="951">
        <v>0</v>
      </c>
      <c r="J14" s="672">
        <v>0</v>
      </c>
      <c r="K14" s="968">
        <v>0</v>
      </c>
      <c r="L14" s="969">
        <v>0</v>
      </c>
      <c r="M14" s="970">
        <v>0</v>
      </c>
      <c r="N14" s="907"/>
      <c r="O14" s="905"/>
      <c r="P14" s="905"/>
      <c r="Q14" s="905"/>
      <c r="R14" s="905"/>
      <c r="S14" s="905"/>
    </row>
    <row r="15" spans="1:19" ht="28.5" customHeight="1" thickBot="1" x14ac:dyDescent="0.35">
      <c r="A15" s="916" t="s">
        <v>13</v>
      </c>
      <c r="B15" s="940">
        <v>0</v>
      </c>
      <c r="C15" s="940">
        <v>0</v>
      </c>
      <c r="D15" s="940">
        <v>0</v>
      </c>
      <c r="E15" s="940">
        <v>0</v>
      </c>
      <c r="F15" s="940">
        <v>0</v>
      </c>
      <c r="G15" s="940">
        <v>0</v>
      </c>
      <c r="H15" s="940">
        <v>0</v>
      </c>
      <c r="I15" s="940">
        <v>0</v>
      </c>
      <c r="J15" s="940">
        <v>0</v>
      </c>
      <c r="K15" s="940">
        <v>0</v>
      </c>
      <c r="L15" s="940">
        <v>0</v>
      </c>
      <c r="M15" s="939">
        <v>0</v>
      </c>
      <c r="N15" s="907"/>
      <c r="O15" s="905"/>
      <c r="P15" s="905"/>
      <c r="Q15" s="905"/>
      <c r="R15" s="905"/>
      <c r="S15" s="905"/>
    </row>
    <row r="16" spans="1:19" ht="30" customHeight="1" thickBot="1" x14ac:dyDescent="0.35">
      <c r="A16" s="913" t="s">
        <v>187</v>
      </c>
      <c r="B16" s="915">
        <v>10</v>
      </c>
      <c r="C16" s="915">
        <v>6</v>
      </c>
      <c r="D16" s="915">
        <v>16</v>
      </c>
      <c r="E16" s="915">
        <v>10</v>
      </c>
      <c r="F16" s="915">
        <v>6</v>
      </c>
      <c r="G16" s="915">
        <v>16</v>
      </c>
      <c r="H16" s="915">
        <v>16</v>
      </c>
      <c r="I16" s="915">
        <v>6</v>
      </c>
      <c r="J16" s="915">
        <v>22</v>
      </c>
      <c r="K16" s="915">
        <v>36</v>
      </c>
      <c r="L16" s="915">
        <v>18</v>
      </c>
      <c r="M16" s="927">
        <v>54</v>
      </c>
      <c r="N16" s="906"/>
      <c r="O16" s="905"/>
      <c r="P16" s="905"/>
      <c r="Q16" s="905"/>
      <c r="R16" s="905"/>
      <c r="S16" s="905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topLeftCell="B7" zoomScale="75" zoomScaleNormal="75" workbookViewId="0">
      <selection activeCell="L15" sqref="L15"/>
    </sheetView>
  </sheetViews>
  <sheetFormatPr defaultRowHeight="20.25" x14ac:dyDescent="0.3"/>
  <cols>
    <col min="1" max="1" width="88.85546875" style="317" customWidth="1"/>
    <col min="2" max="2" width="9.5703125" style="317" customWidth="1"/>
    <col min="3" max="3" width="12.85546875" style="317" customWidth="1"/>
    <col min="4" max="4" width="11.140625" style="317" customWidth="1"/>
    <col min="5" max="5" width="10.28515625" style="317" customWidth="1"/>
    <col min="6" max="6" width="8.7109375" style="317" customWidth="1"/>
    <col min="7" max="7" width="10" style="317" customWidth="1"/>
    <col min="8" max="8" width="9.42578125" style="317" customWidth="1"/>
    <col min="9" max="9" width="10.42578125" style="317" customWidth="1"/>
    <col min="10" max="10" width="10.140625" style="317" customWidth="1"/>
    <col min="11" max="12" width="9.5703125" style="317" customWidth="1"/>
    <col min="13" max="13" width="9.85546875" style="317" customWidth="1"/>
    <col min="14" max="14" width="12.5703125" style="317" customWidth="1"/>
    <col min="15" max="15" width="11" style="317" customWidth="1"/>
    <col min="16" max="16" width="10.140625" style="317" customWidth="1"/>
    <col min="17" max="256" width="9.140625" style="317"/>
    <col min="257" max="257" width="88.85546875" style="317" customWidth="1"/>
    <col min="258" max="258" width="9.5703125" style="317" customWidth="1"/>
    <col min="259" max="259" width="12.85546875" style="317" customWidth="1"/>
    <col min="260" max="260" width="12.28515625" style="317" customWidth="1"/>
    <col min="261" max="261" width="10.28515625" style="317" customWidth="1"/>
    <col min="262" max="262" width="8.7109375" style="317" customWidth="1"/>
    <col min="263" max="263" width="11" style="317" customWidth="1"/>
    <col min="264" max="264" width="9.42578125" style="317" customWidth="1"/>
    <col min="265" max="265" width="10.42578125" style="317" customWidth="1"/>
    <col min="266" max="266" width="12.28515625" style="317" customWidth="1"/>
    <col min="267" max="268" width="9.5703125" style="317" customWidth="1"/>
    <col min="269" max="269" width="12" style="317" customWidth="1"/>
    <col min="270" max="270" width="12.5703125" style="317" customWidth="1"/>
    <col min="271" max="271" width="11" style="317" customWidth="1"/>
    <col min="272" max="272" width="11.28515625" style="317" customWidth="1"/>
    <col min="273" max="512" width="9.140625" style="317"/>
    <col min="513" max="513" width="88.85546875" style="317" customWidth="1"/>
    <col min="514" max="514" width="9.5703125" style="317" customWidth="1"/>
    <col min="515" max="515" width="12.85546875" style="317" customWidth="1"/>
    <col min="516" max="516" width="12.28515625" style="317" customWidth="1"/>
    <col min="517" max="517" width="10.28515625" style="317" customWidth="1"/>
    <col min="518" max="518" width="8.7109375" style="317" customWidth="1"/>
    <col min="519" max="519" width="11" style="317" customWidth="1"/>
    <col min="520" max="520" width="9.42578125" style="317" customWidth="1"/>
    <col min="521" max="521" width="10.42578125" style="317" customWidth="1"/>
    <col min="522" max="522" width="12.28515625" style="317" customWidth="1"/>
    <col min="523" max="524" width="9.5703125" style="317" customWidth="1"/>
    <col min="525" max="525" width="12" style="317" customWidth="1"/>
    <col min="526" max="526" width="12.5703125" style="317" customWidth="1"/>
    <col min="527" max="527" width="11" style="317" customWidth="1"/>
    <col min="528" max="528" width="11.28515625" style="317" customWidth="1"/>
    <col min="529" max="768" width="9.140625" style="317"/>
    <col min="769" max="769" width="88.85546875" style="317" customWidth="1"/>
    <col min="770" max="770" width="9.5703125" style="317" customWidth="1"/>
    <col min="771" max="771" width="12.85546875" style="317" customWidth="1"/>
    <col min="772" max="772" width="12.28515625" style="317" customWidth="1"/>
    <col min="773" max="773" width="10.28515625" style="317" customWidth="1"/>
    <col min="774" max="774" width="8.7109375" style="317" customWidth="1"/>
    <col min="775" max="775" width="11" style="317" customWidth="1"/>
    <col min="776" max="776" width="9.42578125" style="317" customWidth="1"/>
    <col min="777" max="777" width="10.42578125" style="317" customWidth="1"/>
    <col min="778" max="778" width="12.28515625" style="317" customWidth="1"/>
    <col min="779" max="780" width="9.5703125" style="317" customWidth="1"/>
    <col min="781" max="781" width="12" style="317" customWidth="1"/>
    <col min="782" max="782" width="12.5703125" style="317" customWidth="1"/>
    <col min="783" max="783" width="11" style="317" customWidth="1"/>
    <col min="784" max="784" width="11.28515625" style="317" customWidth="1"/>
    <col min="785" max="1024" width="9.140625" style="317"/>
    <col min="1025" max="1025" width="88.85546875" style="317" customWidth="1"/>
    <col min="1026" max="1026" width="9.5703125" style="317" customWidth="1"/>
    <col min="1027" max="1027" width="12.85546875" style="317" customWidth="1"/>
    <col min="1028" max="1028" width="12.28515625" style="317" customWidth="1"/>
    <col min="1029" max="1029" width="10.28515625" style="317" customWidth="1"/>
    <col min="1030" max="1030" width="8.7109375" style="317" customWidth="1"/>
    <col min="1031" max="1031" width="11" style="317" customWidth="1"/>
    <col min="1032" max="1032" width="9.42578125" style="317" customWidth="1"/>
    <col min="1033" max="1033" width="10.42578125" style="317" customWidth="1"/>
    <col min="1034" max="1034" width="12.28515625" style="317" customWidth="1"/>
    <col min="1035" max="1036" width="9.5703125" style="317" customWidth="1"/>
    <col min="1037" max="1037" width="12" style="317" customWidth="1"/>
    <col min="1038" max="1038" width="12.5703125" style="317" customWidth="1"/>
    <col min="1039" max="1039" width="11" style="317" customWidth="1"/>
    <col min="1040" max="1040" width="11.28515625" style="317" customWidth="1"/>
    <col min="1041" max="1280" width="9.140625" style="317"/>
    <col min="1281" max="1281" width="88.85546875" style="317" customWidth="1"/>
    <col min="1282" max="1282" width="9.5703125" style="317" customWidth="1"/>
    <col min="1283" max="1283" width="12.85546875" style="317" customWidth="1"/>
    <col min="1284" max="1284" width="12.28515625" style="317" customWidth="1"/>
    <col min="1285" max="1285" width="10.28515625" style="317" customWidth="1"/>
    <col min="1286" max="1286" width="8.7109375" style="317" customWidth="1"/>
    <col min="1287" max="1287" width="11" style="317" customWidth="1"/>
    <col min="1288" max="1288" width="9.42578125" style="317" customWidth="1"/>
    <col min="1289" max="1289" width="10.42578125" style="317" customWidth="1"/>
    <col min="1290" max="1290" width="12.28515625" style="317" customWidth="1"/>
    <col min="1291" max="1292" width="9.5703125" style="317" customWidth="1"/>
    <col min="1293" max="1293" width="12" style="317" customWidth="1"/>
    <col min="1294" max="1294" width="12.5703125" style="317" customWidth="1"/>
    <col min="1295" max="1295" width="11" style="317" customWidth="1"/>
    <col min="1296" max="1296" width="11.28515625" style="317" customWidth="1"/>
    <col min="1297" max="1536" width="9.140625" style="317"/>
    <col min="1537" max="1537" width="88.85546875" style="317" customWidth="1"/>
    <col min="1538" max="1538" width="9.5703125" style="317" customWidth="1"/>
    <col min="1539" max="1539" width="12.85546875" style="317" customWidth="1"/>
    <col min="1540" max="1540" width="12.28515625" style="317" customWidth="1"/>
    <col min="1541" max="1541" width="10.28515625" style="317" customWidth="1"/>
    <col min="1542" max="1542" width="8.7109375" style="317" customWidth="1"/>
    <col min="1543" max="1543" width="11" style="317" customWidth="1"/>
    <col min="1544" max="1544" width="9.42578125" style="317" customWidth="1"/>
    <col min="1545" max="1545" width="10.42578125" style="317" customWidth="1"/>
    <col min="1546" max="1546" width="12.28515625" style="317" customWidth="1"/>
    <col min="1547" max="1548" width="9.5703125" style="317" customWidth="1"/>
    <col min="1549" max="1549" width="12" style="317" customWidth="1"/>
    <col min="1550" max="1550" width="12.5703125" style="317" customWidth="1"/>
    <col min="1551" max="1551" width="11" style="317" customWidth="1"/>
    <col min="1552" max="1552" width="11.28515625" style="317" customWidth="1"/>
    <col min="1553" max="1792" width="9.140625" style="317"/>
    <col min="1793" max="1793" width="88.85546875" style="317" customWidth="1"/>
    <col min="1794" max="1794" width="9.5703125" style="317" customWidth="1"/>
    <col min="1795" max="1795" width="12.85546875" style="317" customWidth="1"/>
    <col min="1796" max="1796" width="12.28515625" style="317" customWidth="1"/>
    <col min="1797" max="1797" width="10.28515625" style="317" customWidth="1"/>
    <col min="1798" max="1798" width="8.7109375" style="317" customWidth="1"/>
    <col min="1799" max="1799" width="11" style="317" customWidth="1"/>
    <col min="1800" max="1800" width="9.42578125" style="317" customWidth="1"/>
    <col min="1801" max="1801" width="10.42578125" style="317" customWidth="1"/>
    <col min="1802" max="1802" width="12.28515625" style="317" customWidth="1"/>
    <col min="1803" max="1804" width="9.5703125" style="317" customWidth="1"/>
    <col min="1805" max="1805" width="12" style="317" customWidth="1"/>
    <col min="1806" max="1806" width="12.5703125" style="317" customWidth="1"/>
    <col min="1807" max="1807" width="11" style="317" customWidth="1"/>
    <col min="1808" max="1808" width="11.28515625" style="317" customWidth="1"/>
    <col min="1809" max="2048" width="9.140625" style="317"/>
    <col min="2049" max="2049" width="88.85546875" style="317" customWidth="1"/>
    <col min="2050" max="2050" width="9.5703125" style="317" customWidth="1"/>
    <col min="2051" max="2051" width="12.85546875" style="317" customWidth="1"/>
    <col min="2052" max="2052" width="12.28515625" style="317" customWidth="1"/>
    <col min="2053" max="2053" width="10.28515625" style="317" customWidth="1"/>
    <col min="2054" max="2054" width="8.7109375" style="317" customWidth="1"/>
    <col min="2055" max="2055" width="11" style="317" customWidth="1"/>
    <col min="2056" max="2056" width="9.42578125" style="317" customWidth="1"/>
    <col min="2057" max="2057" width="10.42578125" style="317" customWidth="1"/>
    <col min="2058" max="2058" width="12.28515625" style="317" customWidth="1"/>
    <col min="2059" max="2060" width="9.5703125" style="317" customWidth="1"/>
    <col min="2061" max="2061" width="12" style="317" customWidth="1"/>
    <col min="2062" max="2062" width="12.5703125" style="317" customWidth="1"/>
    <col min="2063" max="2063" width="11" style="317" customWidth="1"/>
    <col min="2064" max="2064" width="11.28515625" style="317" customWidth="1"/>
    <col min="2065" max="2304" width="9.140625" style="317"/>
    <col min="2305" max="2305" width="88.85546875" style="317" customWidth="1"/>
    <col min="2306" max="2306" width="9.5703125" style="317" customWidth="1"/>
    <col min="2307" max="2307" width="12.85546875" style="317" customWidth="1"/>
    <col min="2308" max="2308" width="12.28515625" style="317" customWidth="1"/>
    <col min="2309" max="2309" width="10.28515625" style="317" customWidth="1"/>
    <col min="2310" max="2310" width="8.7109375" style="317" customWidth="1"/>
    <col min="2311" max="2311" width="11" style="317" customWidth="1"/>
    <col min="2312" max="2312" width="9.42578125" style="317" customWidth="1"/>
    <col min="2313" max="2313" width="10.42578125" style="317" customWidth="1"/>
    <col min="2314" max="2314" width="12.28515625" style="317" customWidth="1"/>
    <col min="2315" max="2316" width="9.5703125" style="317" customWidth="1"/>
    <col min="2317" max="2317" width="12" style="317" customWidth="1"/>
    <col min="2318" max="2318" width="12.5703125" style="317" customWidth="1"/>
    <col min="2319" max="2319" width="11" style="317" customWidth="1"/>
    <col min="2320" max="2320" width="11.28515625" style="317" customWidth="1"/>
    <col min="2321" max="2560" width="9.140625" style="317"/>
    <col min="2561" max="2561" width="88.85546875" style="317" customWidth="1"/>
    <col min="2562" max="2562" width="9.5703125" style="317" customWidth="1"/>
    <col min="2563" max="2563" width="12.85546875" style="317" customWidth="1"/>
    <col min="2564" max="2564" width="12.28515625" style="317" customWidth="1"/>
    <col min="2565" max="2565" width="10.28515625" style="317" customWidth="1"/>
    <col min="2566" max="2566" width="8.7109375" style="317" customWidth="1"/>
    <col min="2567" max="2567" width="11" style="317" customWidth="1"/>
    <col min="2568" max="2568" width="9.42578125" style="317" customWidth="1"/>
    <col min="2569" max="2569" width="10.42578125" style="317" customWidth="1"/>
    <col min="2570" max="2570" width="12.28515625" style="317" customWidth="1"/>
    <col min="2571" max="2572" width="9.5703125" style="317" customWidth="1"/>
    <col min="2573" max="2573" width="12" style="317" customWidth="1"/>
    <col min="2574" max="2574" width="12.5703125" style="317" customWidth="1"/>
    <col min="2575" max="2575" width="11" style="317" customWidth="1"/>
    <col min="2576" max="2576" width="11.28515625" style="317" customWidth="1"/>
    <col min="2577" max="2816" width="9.140625" style="317"/>
    <col min="2817" max="2817" width="88.85546875" style="317" customWidth="1"/>
    <col min="2818" max="2818" width="9.5703125" style="317" customWidth="1"/>
    <col min="2819" max="2819" width="12.85546875" style="317" customWidth="1"/>
    <col min="2820" max="2820" width="12.28515625" style="317" customWidth="1"/>
    <col min="2821" max="2821" width="10.28515625" style="317" customWidth="1"/>
    <col min="2822" max="2822" width="8.7109375" style="317" customWidth="1"/>
    <col min="2823" max="2823" width="11" style="317" customWidth="1"/>
    <col min="2824" max="2824" width="9.42578125" style="317" customWidth="1"/>
    <col min="2825" max="2825" width="10.42578125" style="317" customWidth="1"/>
    <col min="2826" max="2826" width="12.28515625" style="317" customWidth="1"/>
    <col min="2827" max="2828" width="9.5703125" style="317" customWidth="1"/>
    <col min="2829" max="2829" width="12" style="317" customWidth="1"/>
    <col min="2830" max="2830" width="12.5703125" style="317" customWidth="1"/>
    <col min="2831" max="2831" width="11" style="317" customWidth="1"/>
    <col min="2832" max="2832" width="11.28515625" style="317" customWidth="1"/>
    <col min="2833" max="3072" width="9.140625" style="317"/>
    <col min="3073" max="3073" width="88.85546875" style="317" customWidth="1"/>
    <col min="3074" max="3074" width="9.5703125" style="317" customWidth="1"/>
    <col min="3075" max="3075" width="12.85546875" style="317" customWidth="1"/>
    <col min="3076" max="3076" width="12.28515625" style="317" customWidth="1"/>
    <col min="3077" max="3077" width="10.28515625" style="317" customWidth="1"/>
    <col min="3078" max="3078" width="8.7109375" style="317" customWidth="1"/>
    <col min="3079" max="3079" width="11" style="317" customWidth="1"/>
    <col min="3080" max="3080" width="9.42578125" style="317" customWidth="1"/>
    <col min="3081" max="3081" width="10.42578125" style="317" customWidth="1"/>
    <col min="3082" max="3082" width="12.28515625" style="317" customWidth="1"/>
    <col min="3083" max="3084" width="9.5703125" style="317" customWidth="1"/>
    <col min="3085" max="3085" width="12" style="317" customWidth="1"/>
    <col min="3086" max="3086" width="12.5703125" style="317" customWidth="1"/>
    <col min="3087" max="3087" width="11" style="317" customWidth="1"/>
    <col min="3088" max="3088" width="11.28515625" style="317" customWidth="1"/>
    <col min="3089" max="3328" width="9.140625" style="317"/>
    <col min="3329" max="3329" width="88.85546875" style="317" customWidth="1"/>
    <col min="3330" max="3330" width="9.5703125" style="317" customWidth="1"/>
    <col min="3331" max="3331" width="12.85546875" style="317" customWidth="1"/>
    <col min="3332" max="3332" width="12.28515625" style="317" customWidth="1"/>
    <col min="3333" max="3333" width="10.28515625" style="317" customWidth="1"/>
    <col min="3334" max="3334" width="8.7109375" style="317" customWidth="1"/>
    <col min="3335" max="3335" width="11" style="317" customWidth="1"/>
    <col min="3336" max="3336" width="9.42578125" style="317" customWidth="1"/>
    <col min="3337" max="3337" width="10.42578125" style="317" customWidth="1"/>
    <col min="3338" max="3338" width="12.28515625" style="317" customWidth="1"/>
    <col min="3339" max="3340" width="9.5703125" style="317" customWidth="1"/>
    <col min="3341" max="3341" width="12" style="317" customWidth="1"/>
    <col min="3342" max="3342" width="12.5703125" style="317" customWidth="1"/>
    <col min="3343" max="3343" width="11" style="317" customWidth="1"/>
    <col min="3344" max="3344" width="11.28515625" style="317" customWidth="1"/>
    <col min="3345" max="3584" width="9.140625" style="317"/>
    <col min="3585" max="3585" width="88.85546875" style="317" customWidth="1"/>
    <col min="3586" max="3586" width="9.5703125" style="317" customWidth="1"/>
    <col min="3587" max="3587" width="12.85546875" style="317" customWidth="1"/>
    <col min="3588" max="3588" width="12.28515625" style="317" customWidth="1"/>
    <col min="3589" max="3589" width="10.28515625" style="317" customWidth="1"/>
    <col min="3590" max="3590" width="8.7109375" style="317" customWidth="1"/>
    <col min="3591" max="3591" width="11" style="317" customWidth="1"/>
    <col min="3592" max="3592" width="9.42578125" style="317" customWidth="1"/>
    <col min="3593" max="3593" width="10.42578125" style="317" customWidth="1"/>
    <col min="3594" max="3594" width="12.28515625" style="317" customWidth="1"/>
    <col min="3595" max="3596" width="9.5703125" style="317" customWidth="1"/>
    <col min="3597" max="3597" width="12" style="317" customWidth="1"/>
    <col min="3598" max="3598" width="12.5703125" style="317" customWidth="1"/>
    <col min="3599" max="3599" width="11" style="317" customWidth="1"/>
    <col min="3600" max="3600" width="11.28515625" style="317" customWidth="1"/>
    <col min="3601" max="3840" width="9.140625" style="317"/>
    <col min="3841" max="3841" width="88.85546875" style="317" customWidth="1"/>
    <col min="3842" max="3842" width="9.5703125" style="317" customWidth="1"/>
    <col min="3843" max="3843" width="12.85546875" style="317" customWidth="1"/>
    <col min="3844" max="3844" width="12.28515625" style="317" customWidth="1"/>
    <col min="3845" max="3845" width="10.28515625" style="317" customWidth="1"/>
    <col min="3846" max="3846" width="8.7109375" style="317" customWidth="1"/>
    <col min="3847" max="3847" width="11" style="317" customWidth="1"/>
    <col min="3848" max="3848" width="9.42578125" style="317" customWidth="1"/>
    <col min="3849" max="3849" width="10.42578125" style="317" customWidth="1"/>
    <col min="3850" max="3850" width="12.28515625" style="317" customWidth="1"/>
    <col min="3851" max="3852" width="9.5703125" style="317" customWidth="1"/>
    <col min="3853" max="3853" width="12" style="317" customWidth="1"/>
    <col min="3854" max="3854" width="12.5703125" style="317" customWidth="1"/>
    <col min="3855" max="3855" width="11" style="317" customWidth="1"/>
    <col min="3856" max="3856" width="11.28515625" style="317" customWidth="1"/>
    <col min="3857" max="4096" width="9.140625" style="317"/>
    <col min="4097" max="4097" width="88.85546875" style="317" customWidth="1"/>
    <col min="4098" max="4098" width="9.5703125" style="317" customWidth="1"/>
    <col min="4099" max="4099" width="12.85546875" style="317" customWidth="1"/>
    <col min="4100" max="4100" width="12.28515625" style="317" customWidth="1"/>
    <col min="4101" max="4101" width="10.28515625" style="317" customWidth="1"/>
    <col min="4102" max="4102" width="8.7109375" style="317" customWidth="1"/>
    <col min="4103" max="4103" width="11" style="317" customWidth="1"/>
    <col min="4104" max="4104" width="9.42578125" style="317" customWidth="1"/>
    <col min="4105" max="4105" width="10.42578125" style="317" customWidth="1"/>
    <col min="4106" max="4106" width="12.28515625" style="317" customWidth="1"/>
    <col min="4107" max="4108" width="9.5703125" style="317" customWidth="1"/>
    <col min="4109" max="4109" width="12" style="317" customWidth="1"/>
    <col min="4110" max="4110" width="12.5703125" style="317" customWidth="1"/>
    <col min="4111" max="4111" width="11" style="317" customWidth="1"/>
    <col min="4112" max="4112" width="11.28515625" style="317" customWidth="1"/>
    <col min="4113" max="4352" width="9.140625" style="317"/>
    <col min="4353" max="4353" width="88.85546875" style="317" customWidth="1"/>
    <col min="4354" max="4354" width="9.5703125" style="317" customWidth="1"/>
    <col min="4355" max="4355" width="12.85546875" style="317" customWidth="1"/>
    <col min="4356" max="4356" width="12.28515625" style="317" customWidth="1"/>
    <col min="4357" max="4357" width="10.28515625" style="317" customWidth="1"/>
    <col min="4358" max="4358" width="8.7109375" style="317" customWidth="1"/>
    <col min="4359" max="4359" width="11" style="317" customWidth="1"/>
    <col min="4360" max="4360" width="9.42578125" style="317" customWidth="1"/>
    <col min="4361" max="4361" width="10.42578125" style="317" customWidth="1"/>
    <col min="4362" max="4362" width="12.28515625" style="317" customWidth="1"/>
    <col min="4363" max="4364" width="9.5703125" style="317" customWidth="1"/>
    <col min="4365" max="4365" width="12" style="317" customWidth="1"/>
    <col min="4366" max="4366" width="12.5703125" style="317" customWidth="1"/>
    <col min="4367" max="4367" width="11" style="317" customWidth="1"/>
    <col min="4368" max="4368" width="11.28515625" style="317" customWidth="1"/>
    <col min="4369" max="4608" width="9.140625" style="317"/>
    <col min="4609" max="4609" width="88.85546875" style="317" customWidth="1"/>
    <col min="4610" max="4610" width="9.5703125" style="317" customWidth="1"/>
    <col min="4611" max="4611" width="12.85546875" style="317" customWidth="1"/>
    <col min="4612" max="4612" width="12.28515625" style="317" customWidth="1"/>
    <col min="4613" max="4613" width="10.28515625" style="317" customWidth="1"/>
    <col min="4614" max="4614" width="8.7109375" style="317" customWidth="1"/>
    <col min="4615" max="4615" width="11" style="317" customWidth="1"/>
    <col min="4616" max="4616" width="9.42578125" style="317" customWidth="1"/>
    <col min="4617" max="4617" width="10.42578125" style="317" customWidth="1"/>
    <col min="4618" max="4618" width="12.28515625" style="317" customWidth="1"/>
    <col min="4619" max="4620" width="9.5703125" style="317" customWidth="1"/>
    <col min="4621" max="4621" width="12" style="317" customWidth="1"/>
    <col min="4622" max="4622" width="12.5703125" style="317" customWidth="1"/>
    <col min="4623" max="4623" width="11" style="317" customWidth="1"/>
    <col min="4624" max="4624" width="11.28515625" style="317" customWidth="1"/>
    <col min="4625" max="4864" width="9.140625" style="317"/>
    <col min="4865" max="4865" width="88.85546875" style="317" customWidth="1"/>
    <col min="4866" max="4866" width="9.5703125" style="317" customWidth="1"/>
    <col min="4867" max="4867" width="12.85546875" style="317" customWidth="1"/>
    <col min="4868" max="4868" width="12.28515625" style="317" customWidth="1"/>
    <col min="4869" max="4869" width="10.28515625" style="317" customWidth="1"/>
    <col min="4870" max="4870" width="8.7109375" style="317" customWidth="1"/>
    <col min="4871" max="4871" width="11" style="317" customWidth="1"/>
    <col min="4872" max="4872" width="9.42578125" style="317" customWidth="1"/>
    <col min="4873" max="4873" width="10.42578125" style="317" customWidth="1"/>
    <col min="4874" max="4874" width="12.28515625" style="317" customWidth="1"/>
    <col min="4875" max="4876" width="9.5703125" style="317" customWidth="1"/>
    <col min="4877" max="4877" width="12" style="317" customWidth="1"/>
    <col min="4878" max="4878" width="12.5703125" style="317" customWidth="1"/>
    <col min="4879" max="4879" width="11" style="317" customWidth="1"/>
    <col min="4880" max="4880" width="11.28515625" style="317" customWidth="1"/>
    <col min="4881" max="5120" width="9.140625" style="317"/>
    <col min="5121" max="5121" width="88.85546875" style="317" customWidth="1"/>
    <col min="5122" max="5122" width="9.5703125" style="317" customWidth="1"/>
    <col min="5123" max="5123" width="12.85546875" style="317" customWidth="1"/>
    <col min="5124" max="5124" width="12.28515625" style="317" customWidth="1"/>
    <col min="5125" max="5125" width="10.28515625" style="317" customWidth="1"/>
    <col min="5126" max="5126" width="8.7109375" style="317" customWidth="1"/>
    <col min="5127" max="5127" width="11" style="317" customWidth="1"/>
    <col min="5128" max="5128" width="9.42578125" style="317" customWidth="1"/>
    <col min="5129" max="5129" width="10.42578125" style="317" customWidth="1"/>
    <col min="5130" max="5130" width="12.28515625" style="317" customWidth="1"/>
    <col min="5131" max="5132" width="9.5703125" style="317" customWidth="1"/>
    <col min="5133" max="5133" width="12" style="317" customWidth="1"/>
    <col min="5134" max="5134" width="12.5703125" style="317" customWidth="1"/>
    <col min="5135" max="5135" width="11" style="317" customWidth="1"/>
    <col min="5136" max="5136" width="11.28515625" style="317" customWidth="1"/>
    <col min="5137" max="5376" width="9.140625" style="317"/>
    <col min="5377" max="5377" width="88.85546875" style="317" customWidth="1"/>
    <col min="5378" max="5378" width="9.5703125" style="317" customWidth="1"/>
    <col min="5379" max="5379" width="12.85546875" style="317" customWidth="1"/>
    <col min="5380" max="5380" width="12.28515625" style="317" customWidth="1"/>
    <col min="5381" max="5381" width="10.28515625" style="317" customWidth="1"/>
    <col min="5382" max="5382" width="8.7109375" style="317" customWidth="1"/>
    <col min="5383" max="5383" width="11" style="317" customWidth="1"/>
    <col min="5384" max="5384" width="9.42578125" style="317" customWidth="1"/>
    <col min="5385" max="5385" width="10.42578125" style="317" customWidth="1"/>
    <col min="5386" max="5386" width="12.28515625" style="317" customWidth="1"/>
    <col min="5387" max="5388" width="9.5703125" style="317" customWidth="1"/>
    <col min="5389" max="5389" width="12" style="317" customWidth="1"/>
    <col min="5390" max="5390" width="12.5703125" style="317" customWidth="1"/>
    <col min="5391" max="5391" width="11" style="317" customWidth="1"/>
    <col min="5392" max="5392" width="11.28515625" style="317" customWidth="1"/>
    <col min="5393" max="5632" width="9.140625" style="317"/>
    <col min="5633" max="5633" width="88.85546875" style="317" customWidth="1"/>
    <col min="5634" max="5634" width="9.5703125" style="317" customWidth="1"/>
    <col min="5635" max="5635" width="12.85546875" style="317" customWidth="1"/>
    <col min="5636" max="5636" width="12.28515625" style="317" customWidth="1"/>
    <col min="5637" max="5637" width="10.28515625" style="317" customWidth="1"/>
    <col min="5638" max="5638" width="8.7109375" style="317" customWidth="1"/>
    <col min="5639" max="5639" width="11" style="317" customWidth="1"/>
    <col min="5640" max="5640" width="9.42578125" style="317" customWidth="1"/>
    <col min="5641" max="5641" width="10.42578125" style="317" customWidth="1"/>
    <col min="5642" max="5642" width="12.28515625" style="317" customWidth="1"/>
    <col min="5643" max="5644" width="9.5703125" style="317" customWidth="1"/>
    <col min="5645" max="5645" width="12" style="317" customWidth="1"/>
    <col min="5646" max="5646" width="12.5703125" style="317" customWidth="1"/>
    <col min="5647" max="5647" width="11" style="317" customWidth="1"/>
    <col min="5648" max="5648" width="11.28515625" style="317" customWidth="1"/>
    <col min="5649" max="5888" width="9.140625" style="317"/>
    <col min="5889" max="5889" width="88.85546875" style="317" customWidth="1"/>
    <col min="5890" max="5890" width="9.5703125" style="317" customWidth="1"/>
    <col min="5891" max="5891" width="12.85546875" style="317" customWidth="1"/>
    <col min="5892" max="5892" width="12.28515625" style="317" customWidth="1"/>
    <col min="5893" max="5893" width="10.28515625" style="317" customWidth="1"/>
    <col min="5894" max="5894" width="8.7109375" style="317" customWidth="1"/>
    <col min="5895" max="5895" width="11" style="317" customWidth="1"/>
    <col min="5896" max="5896" width="9.42578125" style="317" customWidth="1"/>
    <col min="5897" max="5897" width="10.42578125" style="317" customWidth="1"/>
    <col min="5898" max="5898" width="12.28515625" style="317" customWidth="1"/>
    <col min="5899" max="5900" width="9.5703125" style="317" customWidth="1"/>
    <col min="5901" max="5901" width="12" style="317" customWidth="1"/>
    <col min="5902" max="5902" width="12.5703125" style="317" customWidth="1"/>
    <col min="5903" max="5903" width="11" style="317" customWidth="1"/>
    <col min="5904" max="5904" width="11.28515625" style="317" customWidth="1"/>
    <col min="5905" max="6144" width="9.140625" style="317"/>
    <col min="6145" max="6145" width="88.85546875" style="317" customWidth="1"/>
    <col min="6146" max="6146" width="9.5703125" style="317" customWidth="1"/>
    <col min="6147" max="6147" width="12.85546875" style="317" customWidth="1"/>
    <col min="6148" max="6148" width="12.28515625" style="317" customWidth="1"/>
    <col min="6149" max="6149" width="10.28515625" style="317" customWidth="1"/>
    <col min="6150" max="6150" width="8.7109375" style="317" customWidth="1"/>
    <col min="6151" max="6151" width="11" style="317" customWidth="1"/>
    <col min="6152" max="6152" width="9.42578125" style="317" customWidth="1"/>
    <col min="6153" max="6153" width="10.42578125" style="317" customWidth="1"/>
    <col min="6154" max="6154" width="12.28515625" style="317" customWidth="1"/>
    <col min="6155" max="6156" width="9.5703125" style="317" customWidth="1"/>
    <col min="6157" max="6157" width="12" style="317" customWidth="1"/>
    <col min="6158" max="6158" width="12.5703125" style="317" customWidth="1"/>
    <col min="6159" max="6159" width="11" style="317" customWidth="1"/>
    <col min="6160" max="6160" width="11.28515625" style="317" customWidth="1"/>
    <col min="6161" max="6400" width="9.140625" style="317"/>
    <col min="6401" max="6401" width="88.85546875" style="317" customWidth="1"/>
    <col min="6402" max="6402" width="9.5703125" style="317" customWidth="1"/>
    <col min="6403" max="6403" width="12.85546875" style="317" customWidth="1"/>
    <col min="6404" max="6404" width="12.28515625" style="317" customWidth="1"/>
    <col min="6405" max="6405" width="10.28515625" style="317" customWidth="1"/>
    <col min="6406" max="6406" width="8.7109375" style="317" customWidth="1"/>
    <col min="6407" max="6407" width="11" style="317" customWidth="1"/>
    <col min="6408" max="6408" width="9.42578125" style="317" customWidth="1"/>
    <col min="6409" max="6409" width="10.42578125" style="317" customWidth="1"/>
    <col min="6410" max="6410" width="12.28515625" style="317" customWidth="1"/>
    <col min="6411" max="6412" width="9.5703125" style="317" customWidth="1"/>
    <col min="6413" max="6413" width="12" style="317" customWidth="1"/>
    <col min="6414" max="6414" width="12.5703125" style="317" customWidth="1"/>
    <col min="6415" max="6415" width="11" style="317" customWidth="1"/>
    <col min="6416" max="6416" width="11.28515625" style="317" customWidth="1"/>
    <col min="6417" max="6656" width="9.140625" style="317"/>
    <col min="6657" max="6657" width="88.85546875" style="317" customWidth="1"/>
    <col min="6658" max="6658" width="9.5703125" style="317" customWidth="1"/>
    <col min="6659" max="6659" width="12.85546875" style="317" customWidth="1"/>
    <col min="6660" max="6660" width="12.28515625" style="317" customWidth="1"/>
    <col min="6661" max="6661" width="10.28515625" style="317" customWidth="1"/>
    <col min="6662" max="6662" width="8.7109375" style="317" customWidth="1"/>
    <col min="6663" max="6663" width="11" style="317" customWidth="1"/>
    <col min="6664" max="6664" width="9.42578125" style="317" customWidth="1"/>
    <col min="6665" max="6665" width="10.42578125" style="317" customWidth="1"/>
    <col min="6666" max="6666" width="12.28515625" style="317" customWidth="1"/>
    <col min="6667" max="6668" width="9.5703125" style="317" customWidth="1"/>
    <col min="6669" max="6669" width="12" style="317" customWidth="1"/>
    <col min="6670" max="6670" width="12.5703125" style="317" customWidth="1"/>
    <col min="6671" max="6671" width="11" style="317" customWidth="1"/>
    <col min="6672" max="6672" width="11.28515625" style="317" customWidth="1"/>
    <col min="6673" max="6912" width="9.140625" style="317"/>
    <col min="6913" max="6913" width="88.85546875" style="317" customWidth="1"/>
    <col min="6914" max="6914" width="9.5703125" style="317" customWidth="1"/>
    <col min="6915" max="6915" width="12.85546875" style="317" customWidth="1"/>
    <col min="6916" max="6916" width="12.28515625" style="317" customWidth="1"/>
    <col min="6917" max="6917" width="10.28515625" style="317" customWidth="1"/>
    <col min="6918" max="6918" width="8.7109375" style="317" customWidth="1"/>
    <col min="6919" max="6919" width="11" style="317" customWidth="1"/>
    <col min="6920" max="6920" width="9.42578125" style="317" customWidth="1"/>
    <col min="6921" max="6921" width="10.42578125" style="317" customWidth="1"/>
    <col min="6922" max="6922" width="12.28515625" style="317" customWidth="1"/>
    <col min="6923" max="6924" width="9.5703125" style="317" customWidth="1"/>
    <col min="6925" max="6925" width="12" style="317" customWidth="1"/>
    <col min="6926" max="6926" width="12.5703125" style="317" customWidth="1"/>
    <col min="6927" max="6927" width="11" style="317" customWidth="1"/>
    <col min="6928" max="6928" width="11.28515625" style="317" customWidth="1"/>
    <col min="6929" max="7168" width="9.140625" style="317"/>
    <col min="7169" max="7169" width="88.85546875" style="317" customWidth="1"/>
    <col min="7170" max="7170" width="9.5703125" style="317" customWidth="1"/>
    <col min="7171" max="7171" width="12.85546875" style="317" customWidth="1"/>
    <col min="7172" max="7172" width="12.28515625" style="317" customWidth="1"/>
    <col min="7173" max="7173" width="10.28515625" style="317" customWidth="1"/>
    <col min="7174" max="7174" width="8.7109375" style="317" customWidth="1"/>
    <col min="7175" max="7175" width="11" style="317" customWidth="1"/>
    <col min="7176" max="7176" width="9.42578125" style="317" customWidth="1"/>
    <col min="7177" max="7177" width="10.42578125" style="317" customWidth="1"/>
    <col min="7178" max="7178" width="12.28515625" style="317" customWidth="1"/>
    <col min="7179" max="7180" width="9.5703125" style="317" customWidth="1"/>
    <col min="7181" max="7181" width="12" style="317" customWidth="1"/>
    <col min="7182" max="7182" width="12.5703125" style="317" customWidth="1"/>
    <col min="7183" max="7183" width="11" style="317" customWidth="1"/>
    <col min="7184" max="7184" width="11.28515625" style="317" customWidth="1"/>
    <col min="7185" max="7424" width="9.140625" style="317"/>
    <col min="7425" max="7425" width="88.85546875" style="317" customWidth="1"/>
    <col min="7426" max="7426" width="9.5703125" style="317" customWidth="1"/>
    <col min="7427" max="7427" width="12.85546875" style="317" customWidth="1"/>
    <col min="7428" max="7428" width="12.28515625" style="317" customWidth="1"/>
    <col min="7429" max="7429" width="10.28515625" style="317" customWidth="1"/>
    <col min="7430" max="7430" width="8.7109375" style="317" customWidth="1"/>
    <col min="7431" max="7431" width="11" style="317" customWidth="1"/>
    <col min="7432" max="7432" width="9.42578125" style="317" customWidth="1"/>
    <col min="7433" max="7433" width="10.42578125" style="317" customWidth="1"/>
    <col min="7434" max="7434" width="12.28515625" style="317" customWidth="1"/>
    <col min="7435" max="7436" width="9.5703125" style="317" customWidth="1"/>
    <col min="7437" max="7437" width="12" style="317" customWidth="1"/>
    <col min="7438" max="7438" width="12.5703125" style="317" customWidth="1"/>
    <col min="7439" max="7439" width="11" style="317" customWidth="1"/>
    <col min="7440" max="7440" width="11.28515625" style="317" customWidth="1"/>
    <col min="7441" max="7680" width="9.140625" style="317"/>
    <col min="7681" max="7681" width="88.85546875" style="317" customWidth="1"/>
    <col min="7682" max="7682" width="9.5703125" style="317" customWidth="1"/>
    <col min="7683" max="7683" width="12.85546875" style="317" customWidth="1"/>
    <col min="7684" max="7684" width="12.28515625" style="317" customWidth="1"/>
    <col min="7685" max="7685" width="10.28515625" style="317" customWidth="1"/>
    <col min="7686" max="7686" width="8.7109375" style="317" customWidth="1"/>
    <col min="7687" max="7687" width="11" style="317" customWidth="1"/>
    <col min="7688" max="7688" width="9.42578125" style="317" customWidth="1"/>
    <col min="7689" max="7689" width="10.42578125" style="317" customWidth="1"/>
    <col min="7690" max="7690" width="12.28515625" style="317" customWidth="1"/>
    <col min="7691" max="7692" width="9.5703125" style="317" customWidth="1"/>
    <col min="7693" max="7693" width="12" style="317" customWidth="1"/>
    <col min="7694" max="7694" width="12.5703125" style="317" customWidth="1"/>
    <col min="7695" max="7695" width="11" style="317" customWidth="1"/>
    <col min="7696" max="7696" width="11.28515625" style="317" customWidth="1"/>
    <col min="7697" max="7936" width="9.140625" style="317"/>
    <col min="7937" max="7937" width="88.85546875" style="317" customWidth="1"/>
    <col min="7938" max="7938" width="9.5703125" style="317" customWidth="1"/>
    <col min="7939" max="7939" width="12.85546875" style="317" customWidth="1"/>
    <col min="7940" max="7940" width="12.28515625" style="317" customWidth="1"/>
    <col min="7941" max="7941" width="10.28515625" style="317" customWidth="1"/>
    <col min="7942" max="7942" width="8.7109375" style="317" customWidth="1"/>
    <col min="7943" max="7943" width="11" style="317" customWidth="1"/>
    <col min="7944" max="7944" width="9.42578125" style="317" customWidth="1"/>
    <col min="7945" max="7945" width="10.42578125" style="317" customWidth="1"/>
    <col min="7946" max="7946" width="12.28515625" style="317" customWidth="1"/>
    <col min="7947" max="7948" width="9.5703125" style="317" customWidth="1"/>
    <col min="7949" max="7949" width="12" style="317" customWidth="1"/>
    <col min="7950" max="7950" width="12.5703125" style="317" customWidth="1"/>
    <col min="7951" max="7951" width="11" style="317" customWidth="1"/>
    <col min="7952" max="7952" width="11.28515625" style="317" customWidth="1"/>
    <col min="7953" max="8192" width="9.140625" style="317"/>
    <col min="8193" max="8193" width="88.85546875" style="317" customWidth="1"/>
    <col min="8194" max="8194" width="9.5703125" style="317" customWidth="1"/>
    <col min="8195" max="8195" width="12.85546875" style="317" customWidth="1"/>
    <col min="8196" max="8196" width="12.28515625" style="317" customWidth="1"/>
    <col min="8197" max="8197" width="10.28515625" style="317" customWidth="1"/>
    <col min="8198" max="8198" width="8.7109375" style="317" customWidth="1"/>
    <col min="8199" max="8199" width="11" style="317" customWidth="1"/>
    <col min="8200" max="8200" width="9.42578125" style="317" customWidth="1"/>
    <col min="8201" max="8201" width="10.42578125" style="317" customWidth="1"/>
    <col min="8202" max="8202" width="12.28515625" style="317" customWidth="1"/>
    <col min="8203" max="8204" width="9.5703125" style="317" customWidth="1"/>
    <col min="8205" max="8205" width="12" style="317" customWidth="1"/>
    <col min="8206" max="8206" width="12.5703125" style="317" customWidth="1"/>
    <col min="8207" max="8207" width="11" style="317" customWidth="1"/>
    <col min="8208" max="8208" width="11.28515625" style="317" customWidth="1"/>
    <col min="8209" max="8448" width="9.140625" style="317"/>
    <col min="8449" max="8449" width="88.85546875" style="317" customWidth="1"/>
    <col min="8450" max="8450" width="9.5703125" style="317" customWidth="1"/>
    <col min="8451" max="8451" width="12.85546875" style="317" customWidth="1"/>
    <col min="8452" max="8452" width="12.28515625" style="317" customWidth="1"/>
    <col min="8453" max="8453" width="10.28515625" style="317" customWidth="1"/>
    <col min="8454" max="8454" width="8.7109375" style="317" customWidth="1"/>
    <col min="8455" max="8455" width="11" style="317" customWidth="1"/>
    <col min="8456" max="8456" width="9.42578125" style="317" customWidth="1"/>
    <col min="8457" max="8457" width="10.42578125" style="317" customWidth="1"/>
    <col min="8458" max="8458" width="12.28515625" style="317" customWidth="1"/>
    <col min="8459" max="8460" width="9.5703125" style="317" customWidth="1"/>
    <col min="8461" max="8461" width="12" style="317" customWidth="1"/>
    <col min="8462" max="8462" width="12.5703125" style="317" customWidth="1"/>
    <col min="8463" max="8463" width="11" style="317" customWidth="1"/>
    <col min="8464" max="8464" width="11.28515625" style="317" customWidth="1"/>
    <col min="8465" max="8704" width="9.140625" style="317"/>
    <col min="8705" max="8705" width="88.85546875" style="317" customWidth="1"/>
    <col min="8706" max="8706" width="9.5703125" style="317" customWidth="1"/>
    <col min="8707" max="8707" width="12.85546875" style="317" customWidth="1"/>
    <col min="8708" max="8708" width="12.28515625" style="317" customWidth="1"/>
    <col min="8709" max="8709" width="10.28515625" style="317" customWidth="1"/>
    <col min="8710" max="8710" width="8.7109375" style="317" customWidth="1"/>
    <col min="8711" max="8711" width="11" style="317" customWidth="1"/>
    <col min="8712" max="8712" width="9.42578125" style="317" customWidth="1"/>
    <col min="8713" max="8713" width="10.42578125" style="317" customWidth="1"/>
    <col min="8714" max="8714" width="12.28515625" style="317" customWidth="1"/>
    <col min="8715" max="8716" width="9.5703125" style="317" customWidth="1"/>
    <col min="8717" max="8717" width="12" style="317" customWidth="1"/>
    <col min="8718" max="8718" width="12.5703125" style="317" customWidth="1"/>
    <col min="8719" max="8719" width="11" style="317" customWidth="1"/>
    <col min="8720" max="8720" width="11.28515625" style="317" customWidth="1"/>
    <col min="8721" max="8960" width="9.140625" style="317"/>
    <col min="8961" max="8961" width="88.85546875" style="317" customWidth="1"/>
    <col min="8962" max="8962" width="9.5703125" style="317" customWidth="1"/>
    <col min="8963" max="8963" width="12.85546875" style="317" customWidth="1"/>
    <col min="8964" max="8964" width="12.28515625" style="317" customWidth="1"/>
    <col min="8965" max="8965" width="10.28515625" style="317" customWidth="1"/>
    <col min="8966" max="8966" width="8.7109375" style="317" customWidth="1"/>
    <col min="8967" max="8967" width="11" style="317" customWidth="1"/>
    <col min="8968" max="8968" width="9.42578125" style="317" customWidth="1"/>
    <col min="8969" max="8969" width="10.42578125" style="317" customWidth="1"/>
    <col min="8970" max="8970" width="12.28515625" style="317" customWidth="1"/>
    <col min="8971" max="8972" width="9.5703125" style="317" customWidth="1"/>
    <col min="8973" max="8973" width="12" style="317" customWidth="1"/>
    <col min="8974" max="8974" width="12.5703125" style="317" customWidth="1"/>
    <col min="8975" max="8975" width="11" style="317" customWidth="1"/>
    <col min="8976" max="8976" width="11.28515625" style="317" customWidth="1"/>
    <col min="8977" max="9216" width="9.140625" style="317"/>
    <col min="9217" max="9217" width="88.85546875" style="317" customWidth="1"/>
    <col min="9218" max="9218" width="9.5703125" style="317" customWidth="1"/>
    <col min="9219" max="9219" width="12.85546875" style="317" customWidth="1"/>
    <col min="9220" max="9220" width="12.28515625" style="317" customWidth="1"/>
    <col min="9221" max="9221" width="10.28515625" style="317" customWidth="1"/>
    <col min="9222" max="9222" width="8.7109375" style="317" customWidth="1"/>
    <col min="9223" max="9223" width="11" style="317" customWidth="1"/>
    <col min="9224" max="9224" width="9.42578125" style="317" customWidth="1"/>
    <col min="9225" max="9225" width="10.42578125" style="317" customWidth="1"/>
    <col min="9226" max="9226" width="12.28515625" style="317" customWidth="1"/>
    <col min="9227" max="9228" width="9.5703125" style="317" customWidth="1"/>
    <col min="9229" max="9229" width="12" style="317" customWidth="1"/>
    <col min="9230" max="9230" width="12.5703125" style="317" customWidth="1"/>
    <col min="9231" max="9231" width="11" style="317" customWidth="1"/>
    <col min="9232" max="9232" width="11.28515625" style="317" customWidth="1"/>
    <col min="9233" max="9472" width="9.140625" style="317"/>
    <col min="9473" max="9473" width="88.85546875" style="317" customWidth="1"/>
    <col min="9474" max="9474" width="9.5703125" style="317" customWidth="1"/>
    <col min="9475" max="9475" width="12.85546875" style="317" customWidth="1"/>
    <col min="9476" max="9476" width="12.28515625" style="317" customWidth="1"/>
    <col min="9477" max="9477" width="10.28515625" style="317" customWidth="1"/>
    <col min="9478" max="9478" width="8.7109375" style="317" customWidth="1"/>
    <col min="9479" max="9479" width="11" style="317" customWidth="1"/>
    <col min="9480" max="9480" width="9.42578125" style="317" customWidth="1"/>
    <col min="9481" max="9481" width="10.42578125" style="317" customWidth="1"/>
    <col min="9482" max="9482" width="12.28515625" style="317" customWidth="1"/>
    <col min="9483" max="9484" width="9.5703125" style="317" customWidth="1"/>
    <col min="9485" max="9485" width="12" style="317" customWidth="1"/>
    <col min="9486" max="9486" width="12.5703125" style="317" customWidth="1"/>
    <col min="9487" max="9487" width="11" style="317" customWidth="1"/>
    <col min="9488" max="9488" width="11.28515625" style="317" customWidth="1"/>
    <col min="9489" max="9728" width="9.140625" style="317"/>
    <col min="9729" max="9729" width="88.85546875" style="317" customWidth="1"/>
    <col min="9730" max="9730" width="9.5703125" style="317" customWidth="1"/>
    <col min="9731" max="9731" width="12.85546875" style="317" customWidth="1"/>
    <col min="9732" max="9732" width="12.28515625" style="317" customWidth="1"/>
    <col min="9733" max="9733" width="10.28515625" style="317" customWidth="1"/>
    <col min="9734" max="9734" width="8.7109375" style="317" customWidth="1"/>
    <col min="9735" max="9735" width="11" style="317" customWidth="1"/>
    <col min="9736" max="9736" width="9.42578125" style="317" customWidth="1"/>
    <col min="9737" max="9737" width="10.42578125" style="317" customWidth="1"/>
    <col min="9738" max="9738" width="12.28515625" style="317" customWidth="1"/>
    <col min="9739" max="9740" width="9.5703125" style="317" customWidth="1"/>
    <col min="9741" max="9741" width="12" style="317" customWidth="1"/>
    <col min="9742" max="9742" width="12.5703125" style="317" customWidth="1"/>
    <col min="9743" max="9743" width="11" style="317" customWidth="1"/>
    <col min="9744" max="9744" width="11.28515625" style="317" customWidth="1"/>
    <col min="9745" max="9984" width="9.140625" style="317"/>
    <col min="9985" max="9985" width="88.85546875" style="317" customWidth="1"/>
    <col min="9986" max="9986" width="9.5703125" style="317" customWidth="1"/>
    <col min="9987" max="9987" width="12.85546875" style="317" customWidth="1"/>
    <col min="9988" max="9988" width="12.28515625" style="317" customWidth="1"/>
    <col min="9989" max="9989" width="10.28515625" style="317" customWidth="1"/>
    <col min="9990" max="9990" width="8.7109375" style="317" customWidth="1"/>
    <col min="9991" max="9991" width="11" style="317" customWidth="1"/>
    <col min="9992" max="9992" width="9.42578125" style="317" customWidth="1"/>
    <col min="9993" max="9993" width="10.42578125" style="317" customWidth="1"/>
    <col min="9994" max="9994" width="12.28515625" style="317" customWidth="1"/>
    <col min="9995" max="9996" width="9.5703125" style="317" customWidth="1"/>
    <col min="9997" max="9997" width="12" style="317" customWidth="1"/>
    <col min="9998" max="9998" width="12.5703125" style="317" customWidth="1"/>
    <col min="9999" max="9999" width="11" style="317" customWidth="1"/>
    <col min="10000" max="10000" width="11.28515625" style="317" customWidth="1"/>
    <col min="10001" max="10240" width="9.140625" style="317"/>
    <col min="10241" max="10241" width="88.85546875" style="317" customWidth="1"/>
    <col min="10242" max="10242" width="9.5703125" style="317" customWidth="1"/>
    <col min="10243" max="10243" width="12.85546875" style="317" customWidth="1"/>
    <col min="10244" max="10244" width="12.28515625" style="317" customWidth="1"/>
    <col min="10245" max="10245" width="10.28515625" style="317" customWidth="1"/>
    <col min="10246" max="10246" width="8.7109375" style="317" customWidth="1"/>
    <col min="10247" max="10247" width="11" style="317" customWidth="1"/>
    <col min="10248" max="10248" width="9.42578125" style="317" customWidth="1"/>
    <col min="10249" max="10249" width="10.42578125" style="317" customWidth="1"/>
    <col min="10250" max="10250" width="12.28515625" style="317" customWidth="1"/>
    <col min="10251" max="10252" width="9.5703125" style="317" customWidth="1"/>
    <col min="10253" max="10253" width="12" style="317" customWidth="1"/>
    <col min="10254" max="10254" width="12.5703125" style="317" customWidth="1"/>
    <col min="10255" max="10255" width="11" style="317" customWidth="1"/>
    <col min="10256" max="10256" width="11.28515625" style="317" customWidth="1"/>
    <col min="10257" max="10496" width="9.140625" style="317"/>
    <col min="10497" max="10497" width="88.85546875" style="317" customWidth="1"/>
    <col min="10498" max="10498" width="9.5703125" style="317" customWidth="1"/>
    <col min="10499" max="10499" width="12.85546875" style="317" customWidth="1"/>
    <col min="10500" max="10500" width="12.28515625" style="317" customWidth="1"/>
    <col min="10501" max="10501" width="10.28515625" style="317" customWidth="1"/>
    <col min="10502" max="10502" width="8.7109375" style="317" customWidth="1"/>
    <col min="10503" max="10503" width="11" style="317" customWidth="1"/>
    <col min="10504" max="10504" width="9.42578125" style="317" customWidth="1"/>
    <col min="10505" max="10505" width="10.42578125" style="317" customWidth="1"/>
    <col min="10506" max="10506" width="12.28515625" style="317" customWidth="1"/>
    <col min="10507" max="10508" width="9.5703125" style="317" customWidth="1"/>
    <col min="10509" max="10509" width="12" style="317" customWidth="1"/>
    <col min="10510" max="10510" width="12.5703125" style="317" customWidth="1"/>
    <col min="10511" max="10511" width="11" style="317" customWidth="1"/>
    <col min="10512" max="10512" width="11.28515625" style="317" customWidth="1"/>
    <col min="10513" max="10752" width="9.140625" style="317"/>
    <col min="10753" max="10753" width="88.85546875" style="317" customWidth="1"/>
    <col min="10754" max="10754" width="9.5703125" style="317" customWidth="1"/>
    <col min="10755" max="10755" width="12.85546875" style="317" customWidth="1"/>
    <col min="10756" max="10756" width="12.28515625" style="317" customWidth="1"/>
    <col min="10757" max="10757" width="10.28515625" style="317" customWidth="1"/>
    <col min="10758" max="10758" width="8.7109375" style="317" customWidth="1"/>
    <col min="10759" max="10759" width="11" style="317" customWidth="1"/>
    <col min="10760" max="10760" width="9.42578125" style="317" customWidth="1"/>
    <col min="10761" max="10761" width="10.42578125" style="317" customWidth="1"/>
    <col min="10762" max="10762" width="12.28515625" style="317" customWidth="1"/>
    <col min="10763" max="10764" width="9.5703125" style="317" customWidth="1"/>
    <col min="10765" max="10765" width="12" style="317" customWidth="1"/>
    <col min="10766" max="10766" width="12.5703125" style="317" customWidth="1"/>
    <col min="10767" max="10767" width="11" style="317" customWidth="1"/>
    <col min="10768" max="10768" width="11.28515625" style="317" customWidth="1"/>
    <col min="10769" max="11008" width="9.140625" style="317"/>
    <col min="11009" max="11009" width="88.85546875" style="317" customWidth="1"/>
    <col min="11010" max="11010" width="9.5703125" style="317" customWidth="1"/>
    <col min="11011" max="11011" width="12.85546875" style="317" customWidth="1"/>
    <col min="11012" max="11012" width="12.28515625" style="317" customWidth="1"/>
    <col min="11013" max="11013" width="10.28515625" style="317" customWidth="1"/>
    <col min="11014" max="11014" width="8.7109375" style="317" customWidth="1"/>
    <col min="11015" max="11015" width="11" style="317" customWidth="1"/>
    <col min="11016" max="11016" width="9.42578125" style="317" customWidth="1"/>
    <col min="11017" max="11017" width="10.42578125" style="317" customWidth="1"/>
    <col min="11018" max="11018" width="12.28515625" style="317" customWidth="1"/>
    <col min="11019" max="11020" width="9.5703125" style="317" customWidth="1"/>
    <col min="11021" max="11021" width="12" style="317" customWidth="1"/>
    <col min="11022" max="11022" width="12.5703125" style="317" customWidth="1"/>
    <col min="11023" max="11023" width="11" style="317" customWidth="1"/>
    <col min="11024" max="11024" width="11.28515625" style="317" customWidth="1"/>
    <col min="11025" max="11264" width="9.140625" style="317"/>
    <col min="11265" max="11265" width="88.85546875" style="317" customWidth="1"/>
    <col min="11266" max="11266" width="9.5703125" style="317" customWidth="1"/>
    <col min="11267" max="11267" width="12.85546875" style="317" customWidth="1"/>
    <col min="11268" max="11268" width="12.28515625" style="317" customWidth="1"/>
    <col min="11269" max="11269" width="10.28515625" style="317" customWidth="1"/>
    <col min="11270" max="11270" width="8.7109375" style="317" customWidth="1"/>
    <col min="11271" max="11271" width="11" style="317" customWidth="1"/>
    <col min="11272" max="11272" width="9.42578125" style="317" customWidth="1"/>
    <col min="11273" max="11273" width="10.42578125" style="317" customWidth="1"/>
    <col min="11274" max="11274" width="12.28515625" style="317" customWidth="1"/>
    <col min="11275" max="11276" width="9.5703125" style="317" customWidth="1"/>
    <col min="11277" max="11277" width="12" style="317" customWidth="1"/>
    <col min="11278" max="11278" width="12.5703125" style="317" customWidth="1"/>
    <col min="11279" max="11279" width="11" style="317" customWidth="1"/>
    <col min="11280" max="11280" width="11.28515625" style="317" customWidth="1"/>
    <col min="11281" max="11520" width="9.140625" style="317"/>
    <col min="11521" max="11521" width="88.85546875" style="317" customWidth="1"/>
    <col min="11522" max="11522" width="9.5703125" style="317" customWidth="1"/>
    <col min="11523" max="11523" width="12.85546875" style="317" customWidth="1"/>
    <col min="11524" max="11524" width="12.28515625" style="317" customWidth="1"/>
    <col min="11525" max="11525" width="10.28515625" style="317" customWidth="1"/>
    <col min="11526" max="11526" width="8.7109375" style="317" customWidth="1"/>
    <col min="11527" max="11527" width="11" style="317" customWidth="1"/>
    <col min="11528" max="11528" width="9.42578125" style="317" customWidth="1"/>
    <col min="11529" max="11529" width="10.42578125" style="317" customWidth="1"/>
    <col min="11530" max="11530" width="12.28515625" style="317" customWidth="1"/>
    <col min="11531" max="11532" width="9.5703125" style="317" customWidth="1"/>
    <col min="11533" max="11533" width="12" style="317" customWidth="1"/>
    <col min="11534" max="11534" width="12.5703125" style="317" customWidth="1"/>
    <col min="11535" max="11535" width="11" style="317" customWidth="1"/>
    <col min="11536" max="11536" width="11.28515625" style="317" customWidth="1"/>
    <col min="11537" max="11776" width="9.140625" style="317"/>
    <col min="11777" max="11777" width="88.85546875" style="317" customWidth="1"/>
    <col min="11778" max="11778" width="9.5703125" style="317" customWidth="1"/>
    <col min="11779" max="11779" width="12.85546875" style="317" customWidth="1"/>
    <col min="11780" max="11780" width="12.28515625" style="317" customWidth="1"/>
    <col min="11781" max="11781" width="10.28515625" style="317" customWidth="1"/>
    <col min="11782" max="11782" width="8.7109375" style="317" customWidth="1"/>
    <col min="11783" max="11783" width="11" style="317" customWidth="1"/>
    <col min="11784" max="11784" width="9.42578125" style="317" customWidth="1"/>
    <col min="11785" max="11785" width="10.42578125" style="317" customWidth="1"/>
    <col min="11786" max="11786" width="12.28515625" style="317" customWidth="1"/>
    <col min="11787" max="11788" width="9.5703125" style="317" customWidth="1"/>
    <col min="11789" max="11789" width="12" style="317" customWidth="1"/>
    <col min="11790" max="11790" width="12.5703125" style="317" customWidth="1"/>
    <col min="11791" max="11791" width="11" style="317" customWidth="1"/>
    <col min="11792" max="11792" width="11.28515625" style="317" customWidth="1"/>
    <col min="11793" max="12032" width="9.140625" style="317"/>
    <col min="12033" max="12033" width="88.85546875" style="317" customWidth="1"/>
    <col min="12034" max="12034" width="9.5703125" style="317" customWidth="1"/>
    <col min="12035" max="12035" width="12.85546875" style="317" customWidth="1"/>
    <col min="12036" max="12036" width="12.28515625" style="317" customWidth="1"/>
    <col min="12037" max="12037" width="10.28515625" style="317" customWidth="1"/>
    <col min="12038" max="12038" width="8.7109375" style="317" customWidth="1"/>
    <col min="12039" max="12039" width="11" style="317" customWidth="1"/>
    <col min="12040" max="12040" width="9.42578125" style="317" customWidth="1"/>
    <col min="12041" max="12041" width="10.42578125" style="317" customWidth="1"/>
    <col min="12042" max="12042" width="12.28515625" style="317" customWidth="1"/>
    <col min="12043" max="12044" width="9.5703125" style="317" customWidth="1"/>
    <col min="12045" max="12045" width="12" style="317" customWidth="1"/>
    <col min="12046" max="12046" width="12.5703125" style="317" customWidth="1"/>
    <col min="12047" max="12047" width="11" style="317" customWidth="1"/>
    <col min="12048" max="12048" width="11.28515625" style="317" customWidth="1"/>
    <col min="12049" max="12288" width="9.140625" style="317"/>
    <col min="12289" max="12289" width="88.85546875" style="317" customWidth="1"/>
    <col min="12290" max="12290" width="9.5703125" style="317" customWidth="1"/>
    <col min="12291" max="12291" width="12.85546875" style="317" customWidth="1"/>
    <col min="12292" max="12292" width="12.28515625" style="317" customWidth="1"/>
    <col min="12293" max="12293" width="10.28515625" style="317" customWidth="1"/>
    <col min="12294" max="12294" width="8.7109375" style="317" customWidth="1"/>
    <col min="12295" max="12295" width="11" style="317" customWidth="1"/>
    <col min="12296" max="12296" width="9.42578125" style="317" customWidth="1"/>
    <col min="12297" max="12297" width="10.42578125" style="317" customWidth="1"/>
    <col min="12298" max="12298" width="12.28515625" style="317" customWidth="1"/>
    <col min="12299" max="12300" width="9.5703125" style="317" customWidth="1"/>
    <col min="12301" max="12301" width="12" style="317" customWidth="1"/>
    <col min="12302" max="12302" width="12.5703125" style="317" customWidth="1"/>
    <col min="12303" max="12303" width="11" style="317" customWidth="1"/>
    <col min="12304" max="12304" width="11.28515625" style="317" customWidth="1"/>
    <col min="12305" max="12544" width="9.140625" style="317"/>
    <col min="12545" max="12545" width="88.85546875" style="317" customWidth="1"/>
    <col min="12546" max="12546" width="9.5703125" style="317" customWidth="1"/>
    <col min="12547" max="12547" width="12.85546875" style="317" customWidth="1"/>
    <col min="12548" max="12548" width="12.28515625" style="317" customWidth="1"/>
    <col min="12549" max="12549" width="10.28515625" style="317" customWidth="1"/>
    <col min="12550" max="12550" width="8.7109375" style="317" customWidth="1"/>
    <col min="12551" max="12551" width="11" style="317" customWidth="1"/>
    <col min="12552" max="12552" width="9.42578125" style="317" customWidth="1"/>
    <col min="12553" max="12553" width="10.42578125" style="317" customWidth="1"/>
    <col min="12554" max="12554" width="12.28515625" style="317" customWidth="1"/>
    <col min="12555" max="12556" width="9.5703125" style="317" customWidth="1"/>
    <col min="12557" max="12557" width="12" style="317" customWidth="1"/>
    <col min="12558" max="12558" width="12.5703125" style="317" customWidth="1"/>
    <col min="12559" max="12559" width="11" style="317" customWidth="1"/>
    <col min="12560" max="12560" width="11.28515625" style="317" customWidth="1"/>
    <col min="12561" max="12800" width="9.140625" style="317"/>
    <col min="12801" max="12801" width="88.85546875" style="317" customWidth="1"/>
    <col min="12802" max="12802" width="9.5703125" style="317" customWidth="1"/>
    <col min="12803" max="12803" width="12.85546875" style="317" customWidth="1"/>
    <col min="12804" max="12804" width="12.28515625" style="317" customWidth="1"/>
    <col min="12805" max="12805" width="10.28515625" style="317" customWidth="1"/>
    <col min="12806" max="12806" width="8.7109375" style="317" customWidth="1"/>
    <col min="12807" max="12807" width="11" style="317" customWidth="1"/>
    <col min="12808" max="12808" width="9.42578125" style="317" customWidth="1"/>
    <col min="12809" max="12809" width="10.42578125" style="317" customWidth="1"/>
    <col min="12810" max="12810" width="12.28515625" style="317" customWidth="1"/>
    <col min="12811" max="12812" width="9.5703125" style="317" customWidth="1"/>
    <col min="12813" max="12813" width="12" style="317" customWidth="1"/>
    <col min="12814" max="12814" width="12.5703125" style="317" customWidth="1"/>
    <col min="12815" max="12815" width="11" style="317" customWidth="1"/>
    <col min="12816" max="12816" width="11.28515625" style="317" customWidth="1"/>
    <col min="12817" max="13056" width="9.140625" style="317"/>
    <col min="13057" max="13057" width="88.85546875" style="317" customWidth="1"/>
    <col min="13058" max="13058" width="9.5703125" style="317" customWidth="1"/>
    <col min="13059" max="13059" width="12.85546875" style="317" customWidth="1"/>
    <col min="13060" max="13060" width="12.28515625" style="317" customWidth="1"/>
    <col min="13061" max="13061" width="10.28515625" style="317" customWidth="1"/>
    <col min="13062" max="13062" width="8.7109375" style="317" customWidth="1"/>
    <col min="13063" max="13063" width="11" style="317" customWidth="1"/>
    <col min="13064" max="13064" width="9.42578125" style="317" customWidth="1"/>
    <col min="13065" max="13065" width="10.42578125" style="317" customWidth="1"/>
    <col min="13066" max="13066" width="12.28515625" style="317" customWidth="1"/>
    <col min="13067" max="13068" width="9.5703125" style="317" customWidth="1"/>
    <col min="13069" max="13069" width="12" style="317" customWidth="1"/>
    <col min="13070" max="13070" width="12.5703125" style="317" customWidth="1"/>
    <col min="13071" max="13071" width="11" style="317" customWidth="1"/>
    <col min="13072" max="13072" width="11.28515625" style="317" customWidth="1"/>
    <col min="13073" max="13312" width="9.140625" style="317"/>
    <col min="13313" max="13313" width="88.85546875" style="317" customWidth="1"/>
    <col min="13314" max="13314" width="9.5703125" style="317" customWidth="1"/>
    <col min="13315" max="13315" width="12.85546875" style="317" customWidth="1"/>
    <col min="13316" max="13316" width="12.28515625" style="317" customWidth="1"/>
    <col min="13317" max="13317" width="10.28515625" style="317" customWidth="1"/>
    <col min="13318" max="13318" width="8.7109375" style="317" customWidth="1"/>
    <col min="13319" max="13319" width="11" style="317" customWidth="1"/>
    <col min="13320" max="13320" width="9.42578125" style="317" customWidth="1"/>
    <col min="13321" max="13321" width="10.42578125" style="317" customWidth="1"/>
    <col min="13322" max="13322" width="12.28515625" style="317" customWidth="1"/>
    <col min="13323" max="13324" width="9.5703125" style="317" customWidth="1"/>
    <col min="13325" max="13325" width="12" style="317" customWidth="1"/>
    <col min="13326" max="13326" width="12.5703125" style="317" customWidth="1"/>
    <col min="13327" max="13327" width="11" style="317" customWidth="1"/>
    <col min="13328" max="13328" width="11.28515625" style="317" customWidth="1"/>
    <col min="13329" max="13568" width="9.140625" style="317"/>
    <col min="13569" max="13569" width="88.85546875" style="317" customWidth="1"/>
    <col min="13570" max="13570" width="9.5703125" style="317" customWidth="1"/>
    <col min="13571" max="13571" width="12.85546875" style="317" customWidth="1"/>
    <col min="13572" max="13572" width="12.28515625" style="317" customWidth="1"/>
    <col min="13573" max="13573" width="10.28515625" style="317" customWidth="1"/>
    <col min="13574" max="13574" width="8.7109375" style="317" customWidth="1"/>
    <col min="13575" max="13575" width="11" style="317" customWidth="1"/>
    <col min="13576" max="13576" width="9.42578125" style="317" customWidth="1"/>
    <col min="13577" max="13577" width="10.42578125" style="317" customWidth="1"/>
    <col min="13578" max="13578" width="12.28515625" style="317" customWidth="1"/>
    <col min="13579" max="13580" width="9.5703125" style="317" customWidth="1"/>
    <col min="13581" max="13581" width="12" style="317" customWidth="1"/>
    <col min="13582" max="13582" width="12.5703125" style="317" customWidth="1"/>
    <col min="13583" max="13583" width="11" style="317" customWidth="1"/>
    <col min="13584" max="13584" width="11.28515625" style="317" customWidth="1"/>
    <col min="13585" max="13824" width="9.140625" style="317"/>
    <col min="13825" max="13825" width="88.85546875" style="317" customWidth="1"/>
    <col min="13826" max="13826" width="9.5703125" style="317" customWidth="1"/>
    <col min="13827" max="13827" width="12.85546875" style="317" customWidth="1"/>
    <col min="13828" max="13828" width="12.28515625" style="317" customWidth="1"/>
    <col min="13829" max="13829" width="10.28515625" style="317" customWidth="1"/>
    <col min="13830" max="13830" width="8.7109375" style="317" customWidth="1"/>
    <col min="13831" max="13831" width="11" style="317" customWidth="1"/>
    <col min="13832" max="13832" width="9.42578125" style="317" customWidth="1"/>
    <col min="13833" max="13833" width="10.42578125" style="317" customWidth="1"/>
    <col min="13834" max="13834" width="12.28515625" style="317" customWidth="1"/>
    <col min="13835" max="13836" width="9.5703125" style="317" customWidth="1"/>
    <col min="13837" max="13837" width="12" style="317" customWidth="1"/>
    <col min="13838" max="13838" width="12.5703125" style="317" customWidth="1"/>
    <col min="13839" max="13839" width="11" style="317" customWidth="1"/>
    <col min="13840" max="13840" width="11.28515625" style="317" customWidth="1"/>
    <col min="13841" max="14080" width="9.140625" style="317"/>
    <col min="14081" max="14081" width="88.85546875" style="317" customWidth="1"/>
    <col min="14082" max="14082" width="9.5703125" style="317" customWidth="1"/>
    <col min="14083" max="14083" width="12.85546875" style="317" customWidth="1"/>
    <col min="14084" max="14084" width="12.28515625" style="317" customWidth="1"/>
    <col min="14085" max="14085" width="10.28515625" style="317" customWidth="1"/>
    <col min="14086" max="14086" width="8.7109375" style="317" customWidth="1"/>
    <col min="14087" max="14087" width="11" style="317" customWidth="1"/>
    <col min="14088" max="14088" width="9.42578125" style="317" customWidth="1"/>
    <col min="14089" max="14089" width="10.42578125" style="317" customWidth="1"/>
    <col min="14090" max="14090" width="12.28515625" style="317" customWidth="1"/>
    <col min="14091" max="14092" width="9.5703125" style="317" customWidth="1"/>
    <col min="14093" max="14093" width="12" style="317" customWidth="1"/>
    <col min="14094" max="14094" width="12.5703125" style="317" customWidth="1"/>
    <col min="14095" max="14095" width="11" style="317" customWidth="1"/>
    <col min="14096" max="14096" width="11.28515625" style="317" customWidth="1"/>
    <col min="14097" max="14336" width="9.140625" style="317"/>
    <col min="14337" max="14337" width="88.85546875" style="317" customWidth="1"/>
    <col min="14338" max="14338" width="9.5703125" style="317" customWidth="1"/>
    <col min="14339" max="14339" width="12.85546875" style="317" customWidth="1"/>
    <col min="14340" max="14340" width="12.28515625" style="317" customWidth="1"/>
    <col min="14341" max="14341" width="10.28515625" style="317" customWidth="1"/>
    <col min="14342" max="14342" width="8.7109375" style="317" customWidth="1"/>
    <col min="14343" max="14343" width="11" style="317" customWidth="1"/>
    <col min="14344" max="14344" width="9.42578125" style="317" customWidth="1"/>
    <col min="14345" max="14345" width="10.42578125" style="317" customWidth="1"/>
    <col min="14346" max="14346" width="12.28515625" style="317" customWidth="1"/>
    <col min="14347" max="14348" width="9.5703125" style="317" customWidth="1"/>
    <col min="14349" max="14349" width="12" style="317" customWidth="1"/>
    <col min="14350" max="14350" width="12.5703125" style="317" customWidth="1"/>
    <col min="14351" max="14351" width="11" style="317" customWidth="1"/>
    <col min="14352" max="14352" width="11.28515625" style="317" customWidth="1"/>
    <col min="14353" max="14592" width="9.140625" style="317"/>
    <col min="14593" max="14593" width="88.85546875" style="317" customWidth="1"/>
    <col min="14594" max="14594" width="9.5703125" style="317" customWidth="1"/>
    <col min="14595" max="14595" width="12.85546875" style="317" customWidth="1"/>
    <col min="14596" max="14596" width="12.28515625" style="317" customWidth="1"/>
    <col min="14597" max="14597" width="10.28515625" style="317" customWidth="1"/>
    <col min="14598" max="14598" width="8.7109375" style="317" customWidth="1"/>
    <col min="14599" max="14599" width="11" style="317" customWidth="1"/>
    <col min="14600" max="14600" width="9.42578125" style="317" customWidth="1"/>
    <col min="14601" max="14601" width="10.42578125" style="317" customWidth="1"/>
    <col min="14602" max="14602" width="12.28515625" style="317" customWidth="1"/>
    <col min="14603" max="14604" width="9.5703125" style="317" customWidth="1"/>
    <col min="14605" max="14605" width="12" style="317" customWidth="1"/>
    <col min="14606" max="14606" width="12.5703125" style="317" customWidth="1"/>
    <col min="14607" max="14607" width="11" style="317" customWidth="1"/>
    <col min="14608" max="14608" width="11.28515625" style="317" customWidth="1"/>
    <col min="14609" max="14848" width="9.140625" style="317"/>
    <col min="14849" max="14849" width="88.85546875" style="317" customWidth="1"/>
    <col min="14850" max="14850" width="9.5703125" style="317" customWidth="1"/>
    <col min="14851" max="14851" width="12.85546875" style="317" customWidth="1"/>
    <col min="14852" max="14852" width="12.28515625" style="317" customWidth="1"/>
    <col min="14853" max="14853" width="10.28515625" style="317" customWidth="1"/>
    <col min="14854" max="14854" width="8.7109375" style="317" customWidth="1"/>
    <col min="14855" max="14855" width="11" style="317" customWidth="1"/>
    <col min="14856" max="14856" width="9.42578125" style="317" customWidth="1"/>
    <col min="14857" max="14857" width="10.42578125" style="317" customWidth="1"/>
    <col min="14858" max="14858" width="12.28515625" style="317" customWidth="1"/>
    <col min="14859" max="14860" width="9.5703125" style="317" customWidth="1"/>
    <col min="14861" max="14861" width="12" style="317" customWidth="1"/>
    <col min="14862" max="14862" width="12.5703125" style="317" customWidth="1"/>
    <col min="14863" max="14863" width="11" style="317" customWidth="1"/>
    <col min="14864" max="14864" width="11.28515625" style="317" customWidth="1"/>
    <col min="14865" max="15104" width="9.140625" style="317"/>
    <col min="15105" max="15105" width="88.85546875" style="317" customWidth="1"/>
    <col min="15106" max="15106" width="9.5703125" style="317" customWidth="1"/>
    <col min="15107" max="15107" width="12.85546875" style="317" customWidth="1"/>
    <col min="15108" max="15108" width="12.28515625" style="317" customWidth="1"/>
    <col min="15109" max="15109" width="10.28515625" style="317" customWidth="1"/>
    <col min="15110" max="15110" width="8.7109375" style="317" customWidth="1"/>
    <col min="15111" max="15111" width="11" style="317" customWidth="1"/>
    <col min="15112" max="15112" width="9.42578125" style="317" customWidth="1"/>
    <col min="15113" max="15113" width="10.42578125" style="317" customWidth="1"/>
    <col min="15114" max="15114" width="12.28515625" style="317" customWidth="1"/>
    <col min="15115" max="15116" width="9.5703125" style="317" customWidth="1"/>
    <col min="15117" max="15117" width="12" style="317" customWidth="1"/>
    <col min="15118" max="15118" width="12.5703125" style="317" customWidth="1"/>
    <col min="15119" max="15119" width="11" style="317" customWidth="1"/>
    <col min="15120" max="15120" width="11.28515625" style="317" customWidth="1"/>
    <col min="15121" max="15360" width="9.140625" style="317"/>
    <col min="15361" max="15361" width="88.85546875" style="317" customWidth="1"/>
    <col min="15362" max="15362" width="9.5703125" style="317" customWidth="1"/>
    <col min="15363" max="15363" width="12.85546875" style="317" customWidth="1"/>
    <col min="15364" max="15364" width="12.28515625" style="317" customWidth="1"/>
    <col min="15365" max="15365" width="10.28515625" style="317" customWidth="1"/>
    <col min="15366" max="15366" width="8.7109375" style="317" customWidth="1"/>
    <col min="15367" max="15367" width="11" style="317" customWidth="1"/>
    <col min="15368" max="15368" width="9.42578125" style="317" customWidth="1"/>
    <col min="15369" max="15369" width="10.42578125" style="317" customWidth="1"/>
    <col min="15370" max="15370" width="12.28515625" style="317" customWidth="1"/>
    <col min="15371" max="15372" width="9.5703125" style="317" customWidth="1"/>
    <col min="15373" max="15373" width="12" style="317" customWidth="1"/>
    <col min="15374" max="15374" width="12.5703125" style="317" customWidth="1"/>
    <col min="15375" max="15375" width="11" style="317" customWidth="1"/>
    <col min="15376" max="15376" width="11.28515625" style="317" customWidth="1"/>
    <col min="15377" max="15616" width="9.140625" style="317"/>
    <col min="15617" max="15617" width="88.85546875" style="317" customWidth="1"/>
    <col min="15618" max="15618" width="9.5703125" style="317" customWidth="1"/>
    <col min="15619" max="15619" width="12.85546875" style="317" customWidth="1"/>
    <col min="15620" max="15620" width="12.28515625" style="317" customWidth="1"/>
    <col min="15621" max="15621" width="10.28515625" style="317" customWidth="1"/>
    <col min="15622" max="15622" width="8.7109375" style="317" customWidth="1"/>
    <col min="15623" max="15623" width="11" style="317" customWidth="1"/>
    <col min="15624" max="15624" width="9.42578125" style="317" customWidth="1"/>
    <col min="15625" max="15625" width="10.42578125" style="317" customWidth="1"/>
    <col min="15626" max="15626" width="12.28515625" style="317" customWidth="1"/>
    <col min="15627" max="15628" width="9.5703125" style="317" customWidth="1"/>
    <col min="15629" max="15629" width="12" style="317" customWidth="1"/>
    <col min="15630" max="15630" width="12.5703125" style="317" customWidth="1"/>
    <col min="15631" max="15631" width="11" style="317" customWidth="1"/>
    <col min="15632" max="15632" width="11.28515625" style="317" customWidth="1"/>
    <col min="15633" max="15872" width="9.140625" style="317"/>
    <col min="15873" max="15873" width="88.85546875" style="317" customWidth="1"/>
    <col min="15874" max="15874" width="9.5703125" style="317" customWidth="1"/>
    <col min="15875" max="15875" width="12.85546875" style="317" customWidth="1"/>
    <col min="15876" max="15876" width="12.28515625" style="317" customWidth="1"/>
    <col min="15877" max="15877" width="10.28515625" style="317" customWidth="1"/>
    <col min="15878" max="15878" width="8.7109375" style="317" customWidth="1"/>
    <col min="15879" max="15879" width="11" style="317" customWidth="1"/>
    <col min="15880" max="15880" width="9.42578125" style="317" customWidth="1"/>
    <col min="15881" max="15881" width="10.42578125" style="317" customWidth="1"/>
    <col min="15882" max="15882" width="12.28515625" style="317" customWidth="1"/>
    <col min="15883" max="15884" width="9.5703125" style="317" customWidth="1"/>
    <col min="15885" max="15885" width="12" style="317" customWidth="1"/>
    <col min="15886" max="15886" width="12.5703125" style="317" customWidth="1"/>
    <col min="15887" max="15887" width="11" style="317" customWidth="1"/>
    <col min="15888" max="15888" width="11.28515625" style="317" customWidth="1"/>
    <col min="15889" max="16128" width="9.140625" style="317"/>
    <col min="16129" max="16129" width="88.85546875" style="317" customWidth="1"/>
    <col min="16130" max="16130" width="9.5703125" style="317" customWidth="1"/>
    <col min="16131" max="16131" width="12.85546875" style="317" customWidth="1"/>
    <col min="16132" max="16132" width="12.28515625" style="317" customWidth="1"/>
    <col min="16133" max="16133" width="10.28515625" style="317" customWidth="1"/>
    <col min="16134" max="16134" width="8.7109375" style="317" customWidth="1"/>
    <col min="16135" max="16135" width="11" style="317" customWidth="1"/>
    <col min="16136" max="16136" width="9.42578125" style="317" customWidth="1"/>
    <col min="16137" max="16137" width="10.42578125" style="317" customWidth="1"/>
    <col min="16138" max="16138" width="12.28515625" style="317" customWidth="1"/>
    <col min="16139" max="16140" width="9.5703125" style="317" customWidth="1"/>
    <col min="16141" max="16141" width="12" style="317" customWidth="1"/>
    <col min="16142" max="16142" width="12.5703125" style="317" customWidth="1"/>
    <col min="16143" max="16143" width="11" style="317" customWidth="1"/>
    <col min="16144" max="16144" width="11.28515625" style="317" customWidth="1"/>
    <col min="16145" max="16384" width="9.140625" style="317"/>
  </cols>
  <sheetData>
    <row r="1" spans="1:16" ht="20.25" customHeight="1" x14ac:dyDescent="0.3">
      <c r="A1" s="4690" t="s">
        <v>344</v>
      </c>
      <c r="B1" s="4690"/>
      <c r="C1" s="4690"/>
      <c r="D1" s="4690"/>
      <c r="E1" s="4690"/>
      <c r="F1" s="4690"/>
      <c r="G1" s="4690"/>
      <c r="H1" s="4690"/>
      <c r="I1" s="4690"/>
      <c r="J1" s="4690"/>
      <c r="K1" s="4690"/>
      <c r="L1" s="4690"/>
      <c r="M1" s="4690"/>
      <c r="N1" s="4690"/>
      <c r="O1" s="4690"/>
      <c r="P1" s="4690"/>
    </row>
    <row r="2" spans="1:16" x14ac:dyDescent="0.3">
      <c r="A2" s="4741"/>
      <c r="B2" s="4741"/>
      <c r="C2" s="4741"/>
      <c r="D2" s="4741"/>
      <c r="E2" s="4741"/>
      <c r="F2" s="4741"/>
      <c r="G2" s="4741"/>
      <c r="H2" s="4741"/>
      <c r="I2" s="4741"/>
      <c r="J2" s="4741"/>
      <c r="K2" s="4741"/>
      <c r="L2" s="4741"/>
      <c r="M2" s="4741"/>
      <c r="N2" s="4741"/>
      <c r="O2" s="4741"/>
      <c r="P2" s="4741"/>
    </row>
    <row r="3" spans="1:16" ht="20.25" customHeight="1" x14ac:dyDescent="0.3">
      <c r="A3" s="4690" t="s">
        <v>355</v>
      </c>
      <c r="B3" s="4690"/>
      <c r="C3" s="4690"/>
      <c r="D3" s="4690"/>
      <c r="E3" s="4690"/>
      <c r="F3" s="4690"/>
      <c r="G3" s="4690"/>
      <c r="H3" s="4690"/>
      <c r="I3" s="4690"/>
      <c r="J3" s="4690"/>
      <c r="K3" s="4690"/>
      <c r="L3" s="4690"/>
      <c r="M3" s="4690"/>
      <c r="N3" s="4690"/>
      <c r="O3" s="4690"/>
      <c r="P3" s="4690"/>
    </row>
    <row r="4" spans="1:16" ht="21" thickBot="1" x14ac:dyDescent="0.35">
      <c r="A4" s="1962"/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</row>
    <row r="5" spans="1:16" ht="21" customHeight="1" thickBot="1" x14ac:dyDescent="0.35">
      <c r="A5" s="4742" t="s">
        <v>9</v>
      </c>
      <c r="B5" s="4744" t="s">
        <v>0</v>
      </c>
      <c r="C5" s="4745"/>
      <c r="D5" s="4746"/>
      <c r="E5" s="4744" t="s">
        <v>1</v>
      </c>
      <c r="F5" s="4745"/>
      <c r="G5" s="4746"/>
      <c r="H5" s="4744" t="s">
        <v>2</v>
      </c>
      <c r="I5" s="4745"/>
      <c r="J5" s="4746"/>
      <c r="K5" s="4744" t="s">
        <v>3</v>
      </c>
      <c r="L5" s="4745"/>
      <c r="M5" s="4746"/>
      <c r="N5" s="4747" t="s">
        <v>6</v>
      </c>
      <c r="O5" s="4748"/>
      <c r="P5" s="4749"/>
    </row>
    <row r="6" spans="1:16" ht="181.5" thickBot="1" x14ac:dyDescent="0.35">
      <c r="A6" s="4743"/>
      <c r="B6" s="1965" t="s">
        <v>26</v>
      </c>
      <c r="C6" s="1965" t="s">
        <v>27</v>
      </c>
      <c r="D6" s="1965" t="s">
        <v>4</v>
      </c>
      <c r="E6" s="1965" t="s">
        <v>26</v>
      </c>
      <c r="F6" s="1965" t="s">
        <v>27</v>
      </c>
      <c r="G6" s="1965" t="s">
        <v>4</v>
      </c>
      <c r="H6" s="1965" t="s">
        <v>26</v>
      </c>
      <c r="I6" s="1965" t="s">
        <v>27</v>
      </c>
      <c r="J6" s="1965" t="s">
        <v>4</v>
      </c>
      <c r="K6" s="1965" t="s">
        <v>26</v>
      </c>
      <c r="L6" s="1965" t="s">
        <v>27</v>
      </c>
      <c r="M6" s="1965" t="s">
        <v>4</v>
      </c>
      <c r="N6" s="1965" t="s">
        <v>26</v>
      </c>
      <c r="O6" s="1965" t="s">
        <v>27</v>
      </c>
      <c r="P6" s="1966" t="s">
        <v>4</v>
      </c>
    </row>
    <row r="7" spans="1:16" ht="21" thickBot="1" x14ac:dyDescent="0.35">
      <c r="A7" s="1967" t="s">
        <v>22</v>
      </c>
      <c r="B7" s="1968"/>
      <c r="C7" s="1968"/>
      <c r="D7" s="1968"/>
      <c r="E7" s="1968"/>
      <c r="F7" s="1968"/>
      <c r="G7" s="1969"/>
      <c r="H7" s="1820"/>
      <c r="I7" s="1968"/>
      <c r="J7" s="1968"/>
      <c r="K7" s="1968"/>
      <c r="L7" s="1968"/>
      <c r="M7" s="1969"/>
      <c r="N7" s="1968"/>
      <c r="O7" s="1968"/>
      <c r="P7" s="1969"/>
    </row>
    <row r="8" spans="1:16" ht="21" thickBot="1" x14ac:dyDescent="0.35">
      <c r="A8" s="1970" t="s">
        <v>155</v>
      </c>
      <c r="B8" s="1919"/>
      <c r="C8" s="1919"/>
      <c r="D8" s="1971"/>
      <c r="E8" s="1919"/>
      <c r="F8" s="1919"/>
      <c r="G8" s="1972"/>
      <c r="H8" s="1973"/>
      <c r="I8" s="1919"/>
      <c r="J8" s="1974"/>
      <c r="K8" s="1919"/>
      <c r="L8" s="1919"/>
      <c r="M8" s="1974"/>
      <c r="N8" s="1975"/>
      <c r="O8" s="1975"/>
      <c r="P8" s="1976"/>
    </row>
    <row r="9" spans="1:16" x14ac:dyDescent="0.3">
      <c r="A9" s="1137" t="s">
        <v>313</v>
      </c>
      <c r="B9" s="1127">
        <v>40</v>
      </c>
      <c r="C9" s="1126">
        <v>15</v>
      </c>
      <c r="D9" s="1130">
        <f>SUM(B9:C9)</f>
        <v>55</v>
      </c>
      <c r="E9" s="1127">
        <v>38</v>
      </c>
      <c r="F9" s="1126">
        <v>4</v>
      </c>
      <c r="G9" s="1129">
        <f>SUM(E9:F9)</f>
        <v>42</v>
      </c>
      <c r="H9" s="1128">
        <v>38</v>
      </c>
      <c r="I9" s="1126">
        <v>7</v>
      </c>
      <c r="J9" s="1126">
        <f>SUM(H9:I9)</f>
        <v>45</v>
      </c>
      <c r="K9" s="1127">
        <v>38</v>
      </c>
      <c r="L9" s="1126">
        <v>9</v>
      </c>
      <c r="M9" s="1126">
        <f>SUM(K9:L9)</f>
        <v>47</v>
      </c>
      <c r="N9" s="804">
        <f t="shared" ref="N9:O12" si="0">SUM(B9,E9,H9,K9)</f>
        <v>154</v>
      </c>
      <c r="O9" s="804">
        <f t="shared" si="0"/>
        <v>35</v>
      </c>
      <c r="P9" s="1133">
        <f>SUM(N9:O9)</f>
        <v>189</v>
      </c>
    </row>
    <row r="10" spans="1:16" x14ac:dyDescent="0.3">
      <c r="A10" s="1137" t="s">
        <v>314</v>
      </c>
      <c r="B10" s="1127">
        <v>12</v>
      </c>
      <c r="C10" s="1126">
        <v>2</v>
      </c>
      <c r="D10" s="1130">
        <f>SUM(B10:C10)</f>
        <v>14</v>
      </c>
      <c r="E10" s="1127">
        <v>9</v>
      </c>
      <c r="F10" s="1126">
        <v>0</v>
      </c>
      <c r="G10" s="1129">
        <f>SUM(E10:F10)</f>
        <v>9</v>
      </c>
      <c r="H10" s="1128">
        <v>7</v>
      </c>
      <c r="I10" s="1126">
        <v>0</v>
      </c>
      <c r="J10" s="1126">
        <f>SUM(H10:I10)</f>
        <v>7</v>
      </c>
      <c r="K10" s="1127">
        <v>9</v>
      </c>
      <c r="L10" s="1126">
        <v>0</v>
      </c>
      <c r="M10" s="1126">
        <f>SUM(K10:L10)</f>
        <v>9</v>
      </c>
      <c r="N10" s="804">
        <f t="shared" si="0"/>
        <v>37</v>
      </c>
      <c r="O10" s="804">
        <f t="shared" si="0"/>
        <v>2</v>
      </c>
      <c r="P10" s="1133">
        <v>39</v>
      </c>
    </row>
    <row r="11" spans="1:16" x14ac:dyDescent="0.3">
      <c r="A11" s="1137" t="s">
        <v>315</v>
      </c>
      <c r="B11" s="1127">
        <v>20</v>
      </c>
      <c r="C11" s="1126">
        <v>2</v>
      </c>
      <c r="D11" s="1130">
        <f>SUM(B11:C11)</f>
        <v>22</v>
      </c>
      <c r="E11" s="1127">
        <v>17</v>
      </c>
      <c r="F11" s="1126">
        <v>0</v>
      </c>
      <c r="G11" s="1129">
        <f>SUM(E11:F11)</f>
        <v>17</v>
      </c>
      <c r="H11" s="1128">
        <v>19</v>
      </c>
      <c r="I11" s="1126">
        <v>3</v>
      </c>
      <c r="J11" s="1126">
        <f>SUM(H11:I11)</f>
        <v>22</v>
      </c>
      <c r="K11" s="1127">
        <v>18</v>
      </c>
      <c r="L11" s="1126">
        <v>1</v>
      </c>
      <c r="M11" s="1126">
        <f>SUM(K11:L11)</f>
        <v>19</v>
      </c>
      <c r="N11" s="804">
        <f t="shared" si="0"/>
        <v>74</v>
      </c>
      <c r="O11" s="804">
        <f t="shared" si="0"/>
        <v>6</v>
      </c>
      <c r="P11" s="1133">
        <f>SUM(N11:O11)</f>
        <v>80</v>
      </c>
    </row>
    <row r="12" spans="1:16" ht="21" thickBot="1" x14ac:dyDescent="0.35">
      <c r="A12" s="810" t="s">
        <v>316</v>
      </c>
      <c r="B12" s="811">
        <v>16</v>
      </c>
      <c r="C12" s="812">
        <v>1</v>
      </c>
      <c r="D12" s="814">
        <f>SUM(B12:C12)</f>
        <v>17</v>
      </c>
      <c r="E12" s="811">
        <v>12</v>
      </c>
      <c r="F12" s="812">
        <v>0</v>
      </c>
      <c r="G12" s="813">
        <f>SUM(E12:F12)</f>
        <v>12</v>
      </c>
      <c r="H12" s="1138">
        <v>10</v>
      </c>
      <c r="I12" s="812">
        <v>1</v>
      </c>
      <c r="J12" s="812">
        <f>SUM(H12:I12)</f>
        <v>11</v>
      </c>
      <c r="K12" s="811">
        <v>8</v>
      </c>
      <c r="L12" s="812">
        <v>2</v>
      </c>
      <c r="M12" s="812">
        <f>SUM(K12:L12)</f>
        <v>10</v>
      </c>
      <c r="N12" s="818">
        <f t="shared" si="0"/>
        <v>46</v>
      </c>
      <c r="O12" s="1165">
        <f t="shared" si="0"/>
        <v>4</v>
      </c>
      <c r="P12" s="1139">
        <f>SUM(N12:O12)</f>
        <v>50</v>
      </c>
    </row>
    <row r="13" spans="1:16" ht="21" thickBot="1" x14ac:dyDescent="0.35">
      <c r="A13" s="1977" t="s">
        <v>12</v>
      </c>
      <c r="B13" s="1830">
        <f t="shared" ref="B13:O13" si="1">SUM(B9:B12)</f>
        <v>88</v>
      </c>
      <c r="C13" s="1830">
        <f t="shared" si="1"/>
        <v>20</v>
      </c>
      <c r="D13" s="1978">
        <f t="shared" si="1"/>
        <v>108</v>
      </c>
      <c r="E13" s="1830">
        <f t="shared" si="1"/>
        <v>76</v>
      </c>
      <c r="F13" s="1830">
        <f t="shared" si="1"/>
        <v>4</v>
      </c>
      <c r="G13" s="1743">
        <f t="shared" si="1"/>
        <v>80</v>
      </c>
      <c r="H13" s="1979">
        <f t="shared" si="1"/>
        <v>74</v>
      </c>
      <c r="I13" s="1830">
        <f t="shared" si="1"/>
        <v>11</v>
      </c>
      <c r="J13" s="1830">
        <f t="shared" si="1"/>
        <v>85</v>
      </c>
      <c r="K13" s="1830">
        <f t="shared" si="1"/>
        <v>73</v>
      </c>
      <c r="L13" s="1830">
        <f t="shared" si="1"/>
        <v>12</v>
      </c>
      <c r="M13" s="1830">
        <f t="shared" si="1"/>
        <v>85</v>
      </c>
      <c r="N13" s="1830">
        <f t="shared" si="1"/>
        <v>311</v>
      </c>
      <c r="O13" s="1830">
        <f t="shared" si="1"/>
        <v>47</v>
      </c>
      <c r="P13" s="1955">
        <v>358</v>
      </c>
    </row>
    <row r="14" spans="1:16" ht="21" thickBot="1" x14ac:dyDescent="0.35">
      <c r="A14" s="1980" t="s">
        <v>23</v>
      </c>
      <c r="B14" s="1981"/>
      <c r="C14" s="1831"/>
      <c r="D14" s="1982"/>
      <c r="E14" s="1983"/>
      <c r="F14" s="1984"/>
      <c r="G14" s="1832"/>
      <c r="H14" s="1984"/>
      <c r="I14" s="1984"/>
      <c r="J14" s="1744"/>
      <c r="K14" s="1983"/>
      <c r="L14" s="1984"/>
      <c r="M14" s="1832"/>
      <c r="N14" s="1985"/>
      <c r="O14" s="1986"/>
      <c r="P14" s="1833"/>
    </row>
    <row r="15" spans="1:16" ht="21" thickBot="1" x14ac:dyDescent="0.35">
      <c r="A15" s="1994" t="s">
        <v>11</v>
      </c>
      <c r="B15" s="1995"/>
      <c r="C15" s="1996"/>
      <c r="D15" s="1834"/>
      <c r="E15" s="1995"/>
      <c r="F15" s="1996"/>
      <c r="G15" s="1997"/>
      <c r="H15" s="1998"/>
      <c r="I15" s="1996" t="s">
        <v>7</v>
      </c>
      <c r="J15" s="1834"/>
      <c r="K15" s="1995"/>
      <c r="L15" s="1996"/>
      <c r="M15" s="1997"/>
      <c r="N15" s="1999"/>
      <c r="O15" s="2000"/>
      <c r="P15" s="1997"/>
    </row>
    <row r="16" spans="1:16" ht="21" thickBot="1" x14ac:dyDescent="0.35">
      <c r="A16" s="1991" t="s">
        <v>155</v>
      </c>
      <c r="B16" s="1988"/>
      <c r="C16" s="1745"/>
      <c r="D16" s="1746"/>
      <c r="E16" s="1745"/>
      <c r="F16" s="1745"/>
      <c r="G16" s="1746"/>
      <c r="H16" s="1745"/>
      <c r="I16" s="1745"/>
      <c r="J16" s="1746"/>
      <c r="K16" s="1745"/>
      <c r="L16" s="1745"/>
      <c r="M16" s="1746"/>
      <c r="N16" s="1745"/>
      <c r="O16" s="1745"/>
      <c r="P16" s="1835"/>
    </row>
    <row r="17" spans="1:16" x14ac:dyDescent="0.3">
      <c r="A17" s="2012" t="s">
        <v>313</v>
      </c>
      <c r="B17" s="1917">
        <v>39</v>
      </c>
      <c r="C17" s="2013">
        <v>11</v>
      </c>
      <c r="D17" s="2013">
        <f>SUM(B17:C17)</f>
        <v>50</v>
      </c>
      <c r="E17" s="1917">
        <v>38</v>
      </c>
      <c r="F17" s="2013">
        <v>3</v>
      </c>
      <c r="G17" s="2013">
        <f>SUM(E17:F17)</f>
        <v>41</v>
      </c>
      <c r="H17" s="1917">
        <v>37</v>
      </c>
      <c r="I17" s="2013">
        <v>5</v>
      </c>
      <c r="J17" s="2013">
        <f>SUM(H17:I17)</f>
        <v>42</v>
      </c>
      <c r="K17" s="1917">
        <v>37</v>
      </c>
      <c r="L17" s="2013">
        <v>9</v>
      </c>
      <c r="M17" s="1918">
        <f>SUM(K17:L17)</f>
        <v>46</v>
      </c>
      <c r="N17" s="2014">
        <v>151</v>
      </c>
      <c r="O17" s="2015">
        <v>28</v>
      </c>
      <c r="P17" s="2016">
        <f>SUM(N17:O17)</f>
        <v>179</v>
      </c>
    </row>
    <row r="18" spans="1:16" x14ac:dyDescent="0.3">
      <c r="A18" s="1132" t="s">
        <v>314</v>
      </c>
      <c r="B18" s="1127">
        <v>12</v>
      </c>
      <c r="C18" s="1126">
        <v>2</v>
      </c>
      <c r="D18" s="1126">
        <f>SUM(B18:C18)</f>
        <v>14</v>
      </c>
      <c r="E18" s="1127">
        <v>9</v>
      </c>
      <c r="F18" s="1126">
        <v>0</v>
      </c>
      <c r="G18" s="1126">
        <f>SUM(E18:F18)</f>
        <v>9</v>
      </c>
      <c r="H18" s="1127">
        <v>7</v>
      </c>
      <c r="I18" s="1126">
        <v>0</v>
      </c>
      <c r="J18" s="1126">
        <f>SUM(H18:I18)</f>
        <v>7</v>
      </c>
      <c r="K18" s="1127">
        <v>8</v>
      </c>
      <c r="L18" s="1126">
        <v>0</v>
      </c>
      <c r="M18" s="1129">
        <f>SUM(K18:L18)</f>
        <v>8</v>
      </c>
      <c r="N18" s="1144">
        <v>36</v>
      </c>
      <c r="O18" s="1140">
        <v>2</v>
      </c>
      <c r="P18" s="1747">
        <v>38</v>
      </c>
    </row>
    <row r="19" spans="1:16" x14ac:dyDescent="0.3">
      <c r="A19" s="1132" t="s">
        <v>315</v>
      </c>
      <c r="B19" s="1127">
        <v>19</v>
      </c>
      <c r="C19" s="1126">
        <v>2</v>
      </c>
      <c r="D19" s="1126">
        <f>SUM(B19:C19)</f>
        <v>21</v>
      </c>
      <c r="E19" s="1127">
        <v>16</v>
      </c>
      <c r="F19" s="1126">
        <v>0</v>
      </c>
      <c r="G19" s="1126">
        <f>SUM(E19:F19)</f>
        <v>16</v>
      </c>
      <c r="H19" s="1127">
        <v>19</v>
      </c>
      <c r="I19" s="1126">
        <v>2</v>
      </c>
      <c r="J19" s="1126">
        <f>SUM(H19:I19)</f>
        <v>21</v>
      </c>
      <c r="K19" s="1127">
        <v>16</v>
      </c>
      <c r="L19" s="1126">
        <v>1</v>
      </c>
      <c r="M19" s="1129">
        <f>SUM(K19:L19)</f>
        <v>17</v>
      </c>
      <c r="N19" s="1144">
        <v>70</v>
      </c>
      <c r="O19" s="1140">
        <v>5</v>
      </c>
      <c r="P19" s="1747">
        <f>SUM(N19:O19)</f>
        <v>75</v>
      </c>
    </row>
    <row r="20" spans="1:16" ht="21" thickBot="1" x14ac:dyDescent="0.35">
      <c r="A20" s="887" t="s">
        <v>316</v>
      </c>
      <c r="B20" s="811">
        <v>16</v>
      </c>
      <c r="C20" s="812">
        <v>1</v>
      </c>
      <c r="D20" s="812">
        <f>SUM(B20:C20)</f>
        <v>17</v>
      </c>
      <c r="E20" s="811">
        <v>12</v>
      </c>
      <c r="F20" s="812">
        <v>0</v>
      </c>
      <c r="G20" s="812">
        <f>SUM(E20:F20)</f>
        <v>12</v>
      </c>
      <c r="H20" s="811">
        <v>10</v>
      </c>
      <c r="I20" s="812">
        <v>1</v>
      </c>
      <c r="J20" s="812">
        <f>SUM(H20:I20)</f>
        <v>11</v>
      </c>
      <c r="K20" s="811">
        <v>8</v>
      </c>
      <c r="L20" s="812">
        <v>2</v>
      </c>
      <c r="M20" s="813">
        <f>SUM(K20:L20)</f>
        <v>10</v>
      </c>
      <c r="N20" s="1748">
        <v>46</v>
      </c>
      <c r="O20" s="1749">
        <v>4</v>
      </c>
      <c r="P20" s="1750">
        <f>SUM(N20:O20)</f>
        <v>50</v>
      </c>
    </row>
    <row r="21" spans="1:16" ht="21" thickBot="1" x14ac:dyDescent="0.35">
      <c r="A21" s="1967" t="s">
        <v>8</v>
      </c>
      <c r="B21" s="1919">
        <f t="shared" ref="B21:M21" si="2">SUM(B17:B20)</f>
        <v>86</v>
      </c>
      <c r="C21" s="1919">
        <f t="shared" si="2"/>
        <v>16</v>
      </c>
      <c r="D21" s="1974">
        <f t="shared" si="2"/>
        <v>102</v>
      </c>
      <c r="E21" s="1919">
        <f t="shared" si="2"/>
        <v>75</v>
      </c>
      <c r="F21" s="1919">
        <f t="shared" si="2"/>
        <v>3</v>
      </c>
      <c r="G21" s="1974">
        <f t="shared" si="2"/>
        <v>78</v>
      </c>
      <c r="H21" s="1953">
        <f t="shared" si="2"/>
        <v>73</v>
      </c>
      <c r="I21" s="1990">
        <f t="shared" si="2"/>
        <v>8</v>
      </c>
      <c r="J21" s="1974">
        <f t="shared" si="2"/>
        <v>81</v>
      </c>
      <c r="K21" s="1919">
        <f t="shared" si="2"/>
        <v>69</v>
      </c>
      <c r="L21" s="1973">
        <f t="shared" si="2"/>
        <v>12</v>
      </c>
      <c r="M21" s="1974">
        <f t="shared" si="2"/>
        <v>81</v>
      </c>
      <c r="N21" s="1919">
        <v>303</v>
      </c>
      <c r="O21" s="1919">
        <v>39</v>
      </c>
      <c r="P21" s="1989">
        <v>342</v>
      </c>
    </row>
    <row r="22" spans="1:16" ht="21" thickBot="1" x14ac:dyDescent="0.35">
      <c r="A22" s="2001" t="s">
        <v>25</v>
      </c>
      <c r="B22" s="1995"/>
      <c r="C22" s="1996"/>
      <c r="D22" s="2002"/>
      <c r="E22" s="1998"/>
      <c r="F22" s="1996"/>
      <c r="G22" s="2003"/>
      <c r="H22" s="1995"/>
      <c r="I22" s="1996"/>
      <c r="J22" s="2003"/>
      <c r="K22" s="1995"/>
      <c r="L22" s="1996"/>
      <c r="M22" s="2003"/>
      <c r="N22" s="2004"/>
      <c r="O22" s="1986"/>
      <c r="P22" s="2005"/>
    </row>
    <row r="23" spans="1:16" ht="21" thickBot="1" x14ac:dyDescent="0.35">
      <c r="A23" s="1987" t="s">
        <v>155</v>
      </c>
      <c r="B23" s="1954"/>
      <c r="C23" s="1954"/>
      <c r="D23" s="1974"/>
      <c r="E23" s="1954"/>
      <c r="F23" s="1954"/>
      <c r="G23" s="1971"/>
      <c r="H23" s="1954"/>
      <c r="I23" s="1954"/>
      <c r="J23" s="1974"/>
      <c r="K23" s="1954"/>
      <c r="L23" s="1954"/>
      <c r="M23" s="1972"/>
      <c r="N23" s="1992"/>
      <c r="O23" s="1954"/>
      <c r="P23" s="1989"/>
    </row>
    <row r="24" spans="1:16" x14ac:dyDescent="0.3">
      <c r="A24" s="2007" t="s">
        <v>313</v>
      </c>
      <c r="B24" s="2008">
        <v>1</v>
      </c>
      <c r="C24" s="2009">
        <v>4</v>
      </c>
      <c r="D24" s="807">
        <f>SUM(B24:C24)</f>
        <v>5</v>
      </c>
      <c r="E24" s="2008">
        <v>0</v>
      </c>
      <c r="F24" s="2009">
        <v>1</v>
      </c>
      <c r="G24" s="809">
        <f>SUM(E24:F24)</f>
        <v>1</v>
      </c>
      <c r="H24" s="2008">
        <v>1</v>
      </c>
      <c r="I24" s="2009">
        <v>2</v>
      </c>
      <c r="J24" s="808">
        <f>SUM(H24:I24)</f>
        <v>3</v>
      </c>
      <c r="K24" s="2010">
        <v>1</v>
      </c>
      <c r="L24" s="2009">
        <v>0</v>
      </c>
      <c r="M24" s="808">
        <f>SUM(K24:L24)</f>
        <v>1</v>
      </c>
      <c r="N24" s="815">
        <v>3</v>
      </c>
      <c r="O24" s="805">
        <v>7</v>
      </c>
      <c r="P24" s="2011">
        <f>SUM(N24:O24)</f>
        <v>10</v>
      </c>
    </row>
    <row r="25" spans="1:16" x14ac:dyDescent="0.3">
      <c r="A25" s="1132" t="s">
        <v>314</v>
      </c>
      <c r="B25" s="1141">
        <v>0</v>
      </c>
      <c r="C25" s="1142">
        <v>0</v>
      </c>
      <c r="D25" s="1126">
        <f>SUM(B25:C25)</f>
        <v>0</v>
      </c>
      <c r="E25" s="1141">
        <v>0</v>
      </c>
      <c r="F25" s="1142">
        <v>0</v>
      </c>
      <c r="G25" s="1130">
        <f>SUM(E25:F25)</f>
        <v>0</v>
      </c>
      <c r="H25" s="1141">
        <v>0</v>
      </c>
      <c r="I25" s="1142">
        <v>0</v>
      </c>
      <c r="J25" s="1129">
        <f>SUM(H25:I25)</f>
        <v>0</v>
      </c>
      <c r="K25" s="1143">
        <v>1</v>
      </c>
      <c r="L25" s="1142">
        <v>0</v>
      </c>
      <c r="M25" s="1129">
        <f>SUM(K25:L25)</f>
        <v>1</v>
      </c>
      <c r="N25" s="1144">
        <v>1</v>
      </c>
      <c r="O25" s="1140">
        <v>0</v>
      </c>
      <c r="P25" s="1747">
        <v>1</v>
      </c>
    </row>
    <row r="26" spans="1:16" x14ac:dyDescent="0.3">
      <c r="A26" s="1132" t="s">
        <v>315</v>
      </c>
      <c r="B26" s="1141">
        <v>1</v>
      </c>
      <c r="C26" s="1142">
        <v>0</v>
      </c>
      <c r="D26" s="1126">
        <f>SUM(B26:C26)</f>
        <v>1</v>
      </c>
      <c r="E26" s="1141">
        <v>1</v>
      </c>
      <c r="F26" s="1142">
        <v>0</v>
      </c>
      <c r="G26" s="1130">
        <f>SUM(E26:F26)</f>
        <v>1</v>
      </c>
      <c r="H26" s="1141">
        <v>0</v>
      </c>
      <c r="I26" s="1142">
        <v>1</v>
      </c>
      <c r="J26" s="1129">
        <f>SUM(H26:I26)</f>
        <v>1</v>
      </c>
      <c r="K26" s="1143">
        <v>2</v>
      </c>
      <c r="L26" s="1142">
        <v>0</v>
      </c>
      <c r="M26" s="1129">
        <f>SUM(K26:L26)</f>
        <v>2</v>
      </c>
      <c r="N26" s="1144">
        <v>4</v>
      </c>
      <c r="O26" s="1140">
        <v>1</v>
      </c>
      <c r="P26" s="1747">
        <f>SUM(N26:O26)</f>
        <v>5</v>
      </c>
    </row>
    <row r="27" spans="1:16" ht="21" thickBot="1" x14ac:dyDescent="0.35">
      <c r="A27" s="887" t="s">
        <v>316</v>
      </c>
      <c r="B27" s="1751">
        <v>0</v>
      </c>
      <c r="C27" s="1752">
        <v>0</v>
      </c>
      <c r="D27" s="1134">
        <f>SUM(B27:C27)</f>
        <v>0</v>
      </c>
      <c r="E27" s="1751">
        <v>0</v>
      </c>
      <c r="F27" s="1752">
        <v>0</v>
      </c>
      <c r="G27" s="1136">
        <f>SUM(E27:F27)</f>
        <v>0</v>
      </c>
      <c r="H27" s="1751">
        <v>0</v>
      </c>
      <c r="I27" s="1752">
        <v>0</v>
      </c>
      <c r="J27" s="1135">
        <f>SUM(H27:I27)</f>
        <v>0</v>
      </c>
      <c r="K27" s="1753">
        <v>0</v>
      </c>
      <c r="L27" s="1752">
        <v>0</v>
      </c>
      <c r="M27" s="1135">
        <f>SUM(K27:L27)</f>
        <v>0</v>
      </c>
      <c r="N27" s="1754">
        <v>0</v>
      </c>
      <c r="O27" s="1755">
        <v>0</v>
      </c>
      <c r="P27" s="1750">
        <f>SUM(N27:O27)</f>
        <v>0</v>
      </c>
    </row>
    <row r="28" spans="1:16" ht="21" thickBot="1" x14ac:dyDescent="0.35">
      <c r="A28" s="1993" t="s">
        <v>13</v>
      </c>
      <c r="B28" s="1953">
        <f t="shared" ref="B28:O28" si="3">SUM(B24:B27)</f>
        <v>2</v>
      </c>
      <c r="C28" s="1953">
        <f t="shared" si="3"/>
        <v>4</v>
      </c>
      <c r="D28" s="1974">
        <f t="shared" si="3"/>
        <v>6</v>
      </c>
      <c r="E28" s="1953">
        <f t="shared" si="3"/>
        <v>1</v>
      </c>
      <c r="F28" s="1953">
        <f t="shared" si="3"/>
        <v>1</v>
      </c>
      <c r="G28" s="1971">
        <f t="shared" si="3"/>
        <v>2</v>
      </c>
      <c r="H28" s="1953">
        <f t="shared" si="3"/>
        <v>1</v>
      </c>
      <c r="I28" s="1953">
        <f t="shared" si="3"/>
        <v>3</v>
      </c>
      <c r="J28" s="1974">
        <f t="shared" si="3"/>
        <v>4</v>
      </c>
      <c r="K28" s="1953">
        <f t="shared" si="3"/>
        <v>4</v>
      </c>
      <c r="L28" s="1953">
        <f t="shared" si="3"/>
        <v>0</v>
      </c>
      <c r="M28" s="1972">
        <f t="shared" si="3"/>
        <v>4</v>
      </c>
      <c r="N28" s="1756">
        <f t="shared" si="3"/>
        <v>8</v>
      </c>
      <c r="O28" s="1953">
        <f t="shared" si="3"/>
        <v>8</v>
      </c>
      <c r="P28" s="1989">
        <v>16</v>
      </c>
    </row>
    <row r="29" spans="1:16" ht="21" thickBot="1" x14ac:dyDescent="0.35">
      <c r="A29" s="1994" t="s">
        <v>269</v>
      </c>
      <c r="B29" s="2006">
        <f t="shared" ref="B29:P29" si="4">B21+B28</f>
        <v>88</v>
      </c>
      <c r="C29" s="2006">
        <f t="shared" si="4"/>
        <v>20</v>
      </c>
      <c r="D29" s="2006">
        <f t="shared" si="4"/>
        <v>108</v>
      </c>
      <c r="E29" s="2006">
        <f t="shared" si="4"/>
        <v>76</v>
      </c>
      <c r="F29" s="2006">
        <f t="shared" si="4"/>
        <v>4</v>
      </c>
      <c r="G29" s="2006">
        <f t="shared" si="4"/>
        <v>80</v>
      </c>
      <c r="H29" s="2006">
        <f t="shared" si="4"/>
        <v>74</v>
      </c>
      <c r="I29" s="2006">
        <f t="shared" si="4"/>
        <v>11</v>
      </c>
      <c r="J29" s="2006">
        <f t="shared" si="4"/>
        <v>85</v>
      </c>
      <c r="K29" s="2006">
        <f t="shared" si="4"/>
        <v>73</v>
      </c>
      <c r="L29" s="2006">
        <f t="shared" si="4"/>
        <v>12</v>
      </c>
      <c r="M29" s="2006">
        <f t="shared" si="4"/>
        <v>85</v>
      </c>
      <c r="N29" s="2006">
        <f t="shared" si="4"/>
        <v>311</v>
      </c>
      <c r="O29" s="2006">
        <f t="shared" si="4"/>
        <v>47</v>
      </c>
      <c r="P29" s="2006">
        <f t="shared" si="4"/>
        <v>358</v>
      </c>
    </row>
    <row r="30" spans="1:16" x14ac:dyDescent="0.3">
      <c r="A30" s="4689"/>
      <c r="B30" s="4689"/>
      <c r="C30" s="4689"/>
      <c r="D30" s="4689"/>
      <c r="E30" s="4689"/>
      <c r="F30" s="4689"/>
      <c r="G30" s="4689"/>
      <c r="H30" s="4689"/>
      <c r="I30" s="4689"/>
      <c r="J30" s="4689"/>
      <c r="K30" s="4689"/>
      <c r="L30" s="4689"/>
      <c r="M30" s="4689"/>
      <c r="N30" s="4689"/>
      <c r="O30" s="4689"/>
      <c r="P30" s="4689"/>
    </row>
    <row r="31" spans="1:16" x14ac:dyDescent="0.3">
      <c r="A31" s="802"/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</row>
    <row r="32" spans="1:16" x14ac:dyDescent="0.3">
      <c r="A32" s="802"/>
      <c r="B32" s="803"/>
      <c r="C32" s="803"/>
      <c r="D32" s="803"/>
      <c r="E32" s="803"/>
      <c r="F32" s="803"/>
      <c r="G32" s="803"/>
      <c r="H32" s="803"/>
      <c r="I32" s="803"/>
      <c r="J32" s="803"/>
      <c r="K32" s="803"/>
      <c r="L32" s="803"/>
      <c r="M32" s="803"/>
      <c r="N32" s="803"/>
      <c r="O32" s="803"/>
      <c r="P32" s="803"/>
    </row>
  </sheetData>
  <mergeCells count="10">
    <mergeCell ref="A30:P3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9"/>
  <sheetViews>
    <sheetView zoomScale="75" zoomScaleNormal="75" workbookViewId="0">
      <selection activeCell="M27" sqref="M27"/>
    </sheetView>
  </sheetViews>
  <sheetFormatPr defaultRowHeight="20.25" x14ac:dyDescent="0.3"/>
  <cols>
    <col min="1" max="1" width="88.42578125" style="801" customWidth="1"/>
    <col min="2" max="18" width="9.42578125" style="801" customWidth="1"/>
    <col min="19" max="19" width="9.42578125" style="820" customWidth="1"/>
    <col min="20" max="256" width="9.140625" style="801"/>
    <col min="257" max="257" width="88.42578125" style="801" customWidth="1"/>
    <col min="258" max="275" width="9.42578125" style="801" customWidth="1"/>
    <col min="276" max="512" width="9.140625" style="801"/>
    <col min="513" max="513" width="88.42578125" style="801" customWidth="1"/>
    <col min="514" max="531" width="9.42578125" style="801" customWidth="1"/>
    <col min="532" max="768" width="9.140625" style="801"/>
    <col min="769" max="769" width="88.42578125" style="801" customWidth="1"/>
    <col min="770" max="787" width="9.42578125" style="801" customWidth="1"/>
    <col min="788" max="1024" width="9.140625" style="801"/>
    <col min="1025" max="1025" width="88.42578125" style="801" customWidth="1"/>
    <col min="1026" max="1043" width="9.42578125" style="801" customWidth="1"/>
    <col min="1044" max="1280" width="9.140625" style="801"/>
    <col min="1281" max="1281" width="88.42578125" style="801" customWidth="1"/>
    <col min="1282" max="1299" width="9.42578125" style="801" customWidth="1"/>
    <col min="1300" max="1536" width="9.140625" style="801"/>
    <col min="1537" max="1537" width="88.42578125" style="801" customWidth="1"/>
    <col min="1538" max="1555" width="9.42578125" style="801" customWidth="1"/>
    <col min="1556" max="1792" width="9.140625" style="801"/>
    <col min="1793" max="1793" width="88.42578125" style="801" customWidth="1"/>
    <col min="1794" max="1811" width="9.42578125" style="801" customWidth="1"/>
    <col min="1812" max="2048" width="9.140625" style="801"/>
    <col min="2049" max="2049" width="88.42578125" style="801" customWidth="1"/>
    <col min="2050" max="2067" width="9.42578125" style="801" customWidth="1"/>
    <col min="2068" max="2304" width="9.140625" style="801"/>
    <col min="2305" max="2305" width="88.42578125" style="801" customWidth="1"/>
    <col min="2306" max="2323" width="9.42578125" style="801" customWidth="1"/>
    <col min="2324" max="2560" width="9.140625" style="801"/>
    <col min="2561" max="2561" width="88.42578125" style="801" customWidth="1"/>
    <col min="2562" max="2579" width="9.42578125" style="801" customWidth="1"/>
    <col min="2580" max="2816" width="9.140625" style="801"/>
    <col min="2817" max="2817" width="88.42578125" style="801" customWidth="1"/>
    <col min="2818" max="2835" width="9.42578125" style="801" customWidth="1"/>
    <col min="2836" max="3072" width="9.140625" style="801"/>
    <col min="3073" max="3073" width="88.42578125" style="801" customWidth="1"/>
    <col min="3074" max="3091" width="9.42578125" style="801" customWidth="1"/>
    <col min="3092" max="3328" width="9.140625" style="801"/>
    <col min="3329" max="3329" width="88.42578125" style="801" customWidth="1"/>
    <col min="3330" max="3347" width="9.42578125" style="801" customWidth="1"/>
    <col min="3348" max="3584" width="9.140625" style="801"/>
    <col min="3585" max="3585" width="88.42578125" style="801" customWidth="1"/>
    <col min="3586" max="3603" width="9.42578125" style="801" customWidth="1"/>
    <col min="3604" max="3840" width="9.140625" style="801"/>
    <col min="3841" max="3841" width="88.42578125" style="801" customWidth="1"/>
    <col min="3842" max="3859" width="9.42578125" style="801" customWidth="1"/>
    <col min="3860" max="4096" width="9.140625" style="801"/>
    <col min="4097" max="4097" width="88.42578125" style="801" customWidth="1"/>
    <col min="4098" max="4115" width="9.42578125" style="801" customWidth="1"/>
    <col min="4116" max="4352" width="9.140625" style="801"/>
    <col min="4353" max="4353" width="88.42578125" style="801" customWidth="1"/>
    <col min="4354" max="4371" width="9.42578125" style="801" customWidth="1"/>
    <col min="4372" max="4608" width="9.140625" style="801"/>
    <col min="4609" max="4609" width="88.42578125" style="801" customWidth="1"/>
    <col min="4610" max="4627" width="9.42578125" style="801" customWidth="1"/>
    <col min="4628" max="4864" width="9.140625" style="801"/>
    <col min="4865" max="4865" width="88.42578125" style="801" customWidth="1"/>
    <col min="4866" max="4883" width="9.42578125" style="801" customWidth="1"/>
    <col min="4884" max="5120" width="9.140625" style="801"/>
    <col min="5121" max="5121" width="88.42578125" style="801" customWidth="1"/>
    <col min="5122" max="5139" width="9.42578125" style="801" customWidth="1"/>
    <col min="5140" max="5376" width="9.140625" style="801"/>
    <col min="5377" max="5377" width="88.42578125" style="801" customWidth="1"/>
    <col min="5378" max="5395" width="9.42578125" style="801" customWidth="1"/>
    <col min="5396" max="5632" width="9.140625" style="801"/>
    <col min="5633" max="5633" width="88.42578125" style="801" customWidth="1"/>
    <col min="5634" max="5651" width="9.42578125" style="801" customWidth="1"/>
    <col min="5652" max="5888" width="9.140625" style="801"/>
    <col min="5889" max="5889" width="88.42578125" style="801" customWidth="1"/>
    <col min="5890" max="5907" width="9.42578125" style="801" customWidth="1"/>
    <col min="5908" max="6144" width="9.140625" style="801"/>
    <col min="6145" max="6145" width="88.42578125" style="801" customWidth="1"/>
    <col min="6146" max="6163" width="9.42578125" style="801" customWidth="1"/>
    <col min="6164" max="6400" width="9.140625" style="801"/>
    <col min="6401" max="6401" width="88.42578125" style="801" customWidth="1"/>
    <col min="6402" max="6419" width="9.42578125" style="801" customWidth="1"/>
    <col min="6420" max="6656" width="9.140625" style="801"/>
    <col min="6657" max="6657" width="88.42578125" style="801" customWidth="1"/>
    <col min="6658" max="6675" width="9.42578125" style="801" customWidth="1"/>
    <col min="6676" max="6912" width="9.140625" style="801"/>
    <col min="6913" max="6913" width="88.42578125" style="801" customWidth="1"/>
    <col min="6914" max="6931" width="9.42578125" style="801" customWidth="1"/>
    <col min="6932" max="7168" width="9.140625" style="801"/>
    <col min="7169" max="7169" width="88.42578125" style="801" customWidth="1"/>
    <col min="7170" max="7187" width="9.42578125" style="801" customWidth="1"/>
    <col min="7188" max="7424" width="9.140625" style="801"/>
    <col min="7425" max="7425" width="88.42578125" style="801" customWidth="1"/>
    <col min="7426" max="7443" width="9.42578125" style="801" customWidth="1"/>
    <col min="7444" max="7680" width="9.140625" style="801"/>
    <col min="7681" max="7681" width="88.42578125" style="801" customWidth="1"/>
    <col min="7682" max="7699" width="9.42578125" style="801" customWidth="1"/>
    <col min="7700" max="7936" width="9.140625" style="801"/>
    <col min="7937" max="7937" width="88.42578125" style="801" customWidth="1"/>
    <col min="7938" max="7955" width="9.42578125" style="801" customWidth="1"/>
    <col min="7956" max="8192" width="9.140625" style="801"/>
    <col min="8193" max="8193" width="88.42578125" style="801" customWidth="1"/>
    <col min="8194" max="8211" width="9.42578125" style="801" customWidth="1"/>
    <col min="8212" max="8448" width="9.140625" style="801"/>
    <col min="8449" max="8449" width="88.42578125" style="801" customWidth="1"/>
    <col min="8450" max="8467" width="9.42578125" style="801" customWidth="1"/>
    <col min="8468" max="8704" width="9.140625" style="801"/>
    <col min="8705" max="8705" width="88.42578125" style="801" customWidth="1"/>
    <col min="8706" max="8723" width="9.42578125" style="801" customWidth="1"/>
    <col min="8724" max="8960" width="9.140625" style="801"/>
    <col min="8961" max="8961" width="88.42578125" style="801" customWidth="1"/>
    <col min="8962" max="8979" width="9.42578125" style="801" customWidth="1"/>
    <col min="8980" max="9216" width="9.140625" style="801"/>
    <col min="9217" max="9217" width="88.42578125" style="801" customWidth="1"/>
    <col min="9218" max="9235" width="9.42578125" style="801" customWidth="1"/>
    <col min="9236" max="9472" width="9.140625" style="801"/>
    <col min="9473" max="9473" width="88.42578125" style="801" customWidth="1"/>
    <col min="9474" max="9491" width="9.42578125" style="801" customWidth="1"/>
    <col min="9492" max="9728" width="9.140625" style="801"/>
    <col min="9729" max="9729" width="88.42578125" style="801" customWidth="1"/>
    <col min="9730" max="9747" width="9.42578125" style="801" customWidth="1"/>
    <col min="9748" max="9984" width="9.140625" style="801"/>
    <col min="9985" max="9985" width="88.42578125" style="801" customWidth="1"/>
    <col min="9986" max="10003" width="9.42578125" style="801" customWidth="1"/>
    <col min="10004" max="10240" width="9.140625" style="801"/>
    <col min="10241" max="10241" width="88.42578125" style="801" customWidth="1"/>
    <col min="10242" max="10259" width="9.42578125" style="801" customWidth="1"/>
    <col min="10260" max="10496" width="9.140625" style="801"/>
    <col min="10497" max="10497" width="88.42578125" style="801" customWidth="1"/>
    <col min="10498" max="10515" width="9.42578125" style="801" customWidth="1"/>
    <col min="10516" max="10752" width="9.140625" style="801"/>
    <col min="10753" max="10753" width="88.42578125" style="801" customWidth="1"/>
    <col min="10754" max="10771" width="9.42578125" style="801" customWidth="1"/>
    <col min="10772" max="11008" width="9.140625" style="801"/>
    <col min="11009" max="11009" width="88.42578125" style="801" customWidth="1"/>
    <col min="11010" max="11027" width="9.42578125" style="801" customWidth="1"/>
    <col min="11028" max="11264" width="9.140625" style="801"/>
    <col min="11265" max="11265" width="88.42578125" style="801" customWidth="1"/>
    <col min="11266" max="11283" width="9.42578125" style="801" customWidth="1"/>
    <col min="11284" max="11520" width="9.140625" style="801"/>
    <col min="11521" max="11521" width="88.42578125" style="801" customWidth="1"/>
    <col min="11522" max="11539" width="9.42578125" style="801" customWidth="1"/>
    <col min="11540" max="11776" width="9.140625" style="801"/>
    <col min="11777" max="11777" width="88.42578125" style="801" customWidth="1"/>
    <col min="11778" max="11795" width="9.42578125" style="801" customWidth="1"/>
    <col min="11796" max="12032" width="9.140625" style="801"/>
    <col min="12033" max="12033" width="88.42578125" style="801" customWidth="1"/>
    <col min="12034" max="12051" width="9.42578125" style="801" customWidth="1"/>
    <col min="12052" max="12288" width="9.140625" style="801"/>
    <col min="12289" max="12289" width="88.42578125" style="801" customWidth="1"/>
    <col min="12290" max="12307" width="9.42578125" style="801" customWidth="1"/>
    <col min="12308" max="12544" width="9.140625" style="801"/>
    <col min="12545" max="12545" width="88.42578125" style="801" customWidth="1"/>
    <col min="12546" max="12563" width="9.42578125" style="801" customWidth="1"/>
    <col min="12564" max="12800" width="9.140625" style="801"/>
    <col min="12801" max="12801" width="88.42578125" style="801" customWidth="1"/>
    <col min="12802" max="12819" width="9.42578125" style="801" customWidth="1"/>
    <col min="12820" max="13056" width="9.140625" style="801"/>
    <col min="13057" max="13057" width="88.42578125" style="801" customWidth="1"/>
    <col min="13058" max="13075" width="9.42578125" style="801" customWidth="1"/>
    <col min="13076" max="13312" width="9.140625" style="801"/>
    <col min="13313" max="13313" width="88.42578125" style="801" customWidth="1"/>
    <col min="13314" max="13331" width="9.42578125" style="801" customWidth="1"/>
    <col min="13332" max="13568" width="9.140625" style="801"/>
    <col min="13569" max="13569" width="88.42578125" style="801" customWidth="1"/>
    <col min="13570" max="13587" width="9.42578125" style="801" customWidth="1"/>
    <col min="13588" max="13824" width="9.140625" style="801"/>
    <col min="13825" max="13825" width="88.42578125" style="801" customWidth="1"/>
    <col min="13826" max="13843" width="9.42578125" style="801" customWidth="1"/>
    <col min="13844" max="14080" width="9.140625" style="801"/>
    <col min="14081" max="14081" width="88.42578125" style="801" customWidth="1"/>
    <col min="14082" max="14099" width="9.42578125" style="801" customWidth="1"/>
    <col min="14100" max="14336" width="9.140625" style="801"/>
    <col min="14337" max="14337" width="88.42578125" style="801" customWidth="1"/>
    <col min="14338" max="14355" width="9.42578125" style="801" customWidth="1"/>
    <col min="14356" max="14592" width="9.140625" style="801"/>
    <col min="14593" max="14593" width="88.42578125" style="801" customWidth="1"/>
    <col min="14594" max="14611" width="9.42578125" style="801" customWidth="1"/>
    <col min="14612" max="14848" width="9.140625" style="801"/>
    <col min="14849" max="14849" width="88.42578125" style="801" customWidth="1"/>
    <col min="14850" max="14867" width="9.42578125" style="801" customWidth="1"/>
    <col min="14868" max="15104" width="9.140625" style="801"/>
    <col min="15105" max="15105" width="88.42578125" style="801" customWidth="1"/>
    <col min="15106" max="15123" width="9.42578125" style="801" customWidth="1"/>
    <col min="15124" max="15360" width="9.140625" style="801"/>
    <col min="15361" max="15361" width="88.42578125" style="801" customWidth="1"/>
    <col min="15362" max="15379" width="9.42578125" style="801" customWidth="1"/>
    <col min="15380" max="15616" width="9.140625" style="801"/>
    <col min="15617" max="15617" width="88.42578125" style="801" customWidth="1"/>
    <col min="15618" max="15635" width="9.42578125" style="801" customWidth="1"/>
    <col min="15636" max="15872" width="9.140625" style="801"/>
    <col min="15873" max="15873" width="88.42578125" style="801" customWidth="1"/>
    <col min="15874" max="15891" width="9.42578125" style="801" customWidth="1"/>
    <col min="15892" max="16128" width="9.140625" style="801"/>
    <col min="16129" max="16129" width="88.42578125" style="801" customWidth="1"/>
    <col min="16130" max="16147" width="9.42578125" style="801" customWidth="1"/>
    <col min="16148" max="16384" width="9.140625" style="801"/>
  </cols>
  <sheetData>
    <row r="1" spans="1:29" ht="20.25" customHeight="1" x14ac:dyDescent="0.3">
      <c r="A1" s="4700" t="s">
        <v>345</v>
      </c>
      <c r="B1" s="4700"/>
      <c r="C1" s="4700"/>
      <c r="D1" s="4700"/>
      <c r="E1" s="4700"/>
      <c r="F1" s="4700"/>
      <c r="G1" s="4700"/>
      <c r="H1" s="4700"/>
      <c r="I1" s="4700"/>
      <c r="J1" s="4700"/>
      <c r="K1" s="4700"/>
      <c r="L1" s="4700"/>
      <c r="M1" s="4700"/>
      <c r="N1" s="4700"/>
      <c r="O1" s="4700"/>
      <c r="P1" s="4700"/>
      <c r="Q1" s="4700"/>
      <c r="R1" s="4700"/>
      <c r="S1" s="4700"/>
    </row>
    <row r="2" spans="1:29" ht="20.25" customHeight="1" x14ac:dyDescent="0.3">
      <c r="A2" s="4700" t="s">
        <v>356</v>
      </c>
      <c r="B2" s="4700"/>
      <c r="C2" s="4700"/>
      <c r="D2" s="4700"/>
      <c r="E2" s="4700"/>
      <c r="F2" s="4700"/>
      <c r="G2" s="4700"/>
      <c r="H2" s="4700"/>
      <c r="I2" s="4700"/>
      <c r="J2" s="4700"/>
      <c r="K2" s="4700"/>
      <c r="L2" s="4700"/>
      <c r="M2" s="4700"/>
      <c r="N2" s="4700"/>
      <c r="O2" s="4700"/>
      <c r="P2" s="4700"/>
      <c r="Q2" s="4700"/>
      <c r="R2" s="4700"/>
      <c r="S2" s="4700"/>
    </row>
    <row r="3" spans="1:29" ht="21" thickBot="1" x14ac:dyDescent="0.35">
      <c r="A3" s="1963"/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884"/>
    </row>
    <row r="4" spans="1:29" ht="20.25" customHeight="1" x14ac:dyDescent="0.3">
      <c r="A4" s="4750" t="s">
        <v>9</v>
      </c>
      <c r="B4" s="4752" t="s">
        <v>0</v>
      </c>
      <c r="C4" s="4753"/>
      <c r="D4" s="4753"/>
      <c r="E4" s="4752" t="s">
        <v>1</v>
      </c>
      <c r="F4" s="4753"/>
      <c r="G4" s="4754"/>
      <c r="H4" s="4758" t="s">
        <v>2</v>
      </c>
      <c r="I4" s="4753"/>
      <c r="J4" s="4753"/>
      <c r="K4" s="4752" t="s">
        <v>3</v>
      </c>
      <c r="L4" s="4753"/>
      <c r="M4" s="4754"/>
      <c r="N4" s="4752">
        <v>5</v>
      </c>
      <c r="O4" s="4753"/>
      <c r="P4" s="4753"/>
      <c r="Q4" s="4762" t="s">
        <v>6</v>
      </c>
      <c r="R4" s="4763"/>
      <c r="S4" s="4764"/>
    </row>
    <row r="5" spans="1:29" ht="21" thickBot="1" x14ac:dyDescent="0.35">
      <c r="A5" s="4706"/>
      <c r="B5" s="4703"/>
      <c r="C5" s="4704"/>
      <c r="D5" s="4704"/>
      <c r="E5" s="4755"/>
      <c r="F5" s="4756"/>
      <c r="G5" s="4757"/>
      <c r="H5" s="4756"/>
      <c r="I5" s="4756"/>
      <c r="J5" s="4756"/>
      <c r="K5" s="4759"/>
      <c r="L5" s="4760"/>
      <c r="M5" s="4761"/>
      <c r="N5" s="4703"/>
      <c r="O5" s="4704"/>
      <c r="P5" s="4704"/>
      <c r="Q5" s="4765"/>
      <c r="R5" s="4766"/>
      <c r="S5" s="4767"/>
    </row>
    <row r="6" spans="1:29" ht="181.5" thickBot="1" x14ac:dyDescent="0.35">
      <c r="A6" s="4751"/>
      <c r="B6" s="2017" t="s">
        <v>26</v>
      </c>
      <c r="C6" s="2017" t="s">
        <v>27</v>
      </c>
      <c r="D6" s="2017" t="s">
        <v>4</v>
      </c>
      <c r="E6" s="2017" t="s">
        <v>26</v>
      </c>
      <c r="F6" s="2017" t="s">
        <v>27</v>
      </c>
      <c r="G6" s="2017" t="s">
        <v>4</v>
      </c>
      <c r="H6" s="2017" t="s">
        <v>26</v>
      </c>
      <c r="I6" s="2017" t="s">
        <v>27</v>
      </c>
      <c r="J6" s="2017" t="s">
        <v>4</v>
      </c>
      <c r="K6" s="2017" t="s">
        <v>26</v>
      </c>
      <c r="L6" s="2017" t="s">
        <v>27</v>
      </c>
      <c r="M6" s="2017" t="s">
        <v>4</v>
      </c>
      <c r="N6" s="2017" t="s">
        <v>26</v>
      </c>
      <c r="O6" s="2017" t="s">
        <v>27</v>
      </c>
      <c r="P6" s="2017" t="s">
        <v>4</v>
      </c>
      <c r="Q6" s="2017" t="s">
        <v>26</v>
      </c>
      <c r="R6" s="2017" t="s">
        <v>27</v>
      </c>
      <c r="S6" s="2018" t="s">
        <v>4</v>
      </c>
    </row>
    <row r="7" spans="1:29" ht="21" thickBot="1" x14ac:dyDescent="0.35">
      <c r="A7" s="2019" t="s">
        <v>22</v>
      </c>
      <c r="B7" s="2020"/>
      <c r="C7" s="2021"/>
      <c r="D7" s="1852"/>
      <c r="E7" s="1865"/>
      <c r="F7" s="1865"/>
      <c r="G7" s="1866"/>
      <c r="H7" s="2020"/>
      <c r="I7" s="1865"/>
      <c r="J7" s="2022"/>
      <c r="K7" s="1865"/>
      <c r="L7" s="1865"/>
      <c r="M7" s="1866"/>
      <c r="N7" s="2020"/>
      <c r="O7" s="1865"/>
      <c r="P7" s="2022"/>
      <c r="Q7" s="1867"/>
      <c r="R7" s="1867"/>
      <c r="S7" s="2023"/>
    </row>
    <row r="8" spans="1:29" ht="21" thickBot="1" x14ac:dyDescent="0.35">
      <c r="A8" s="1970" t="s">
        <v>155</v>
      </c>
      <c r="B8" s="2024"/>
      <c r="C8" s="2025"/>
      <c r="D8" s="2026"/>
      <c r="E8" s="2027"/>
      <c r="F8" s="2028"/>
      <c r="G8" s="2026"/>
      <c r="H8" s="2029"/>
      <c r="I8" s="2028"/>
      <c r="J8" s="2026"/>
      <c r="K8" s="2027"/>
      <c r="L8" s="2028"/>
      <c r="M8" s="2026"/>
      <c r="N8" s="2029"/>
      <c r="O8" s="2028"/>
      <c r="P8" s="2026"/>
      <c r="Q8" s="2030"/>
      <c r="R8" s="2030"/>
      <c r="S8" s="2026"/>
      <c r="T8" s="883"/>
      <c r="U8" s="883"/>
      <c r="V8" s="883"/>
      <c r="W8" s="883"/>
      <c r="X8" s="883"/>
      <c r="Y8" s="883"/>
      <c r="Z8" s="871"/>
      <c r="AA8" s="871"/>
      <c r="AB8" s="871"/>
      <c r="AC8" s="871"/>
    </row>
    <row r="9" spans="1:29" x14ac:dyDescent="0.3">
      <c r="A9" s="1152" t="s">
        <v>313</v>
      </c>
      <c r="B9" s="2058">
        <v>12</v>
      </c>
      <c r="C9" s="2059">
        <v>3</v>
      </c>
      <c r="D9" s="2031">
        <f>SUM(B9:C9)</f>
        <v>15</v>
      </c>
      <c r="E9" s="2058">
        <v>10</v>
      </c>
      <c r="F9" s="2059">
        <v>2</v>
      </c>
      <c r="G9" s="2031">
        <f>SUM(E9:F9)</f>
        <v>12</v>
      </c>
      <c r="H9" s="2060">
        <v>10</v>
      </c>
      <c r="I9" s="2059">
        <v>16</v>
      </c>
      <c r="J9" s="2031">
        <f>SUM(H9:I9)</f>
        <v>26</v>
      </c>
      <c r="K9" s="2058">
        <v>10</v>
      </c>
      <c r="L9" s="2059">
        <v>16</v>
      </c>
      <c r="M9" s="2031">
        <f>SUM(K9:L9)</f>
        <v>26</v>
      </c>
      <c r="N9" s="2060">
        <v>24</v>
      </c>
      <c r="O9" s="2059">
        <v>23</v>
      </c>
      <c r="P9" s="2031">
        <f>SUM(N9:O9)</f>
        <v>47</v>
      </c>
      <c r="Q9" s="2032">
        <f>SUM(B9,E9,H9,K9,N9)</f>
        <v>66</v>
      </c>
      <c r="R9" s="2032">
        <f>SUM(C9,F9,I9,L9,O9)</f>
        <v>60</v>
      </c>
      <c r="S9" s="2031">
        <f>SUM(Q9:R9)</f>
        <v>126</v>
      </c>
    </row>
    <row r="10" spans="1:29" ht="21" thickBot="1" x14ac:dyDescent="0.35">
      <c r="A10" s="1152" t="s">
        <v>315</v>
      </c>
      <c r="B10" s="1768">
        <v>0</v>
      </c>
      <c r="C10" s="1769">
        <v>0</v>
      </c>
      <c r="D10" s="1757">
        <f>SUM(B10:C10)</f>
        <v>0</v>
      </c>
      <c r="E10" s="1768">
        <v>0</v>
      </c>
      <c r="F10" s="1769">
        <v>0</v>
      </c>
      <c r="G10" s="1757">
        <f>SUM(E10:F10)</f>
        <v>0</v>
      </c>
      <c r="H10" s="1770">
        <v>0</v>
      </c>
      <c r="I10" s="1769">
        <v>2</v>
      </c>
      <c r="J10" s="1757">
        <f>SUM(H10:I10)</f>
        <v>2</v>
      </c>
      <c r="K10" s="1768">
        <v>0</v>
      </c>
      <c r="L10" s="1769">
        <v>3</v>
      </c>
      <c r="M10" s="1757">
        <f>SUM(K10:L10)</f>
        <v>3</v>
      </c>
      <c r="N10" s="1770">
        <v>5</v>
      </c>
      <c r="O10" s="1769">
        <v>7</v>
      </c>
      <c r="P10" s="1757">
        <f>SUM(N10:O10)</f>
        <v>12</v>
      </c>
      <c r="Q10" s="1758">
        <f>SUM(B10,E10,H10,K10,N10)</f>
        <v>5</v>
      </c>
      <c r="R10" s="1758">
        <f>SUM(C10,F10,I10,L10,O10)</f>
        <v>12</v>
      </c>
      <c r="S10" s="1757">
        <f>SUM(Q10:R10)</f>
        <v>17</v>
      </c>
    </row>
    <row r="11" spans="1:29" ht="21" thickBot="1" x14ac:dyDescent="0.35">
      <c r="A11" s="2019" t="s">
        <v>16</v>
      </c>
      <c r="B11" s="2033">
        <f t="shared" ref="B11:R11" si="0">SUM(B9:B10)</f>
        <v>12</v>
      </c>
      <c r="C11" s="2033">
        <f t="shared" si="0"/>
        <v>3</v>
      </c>
      <c r="D11" s="2026">
        <f t="shared" si="0"/>
        <v>15</v>
      </c>
      <c r="E11" s="2033">
        <f t="shared" si="0"/>
        <v>10</v>
      </c>
      <c r="F11" s="2033">
        <f t="shared" si="0"/>
        <v>2</v>
      </c>
      <c r="G11" s="2026">
        <f t="shared" si="0"/>
        <v>12</v>
      </c>
      <c r="H11" s="2033">
        <f t="shared" si="0"/>
        <v>10</v>
      </c>
      <c r="I11" s="2033">
        <f t="shared" si="0"/>
        <v>18</v>
      </c>
      <c r="J11" s="2026">
        <f t="shared" si="0"/>
        <v>28</v>
      </c>
      <c r="K11" s="2033">
        <f t="shared" si="0"/>
        <v>10</v>
      </c>
      <c r="L11" s="2033">
        <f t="shared" si="0"/>
        <v>19</v>
      </c>
      <c r="M11" s="2026">
        <f t="shared" si="0"/>
        <v>29</v>
      </c>
      <c r="N11" s="2033">
        <f t="shared" si="0"/>
        <v>29</v>
      </c>
      <c r="O11" s="2033">
        <f t="shared" si="0"/>
        <v>30</v>
      </c>
      <c r="P11" s="2026">
        <f t="shared" si="0"/>
        <v>59</v>
      </c>
      <c r="Q11" s="2033">
        <f t="shared" si="0"/>
        <v>71</v>
      </c>
      <c r="R11" s="2030">
        <f t="shared" si="0"/>
        <v>72</v>
      </c>
      <c r="S11" s="2034">
        <f>SUM(Q11:R11)</f>
        <v>143</v>
      </c>
    </row>
    <row r="12" spans="1:29" ht="21" thickBot="1" x14ac:dyDescent="0.35">
      <c r="A12" s="2035" t="s">
        <v>23</v>
      </c>
      <c r="B12" s="2036"/>
      <c r="C12" s="1759"/>
      <c r="D12" s="1760"/>
      <c r="E12" s="1761"/>
      <c r="F12" s="1759"/>
      <c r="G12" s="1762"/>
      <c r="H12" s="2036"/>
      <c r="I12" s="1759"/>
      <c r="J12" s="1762"/>
      <c r="K12" s="2036"/>
      <c r="L12" s="1759"/>
      <c r="M12" s="1762"/>
      <c r="N12" s="2036"/>
      <c r="O12" s="1759"/>
      <c r="P12" s="1762"/>
      <c r="Q12" s="1763"/>
      <c r="R12" s="1764"/>
      <c r="S12" s="1765"/>
    </row>
    <row r="13" spans="1:29" ht="21" thickBot="1" x14ac:dyDescent="0.35">
      <c r="A13" s="2037" t="s">
        <v>11</v>
      </c>
      <c r="B13" s="2038"/>
      <c r="C13" s="2039"/>
      <c r="D13" s="1875"/>
      <c r="E13" s="2040"/>
      <c r="F13" s="2039"/>
      <c r="G13" s="1876"/>
      <c r="H13" s="2038"/>
      <c r="I13" s="2039"/>
      <c r="J13" s="1876"/>
      <c r="K13" s="2038"/>
      <c r="L13" s="2039"/>
      <c r="M13" s="1876"/>
      <c r="N13" s="2041"/>
      <c r="O13" s="2042"/>
      <c r="P13" s="1876"/>
      <c r="Q13" s="2032"/>
      <c r="R13" s="2043"/>
      <c r="S13" s="2044"/>
    </row>
    <row r="14" spans="1:29" ht="21" thickBot="1" x14ac:dyDescent="0.35">
      <c r="A14" s="2045" t="s">
        <v>155</v>
      </c>
      <c r="B14" s="2046"/>
      <c r="C14" s="2047"/>
      <c r="D14" s="2048"/>
      <c r="E14" s="2046"/>
      <c r="F14" s="2047"/>
      <c r="G14" s="2049"/>
      <c r="H14" s="2050"/>
      <c r="I14" s="2047"/>
      <c r="J14" s="2048"/>
      <c r="K14" s="2046"/>
      <c r="L14" s="2047"/>
      <c r="M14" s="2049"/>
      <c r="N14" s="2050"/>
      <c r="O14" s="2047"/>
      <c r="P14" s="2048"/>
      <c r="Q14" s="2030"/>
      <c r="R14" s="2051"/>
      <c r="S14" s="1882"/>
      <c r="T14" s="871"/>
      <c r="U14" s="871"/>
      <c r="V14" s="871"/>
      <c r="W14" s="871"/>
    </row>
    <row r="15" spans="1:29" x14ac:dyDescent="0.3">
      <c r="A15" s="1151" t="s">
        <v>313</v>
      </c>
      <c r="B15" s="1771">
        <v>12</v>
      </c>
      <c r="C15" s="1772">
        <v>2</v>
      </c>
      <c r="D15" s="1773">
        <v>14</v>
      </c>
      <c r="E15" s="1771">
        <v>9</v>
      </c>
      <c r="F15" s="1772">
        <v>2</v>
      </c>
      <c r="G15" s="1774">
        <v>11</v>
      </c>
      <c r="H15" s="1775">
        <v>10</v>
      </c>
      <c r="I15" s="1772">
        <v>15</v>
      </c>
      <c r="J15" s="1773">
        <v>25</v>
      </c>
      <c r="K15" s="1771">
        <v>10</v>
      </c>
      <c r="L15" s="1772">
        <v>14</v>
      </c>
      <c r="M15" s="1774">
        <v>24</v>
      </c>
      <c r="N15" s="1775">
        <v>22</v>
      </c>
      <c r="O15" s="1772">
        <v>23</v>
      </c>
      <c r="P15" s="1773">
        <v>45</v>
      </c>
      <c r="Q15" s="1771">
        <v>63</v>
      </c>
      <c r="R15" s="1772">
        <v>56</v>
      </c>
      <c r="S15" s="1774">
        <v>119</v>
      </c>
    </row>
    <row r="16" spans="1:29" ht="21" thickBot="1" x14ac:dyDescent="0.35">
      <c r="A16" s="1151" t="s">
        <v>315</v>
      </c>
      <c r="B16" s="1771">
        <v>0</v>
      </c>
      <c r="C16" s="1772">
        <v>0</v>
      </c>
      <c r="D16" s="1773">
        <v>0</v>
      </c>
      <c r="E16" s="1771">
        <v>0</v>
      </c>
      <c r="F16" s="1772">
        <v>0</v>
      </c>
      <c r="G16" s="1774">
        <v>0</v>
      </c>
      <c r="H16" s="1775">
        <v>0</v>
      </c>
      <c r="I16" s="1772">
        <v>2</v>
      </c>
      <c r="J16" s="1773">
        <v>2</v>
      </c>
      <c r="K16" s="1771">
        <v>0</v>
      </c>
      <c r="L16" s="1772">
        <v>2</v>
      </c>
      <c r="M16" s="1774">
        <v>2</v>
      </c>
      <c r="N16" s="1775">
        <v>5</v>
      </c>
      <c r="O16" s="1772">
        <v>7</v>
      </c>
      <c r="P16" s="1773">
        <v>12</v>
      </c>
      <c r="Q16" s="1771">
        <v>5</v>
      </c>
      <c r="R16" s="1772">
        <v>11</v>
      </c>
      <c r="S16" s="1774">
        <v>16</v>
      </c>
    </row>
    <row r="17" spans="1:19" ht="21" thickBot="1" x14ac:dyDescent="0.35">
      <c r="A17" s="2035" t="s">
        <v>8</v>
      </c>
      <c r="B17" s="2033">
        <f t="shared" ref="B17:Q17" si="1">SUM(B15:B16)</f>
        <v>12</v>
      </c>
      <c r="C17" s="2033">
        <f t="shared" si="1"/>
        <v>2</v>
      </c>
      <c r="D17" s="2033">
        <f t="shared" si="1"/>
        <v>14</v>
      </c>
      <c r="E17" s="2033">
        <f t="shared" si="1"/>
        <v>9</v>
      </c>
      <c r="F17" s="2033">
        <f t="shared" si="1"/>
        <v>2</v>
      </c>
      <c r="G17" s="2033">
        <f t="shared" si="1"/>
        <v>11</v>
      </c>
      <c r="H17" s="2033">
        <f t="shared" si="1"/>
        <v>10</v>
      </c>
      <c r="I17" s="2033">
        <f t="shared" si="1"/>
        <v>17</v>
      </c>
      <c r="J17" s="2033">
        <f t="shared" si="1"/>
        <v>27</v>
      </c>
      <c r="K17" s="2033">
        <f t="shared" si="1"/>
        <v>10</v>
      </c>
      <c r="L17" s="2033">
        <f t="shared" si="1"/>
        <v>16</v>
      </c>
      <c r="M17" s="2033">
        <f t="shared" si="1"/>
        <v>26</v>
      </c>
      <c r="N17" s="2033">
        <f t="shared" si="1"/>
        <v>27</v>
      </c>
      <c r="O17" s="2033">
        <f t="shared" si="1"/>
        <v>30</v>
      </c>
      <c r="P17" s="2033">
        <f t="shared" si="1"/>
        <v>57</v>
      </c>
      <c r="Q17" s="2033">
        <f t="shared" si="1"/>
        <v>68</v>
      </c>
      <c r="R17" s="2033">
        <v>67</v>
      </c>
      <c r="S17" s="2052">
        <v>135</v>
      </c>
    </row>
    <row r="18" spans="1:19" ht="21" thickBot="1" x14ac:dyDescent="0.35">
      <c r="A18" s="2053" t="s">
        <v>25</v>
      </c>
      <c r="B18" s="2054"/>
      <c r="C18" s="1766"/>
      <c r="D18" s="1767"/>
      <c r="E18" s="2054"/>
      <c r="F18" s="1766"/>
      <c r="G18" s="1767"/>
      <c r="H18" s="2054"/>
      <c r="I18" s="1766"/>
      <c r="J18" s="1767"/>
      <c r="K18" s="2054"/>
      <c r="L18" s="1766"/>
      <c r="M18" s="1767"/>
      <c r="N18" s="2054"/>
      <c r="O18" s="1766"/>
      <c r="P18" s="1767"/>
      <c r="Q18" s="1763"/>
      <c r="R18" s="1764"/>
      <c r="S18" s="1765"/>
    </row>
    <row r="19" spans="1:19" x14ac:dyDescent="0.3">
      <c r="A19" s="2045" t="s">
        <v>155</v>
      </c>
      <c r="B19" s="2055"/>
      <c r="C19" s="2055"/>
      <c r="D19" s="2055"/>
      <c r="E19" s="2055"/>
      <c r="F19" s="2055"/>
      <c r="G19" s="2055"/>
      <c r="H19" s="2055"/>
      <c r="I19" s="2055"/>
      <c r="J19" s="2055"/>
      <c r="K19" s="2055"/>
      <c r="L19" s="2055"/>
      <c r="M19" s="2055"/>
      <c r="N19" s="2055"/>
      <c r="O19" s="2055"/>
      <c r="P19" s="2055"/>
      <c r="Q19" s="2055"/>
      <c r="R19" s="2055"/>
      <c r="S19" s="2056"/>
    </row>
    <row r="20" spans="1:19" x14ac:dyDescent="0.3">
      <c r="A20" s="1151" t="s">
        <v>313</v>
      </c>
      <c r="B20" s="1771">
        <v>0</v>
      </c>
      <c r="C20" s="1772">
        <v>1</v>
      </c>
      <c r="D20" s="1773">
        <v>1</v>
      </c>
      <c r="E20" s="1771">
        <v>1</v>
      </c>
      <c r="F20" s="1772">
        <v>0</v>
      </c>
      <c r="G20" s="1774">
        <v>1</v>
      </c>
      <c r="H20" s="1775">
        <v>0</v>
      </c>
      <c r="I20" s="1772">
        <v>1</v>
      </c>
      <c r="J20" s="1773">
        <v>1</v>
      </c>
      <c r="K20" s="1771">
        <v>0</v>
      </c>
      <c r="L20" s="1772">
        <v>2</v>
      </c>
      <c r="M20" s="1774">
        <v>2</v>
      </c>
      <c r="N20" s="1775">
        <v>2</v>
      </c>
      <c r="O20" s="1772">
        <v>0</v>
      </c>
      <c r="P20" s="1773">
        <v>2</v>
      </c>
      <c r="Q20" s="1771">
        <v>3</v>
      </c>
      <c r="R20" s="1772">
        <v>4</v>
      </c>
      <c r="S20" s="1774">
        <v>7</v>
      </c>
    </row>
    <row r="21" spans="1:19" ht="21" thickBot="1" x14ac:dyDescent="0.35">
      <c r="A21" s="1151" t="s">
        <v>315</v>
      </c>
      <c r="B21" s="1771">
        <v>0</v>
      </c>
      <c r="C21" s="1772">
        <v>0</v>
      </c>
      <c r="D21" s="1773">
        <v>0</v>
      </c>
      <c r="E21" s="1771">
        <v>0</v>
      </c>
      <c r="F21" s="1772">
        <v>0</v>
      </c>
      <c r="G21" s="1774">
        <v>0</v>
      </c>
      <c r="H21" s="1775">
        <v>0</v>
      </c>
      <c r="I21" s="1772">
        <v>0</v>
      </c>
      <c r="J21" s="1773">
        <v>0</v>
      </c>
      <c r="K21" s="1771">
        <v>0</v>
      </c>
      <c r="L21" s="1772">
        <v>1</v>
      </c>
      <c r="M21" s="1774">
        <v>1</v>
      </c>
      <c r="N21" s="1775">
        <v>0</v>
      </c>
      <c r="O21" s="1772">
        <v>0</v>
      </c>
      <c r="P21" s="1773">
        <v>0</v>
      </c>
      <c r="Q21" s="1771">
        <v>0</v>
      </c>
      <c r="R21" s="1772">
        <v>1</v>
      </c>
      <c r="S21" s="1774">
        <v>1</v>
      </c>
    </row>
    <row r="22" spans="1:19" ht="21" thickBot="1" x14ac:dyDescent="0.35">
      <c r="A22" s="2019" t="s">
        <v>13</v>
      </c>
      <c r="B22" s="874">
        <f t="shared" ref="B22:S22" si="2">SUM(B20:B21)</f>
        <v>0</v>
      </c>
      <c r="C22" s="874">
        <f t="shared" si="2"/>
        <v>1</v>
      </c>
      <c r="D22" s="874">
        <f t="shared" si="2"/>
        <v>1</v>
      </c>
      <c r="E22" s="874">
        <f t="shared" si="2"/>
        <v>1</v>
      </c>
      <c r="F22" s="874">
        <f t="shared" si="2"/>
        <v>0</v>
      </c>
      <c r="G22" s="874">
        <f t="shared" si="2"/>
        <v>1</v>
      </c>
      <c r="H22" s="874">
        <f t="shared" si="2"/>
        <v>0</v>
      </c>
      <c r="I22" s="874">
        <f t="shared" si="2"/>
        <v>1</v>
      </c>
      <c r="J22" s="874">
        <f t="shared" si="2"/>
        <v>1</v>
      </c>
      <c r="K22" s="874">
        <f t="shared" si="2"/>
        <v>0</v>
      </c>
      <c r="L22" s="874">
        <f t="shared" si="2"/>
        <v>3</v>
      </c>
      <c r="M22" s="874">
        <f t="shared" si="2"/>
        <v>3</v>
      </c>
      <c r="N22" s="874">
        <f t="shared" si="2"/>
        <v>2</v>
      </c>
      <c r="O22" s="874">
        <f t="shared" si="2"/>
        <v>0</v>
      </c>
      <c r="P22" s="874">
        <f t="shared" si="2"/>
        <v>2</v>
      </c>
      <c r="Q22" s="874">
        <f t="shared" si="2"/>
        <v>3</v>
      </c>
      <c r="R22" s="874">
        <f t="shared" si="2"/>
        <v>5</v>
      </c>
      <c r="S22" s="874">
        <f t="shared" si="2"/>
        <v>8</v>
      </c>
    </row>
    <row r="23" spans="1:19" ht="21" thickBot="1" x14ac:dyDescent="0.35">
      <c r="A23" s="1994" t="s">
        <v>183</v>
      </c>
      <c r="B23" s="2057">
        <f t="shared" ref="B23:S23" si="3">B17+B22</f>
        <v>12</v>
      </c>
      <c r="C23" s="2057">
        <f t="shared" si="3"/>
        <v>3</v>
      </c>
      <c r="D23" s="2057">
        <f t="shared" si="3"/>
        <v>15</v>
      </c>
      <c r="E23" s="2057">
        <f t="shared" si="3"/>
        <v>10</v>
      </c>
      <c r="F23" s="2057">
        <f t="shared" si="3"/>
        <v>2</v>
      </c>
      <c r="G23" s="2057">
        <f t="shared" si="3"/>
        <v>12</v>
      </c>
      <c r="H23" s="2057">
        <f t="shared" si="3"/>
        <v>10</v>
      </c>
      <c r="I23" s="2057">
        <f t="shared" si="3"/>
        <v>18</v>
      </c>
      <c r="J23" s="2057">
        <f t="shared" si="3"/>
        <v>28</v>
      </c>
      <c r="K23" s="2057">
        <f t="shared" si="3"/>
        <v>10</v>
      </c>
      <c r="L23" s="2057">
        <f t="shared" si="3"/>
        <v>19</v>
      </c>
      <c r="M23" s="2057">
        <f t="shared" si="3"/>
        <v>29</v>
      </c>
      <c r="N23" s="2057">
        <f t="shared" si="3"/>
        <v>29</v>
      </c>
      <c r="O23" s="2057">
        <f t="shared" si="3"/>
        <v>30</v>
      </c>
      <c r="P23" s="2057">
        <f t="shared" si="3"/>
        <v>59</v>
      </c>
      <c r="Q23" s="2057">
        <f t="shared" si="3"/>
        <v>71</v>
      </c>
      <c r="R23" s="2057">
        <f t="shared" si="3"/>
        <v>72</v>
      </c>
      <c r="S23" s="2057">
        <f t="shared" si="3"/>
        <v>143</v>
      </c>
    </row>
    <row r="24" spans="1:19" x14ac:dyDescent="0.3">
      <c r="A24" s="885"/>
      <c r="B24" s="886"/>
      <c r="C24" s="886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</row>
    <row r="25" spans="1:19" x14ac:dyDescent="0.3">
      <c r="A25" s="885"/>
      <c r="B25" s="886"/>
      <c r="C25" s="886"/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</row>
    <row r="26" spans="1:19" x14ac:dyDescent="0.3">
      <c r="A26" s="4699"/>
      <c r="B26" s="4699"/>
      <c r="C26" s="4699"/>
      <c r="D26" s="4699"/>
      <c r="E26" s="4699"/>
      <c r="F26" s="4699"/>
      <c r="G26" s="4699"/>
      <c r="H26" s="4699"/>
      <c r="I26" s="4699"/>
      <c r="J26" s="4699"/>
      <c r="K26" s="4699"/>
      <c r="L26" s="4699"/>
      <c r="M26" s="4699"/>
      <c r="N26" s="4699"/>
      <c r="O26" s="4699"/>
      <c r="P26" s="4699"/>
      <c r="Q26" s="4699"/>
      <c r="R26" s="4699"/>
      <c r="S26" s="4699"/>
    </row>
    <row r="27" spans="1:19" x14ac:dyDescent="0.3">
      <c r="A27" s="885"/>
      <c r="B27" s="886"/>
      <c r="C27" s="886"/>
      <c r="D27" s="886"/>
      <c r="E27" s="886"/>
      <c r="F27" s="886"/>
      <c r="G27" s="886"/>
      <c r="H27" s="886"/>
      <c r="I27" s="886"/>
      <c r="J27" s="886"/>
      <c r="K27" s="886"/>
      <c r="L27" s="886"/>
      <c r="M27" s="886"/>
      <c r="N27" s="886"/>
      <c r="O27" s="886"/>
      <c r="P27" s="886"/>
      <c r="Q27" s="886"/>
      <c r="R27" s="886"/>
      <c r="S27" s="886"/>
    </row>
    <row r="29" spans="1:19" x14ac:dyDescent="0.3">
      <c r="A29" s="873"/>
      <c r="B29" s="886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2"/>
  <sheetViews>
    <sheetView topLeftCell="A7" zoomScale="60" zoomScaleNormal="60" workbookViewId="0">
      <selection activeCell="P17" sqref="P17"/>
    </sheetView>
  </sheetViews>
  <sheetFormatPr defaultRowHeight="20.25" x14ac:dyDescent="0.3"/>
  <cols>
    <col min="1" max="1" width="89" style="801" customWidth="1"/>
    <col min="2" max="2" width="11.42578125" style="801" customWidth="1"/>
    <col min="3" max="3" width="12.140625" style="801" customWidth="1"/>
    <col min="4" max="4" width="11" style="801" customWidth="1"/>
    <col min="5" max="5" width="11.5703125" style="801" customWidth="1"/>
    <col min="6" max="6" width="11.28515625" style="801" customWidth="1"/>
    <col min="7" max="7" width="11" style="801" customWidth="1"/>
    <col min="8" max="8" width="12.42578125" style="801" customWidth="1"/>
    <col min="9" max="9" width="13.140625" style="801" customWidth="1"/>
    <col min="10" max="10" width="10.7109375" style="801" customWidth="1"/>
    <col min="11" max="256" width="9.140625" style="801"/>
    <col min="257" max="257" width="89" style="801" customWidth="1"/>
    <col min="258" max="258" width="11.42578125" style="801" customWidth="1"/>
    <col min="259" max="259" width="12.140625" style="801" customWidth="1"/>
    <col min="260" max="260" width="11" style="801" customWidth="1"/>
    <col min="261" max="261" width="11.5703125" style="801" customWidth="1"/>
    <col min="262" max="262" width="11.28515625" style="801" customWidth="1"/>
    <col min="263" max="263" width="11" style="801" customWidth="1"/>
    <col min="264" max="264" width="12.42578125" style="801" customWidth="1"/>
    <col min="265" max="265" width="13.140625" style="801" customWidth="1"/>
    <col min="266" max="266" width="10.7109375" style="801" customWidth="1"/>
    <col min="267" max="512" width="9.140625" style="801"/>
    <col min="513" max="513" width="89" style="801" customWidth="1"/>
    <col min="514" max="514" width="11.42578125" style="801" customWidth="1"/>
    <col min="515" max="515" width="12.140625" style="801" customWidth="1"/>
    <col min="516" max="516" width="11" style="801" customWidth="1"/>
    <col min="517" max="517" width="11.5703125" style="801" customWidth="1"/>
    <col min="518" max="518" width="11.28515625" style="801" customWidth="1"/>
    <col min="519" max="519" width="11" style="801" customWidth="1"/>
    <col min="520" max="520" width="12.42578125" style="801" customWidth="1"/>
    <col min="521" max="521" width="13.140625" style="801" customWidth="1"/>
    <col min="522" max="522" width="10.7109375" style="801" customWidth="1"/>
    <col min="523" max="768" width="9.140625" style="801"/>
    <col min="769" max="769" width="89" style="801" customWidth="1"/>
    <col min="770" max="770" width="11.42578125" style="801" customWidth="1"/>
    <col min="771" max="771" width="12.140625" style="801" customWidth="1"/>
    <col min="772" max="772" width="11" style="801" customWidth="1"/>
    <col min="773" max="773" width="11.5703125" style="801" customWidth="1"/>
    <col min="774" max="774" width="11.28515625" style="801" customWidth="1"/>
    <col min="775" max="775" width="11" style="801" customWidth="1"/>
    <col min="776" max="776" width="12.42578125" style="801" customWidth="1"/>
    <col min="777" max="777" width="13.140625" style="801" customWidth="1"/>
    <col min="778" max="778" width="10.7109375" style="801" customWidth="1"/>
    <col min="779" max="1024" width="9.140625" style="801"/>
    <col min="1025" max="1025" width="89" style="801" customWidth="1"/>
    <col min="1026" max="1026" width="11.42578125" style="801" customWidth="1"/>
    <col min="1027" max="1027" width="12.140625" style="801" customWidth="1"/>
    <col min="1028" max="1028" width="11" style="801" customWidth="1"/>
    <col min="1029" max="1029" width="11.5703125" style="801" customWidth="1"/>
    <col min="1030" max="1030" width="11.28515625" style="801" customWidth="1"/>
    <col min="1031" max="1031" width="11" style="801" customWidth="1"/>
    <col min="1032" max="1032" width="12.42578125" style="801" customWidth="1"/>
    <col min="1033" max="1033" width="13.140625" style="801" customWidth="1"/>
    <col min="1034" max="1034" width="10.7109375" style="801" customWidth="1"/>
    <col min="1035" max="1280" width="9.140625" style="801"/>
    <col min="1281" max="1281" width="89" style="801" customWidth="1"/>
    <col min="1282" max="1282" width="11.42578125" style="801" customWidth="1"/>
    <col min="1283" max="1283" width="12.140625" style="801" customWidth="1"/>
    <col min="1284" max="1284" width="11" style="801" customWidth="1"/>
    <col min="1285" max="1285" width="11.5703125" style="801" customWidth="1"/>
    <col min="1286" max="1286" width="11.28515625" style="801" customWidth="1"/>
    <col min="1287" max="1287" width="11" style="801" customWidth="1"/>
    <col min="1288" max="1288" width="12.42578125" style="801" customWidth="1"/>
    <col min="1289" max="1289" width="13.140625" style="801" customWidth="1"/>
    <col min="1290" max="1290" width="10.7109375" style="801" customWidth="1"/>
    <col min="1291" max="1536" width="9.140625" style="801"/>
    <col min="1537" max="1537" width="89" style="801" customWidth="1"/>
    <col min="1538" max="1538" width="11.42578125" style="801" customWidth="1"/>
    <col min="1539" max="1539" width="12.140625" style="801" customWidth="1"/>
    <col min="1540" max="1540" width="11" style="801" customWidth="1"/>
    <col min="1541" max="1541" width="11.5703125" style="801" customWidth="1"/>
    <col min="1542" max="1542" width="11.28515625" style="801" customWidth="1"/>
    <col min="1543" max="1543" width="11" style="801" customWidth="1"/>
    <col min="1544" max="1544" width="12.42578125" style="801" customWidth="1"/>
    <col min="1545" max="1545" width="13.140625" style="801" customWidth="1"/>
    <col min="1546" max="1546" width="10.7109375" style="801" customWidth="1"/>
    <col min="1547" max="1792" width="9.140625" style="801"/>
    <col min="1793" max="1793" width="89" style="801" customWidth="1"/>
    <col min="1794" max="1794" width="11.42578125" style="801" customWidth="1"/>
    <col min="1795" max="1795" width="12.140625" style="801" customWidth="1"/>
    <col min="1796" max="1796" width="11" style="801" customWidth="1"/>
    <col min="1797" max="1797" width="11.5703125" style="801" customWidth="1"/>
    <col min="1798" max="1798" width="11.28515625" style="801" customWidth="1"/>
    <col min="1799" max="1799" width="11" style="801" customWidth="1"/>
    <col min="1800" max="1800" width="12.42578125" style="801" customWidth="1"/>
    <col min="1801" max="1801" width="13.140625" style="801" customWidth="1"/>
    <col min="1802" max="1802" width="10.7109375" style="801" customWidth="1"/>
    <col min="1803" max="2048" width="9.140625" style="801"/>
    <col min="2049" max="2049" width="89" style="801" customWidth="1"/>
    <col min="2050" max="2050" width="11.42578125" style="801" customWidth="1"/>
    <col min="2051" max="2051" width="12.140625" style="801" customWidth="1"/>
    <col min="2052" max="2052" width="11" style="801" customWidth="1"/>
    <col min="2053" max="2053" width="11.5703125" style="801" customWidth="1"/>
    <col min="2054" max="2054" width="11.28515625" style="801" customWidth="1"/>
    <col min="2055" max="2055" width="11" style="801" customWidth="1"/>
    <col min="2056" max="2056" width="12.42578125" style="801" customWidth="1"/>
    <col min="2057" max="2057" width="13.140625" style="801" customWidth="1"/>
    <col min="2058" max="2058" width="10.7109375" style="801" customWidth="1"/>
    <col min="2059" max="2304" width="9.140625" style="801"/>
    <col min="2305" max="2305" width="89" style="801" customWidth="1"/>
    <col min="2306" max="2306" width="11.42578125" style="801" customWidth="1"/>
    <col min="2307" max="2307" width="12.140625" style="801" customWidth="1"/>
    <col min="2308" max="2308" width="11" style="801" customWidth="1"/>
    <col min="2309" max="2309" width="11.5703125" style="801" customWidth="1"/>
    <col min="2310" max="2310" width="11.28515625" style="801" customWidth="1"/>
    <col min="2311" max="2311" width="11" style="801" customWidth="1"/>
    <col min="2312" max="2312" width="12.42578125" style="801" customWidth="1"/>
    <col min="2313" max="2313" width="13.140625" style="801" customWidth="1"/>
    <col min="2314" max="2314" width="10.7109375" style="801" customWidth="1"/>
    <col min="2315" max="2560" width="9.140625" style="801"/>
    <col min="2561" max="2561" width="89" style="801" customWidth="1"/>
    <col min="2562" max="2562" width="11.42578125" style="801" customWidth="1"/>
    <col min="2563" max="2563" width="12.140625" style="801" customWidth="1"/>
    <col min="2564" max="2564" width="11" style="801" customWidth="1"/>
    <col min="2565" max="2565" width="11.5703125" style="801" customWidth="1"/>
    <col min="2566" max="2566" width="11.28515625" style="801" customWidth="1"/>
    <col min="2567" max="2567" width="11" style="801" customWidth="1"/>
    <col min="2568" max="2568" width="12.42578125" style="801" customWidth="1"/>
    <col min="2569" max="2569" width="13.140625" style="801" customWidth="1"/>
    <col min="2570" max="2570" width="10.7109375" style="801" customWidth="1"/>
    <col min="2571" max="2816" width="9.140625" style="801"/>
    <col min="2817" max="2817" width="89" style="801" customWidth="1"/>
    <col min="2818" max="2818" width="11.42578125" style="801" customWidth="1"/>
    <col min="2819" max="2819" width="12.140625" style="801" customWidth="1"/>
    <col min="2820" max="2820" width="11" style="801" customWidth="1"/>
    <col min="2821" max="2821" width="11.5703125" style="801" customWidth="1"/>
    <col min="2822" max="2822" width="11.28515625" style="801" customWidth="1"/>
    <col min="2823" max="2823" width="11" style="801" customWidth="1"/>
    <col min="2824" max="2824" width="12.42578125" style="801" customWidth="1"/>
    <col min="2825" max="2825" width="13.140625" style="801" customWidth="1"/>
    <col min="2826" max="2826" width="10.7109375" style="801" customWidth="1"/>
    <col min="2827" max="3072" width="9.140625" style="801"/>
    <col min="3073" max="3073" width="89" style="801" customWidth="1"/>
    <col min="3074" max="3074" width="11.42578125" style="801" customWidth="1"/>
    <col min="3075" max="3075" width="12.140625" style="801" customWidth="1"/>
    <col min="3076" max="3076" width="11" style="801" customWidth="1"/>
    <col min="3077" max="3077" width="11.5703125" style="801" customWidth="1"/>
    <col min="3078" max="3078" width="11.28515625" style="801" customWidth="1"/>
    <col min="3079" max="3079" width="11" style="801" customWidth="1"/>
    <col min="3080" max="3080" width="12.42578125" style="801" customWidth="1"/>
    <col min="3081" max="3081" width="13.140625" style="801" customWidth="1"/>
    <col min="3082" max="3082" width="10.7109375" style="801" customWidth="1"/>
    <col min="3083" max="3328" width="9.140625" style="801"/>
    <col min="3329" max="3329" width="89" style="801" customWidth="1"/>
    <col min="3330" max="3330" width="11.42578125" style="801" customWidth="1"/>
    <col min="3331" max="3331" width="12.140625" style="801" customWidth="1"/>
    <col min="3332" max="3332" width="11" style="801" customWidth="1"/>
    <col min="3333" max="3333" width="11.5703125" style="801" customWidth="1"/>
    <col min="3334" max="3334" width="11.28515625" style="801" customWidth="1"/>
    <col min="3335" max="3335" width="11" style="801" customWidth="1"/>
    <col min="3336" max="3336" width="12.42578125" style="801" customWidth="1"/>
    <col min="3337" max="3337" width="13.140625" style="801" customWidth="1"/>
    <col min="3338" max="3338" width="10.7109375" style="801" customWidth="1"/>
    <col min="3339" max="3584" width="9.140625" style="801"/>
    <col min="3585" max="3585" width="89" style="801" customWidth="1"/>
    <col min="3586" max="3586" width="11.42578125" style="801" customWidth="1"/>
    <col min="3587" max="3587" width="12.140625" style="801" customWidth="1"/>
    <col min="3588" max="3588" width="11" style="801" customWidth="1"/>
    <col min="3589" max="3589" width="11.5703125" style="801" customWidth="1"/>
    <col min="3590" max="3590" width="11.28515625" style="801" customWidth="1"/>
    <col min="3591" max="3591" width="11" style="801" customWidth="1"/>
    <col min="3592" max="3592" width="12.42578125" style="801" customWidth="1"/>
    <col min="3593" max="3593" width="13.140625" style="801" customWidth="1"/>
    <col min="3594" max="3594" width="10.7109375" style="801" customWidth="1"/>
    <col min="3595" max="3840" width="9.140625" style="801"/>
    <col min="3841" max="3841" width="89" style="801" customWidth="1"/>
    <col min="3842" max="3842" width="11.42578125" style="801" customWidth="1"/>
    <col min="3843" max="3843" width="12.140625" style="801" customWidth="1"/>
    <col min="3844" max="3844" width="11" style="801" customWidth="1"/>
    <col min="3845" max="3845" width="11.5703125" style="801" customWidth="1"/>
    <col min="3846" max="3846" width="11.28515625" style="801" customWidth="1"/>
    <col min="3847" max="3847" width="11" style="801" customWidth="1"/>
    <col min="3848" max="3848" width="12.42578125" style="801" customWidth="1"/>
    <col min="3849" max="3849" width="13.140625" style="801" customWidth="1"/>
    <col min="3850" max="3850" width="10.7109375" style="801" customWidth="1"/>
    <col min="3851" max="4096" width="9.140625" style="801"/>
    <col min="4097" max="4097" width="89" style="801" customWidth="1"/>
    <col min="4098" max="4098" width="11.42578125" style="801" customWidth="1"/>
    <col min="4099" max="4099" width="12.140625" style="801" customWidth="1"/>
    <col min="4100" max="4100" width="11" style="801" customWidth="1"/>
    <col min="4101" max="4101" width="11.5703125" style="801" customWidth="1"/>
    <col min="4102" max="4102" width="11.28515625" style="801" customWidth="1"/>
    <col min="4103" max="4103" width="11" style="801" customWidth="1"/>
    <col min="4104" max="4104" width="12.42578125" style="801" customWidth="1"/>
    <col min="4105" max="4105" width="13.140625" style="801" customWidth="1"/>
    <col min="4106" max="4106" width="10.7109375" style="801" customWidth="1"/>
    <col min="4107" max="4352" width="9.140625" style="801"/>
    <col min="4353" max="4353" width="89" style="801" customWidth="1"/>
    <col min="4354" max="4354" width="11.42578125" style="801" customWidth="1"/>
    <col min="4355" max="4355" width="12.140625" style="801" customWidth="1"/>
    <col min="4356" max="4356" width="11" style="801" customWidth="1"/>
    <col min="4357" max="4357" width="11.5703125" style="801" customWidth="1"/>
    <col min="4358" max="4358" width="11.28515625" style="801" customWidth="1"/>
    <col min="4359" max="4359" width="11" style="801" customWidth="1"/>
    <col min="4360" max="4360" width="12.42578125" style="801" customWidth="1"/>
    <col min="4361" max="4361" width="13.140625" style="801" customWidth="1"/>
    <col min="4362" max="4362" width="10.7109375" style="801" customWidth="1"/>
    <col min="4363" max="4608" width="9.140625" style="801"/>
    <col min="4609" max="4609" width="89" style="801" customWidth="1"/>
    <col min="4610" max="4610" width="11.42578125" style="801" customWidth="1"/>
    <col min="4611" max="4611" width="12.140625" style="801" customWidth="1"/>
    <col min="4612" max="4612" width="11" style="801" customWidth="1"/>
    <col min="4613" max="4613" width="11.5703125" style="801" customWidth="1"/>
    <col min="4614" max="4614" width="11.28515625" style="801" customWidth="1"/>
    <col min="4615" max="4615" width="11" style="801" customWidth="1"/>
    <col min="4616" max="4616" width="12.42578125" style="801" customWidth="1"/>
    <col min="4617" max="4617" width="13.140625" style="801" customWidth="1"/>
    <col min="4618" max="4618" width="10.7109375" style="801" customWidth="1"/>
    <col min="4619" max="4864" width="9.140625" style="801"/>
    <col min="4865" max="4865" width="89" style="801" customWidth="1"/>
    <col min="4866" max="4866" width="11.42578125" style="801" customWidth="1"/>
    <col min="4867" max="4867" width="12.140625" style="801" customWidth="1"/>
    <col min="4868" max="4868" width="11" style="801" customWidth="1"/>
    <col min="4869" max="4869" width="11.5703125" style="801" customWidth="1"/>
    <col min="4870" max="4870" width="11.28515625" style="801" customWidth="1"/>
    <col min="4871" max="4871" width="11" style="801" customWidth="1"/>
    <col min="4872" max="4872" width="12.42578125" style="801" customWidth="1"/>
    <col min="4873" max="4873" width="13.140625" style="801" customWidth="1"/>
    <col min="4874" max="4874" width="10.7109375" style="801" customWidth="1"/>
    <col min="4875" max="5120" width="9.140625" style="801"/>
    <col min="5121" max="5121" width="89" style="801" customWidth="1"/>
    <col min="5122" max="5122" width="11.42578125" style="801" customWidth="1"/>
    <col min="5123" max="5123" width="12.140625" style="801" customWidth="1"/>
    <col min="5124" max="5124" width="11" style="801" customWidth="1"/>
    <col min="5125" max="5125" width="11.5703125" style="801" customWidth="1"/>
    <col min="5126" max="5126" width="11.28515625" style="801" customWidth="1"/>
    <col min="5127" max="5127" width="11" style="801" customWidth="1"/>
    <col min="5128" max="5128" width="12.42578125" style="801" customWidth="1"/>
    <col min="5129" max="5129" width="13.140625" style="801" customWidth="1"/>
    <col min="5130" max="5130" width="10.7109375" style="801" customWidth="1"/>
    <col min="5131" max="5376" width="9.140625" style="801"/>
    <col min="5377" max="5377" width="89" style="801" customWidth="1"/>
    <col min="5378" max="5378" width="11.42578125" style="801" customWidth="1"/>
    <col min="5379" max="5379" width="12.140625" style="801" customWidth="1"/>
    <col min="5380" max="5380" width="11" style="801" customWidth="1"/>
    <col min="5381" max="5381" width="11.5703125" style="801" customWidth="1"/>
    <col min="5382" max="5382" width="11.28515625" style="801" customWidth="1"/>
    <col min="5383" max="5383" width="11" style="801" customWidth="1"/>
    <col min="5384" max="5384" width="12.42578125" style="801" customWidth="1"/>
    <col min="5385" max="5385" width="13.140625" style="801" customWidth="1"/>
    <col min="5386" max="5386" width="10.7109375" style="801" customWidth="1"/>
    <col min="5387" max="5632" width="9.140625" style="801"/>
    <col min="5633" max="5633" width="89" style="801" customWidth="1"/>
    <col min="5634" max="5634" width="11.42578125" style="801" customWidth="1"/>
    <col min="5635" max="5635" width="12.140625" style="801" customWidth="1"/>
    <col min="5636" max="5636" width="11" style="801" customWidth="1"/>
    <col min="5637" max="5637" width="11.5703125" style="801" customWidth="1"/>
    <col min="5638" max="5638" width="11.28515625" style="801" customWidth="1"/>
    <col min="5639" max="5639" width="11" style="801" customWidth="1"/>
    <col min="5640" max="5640" width="12.42578125" style="801" customWidth="1"/>
    <col min="5641" max="5641" width="13.140625" style="801" customWidth="1"/>
    <col min="5642" max="5642" width="10.7109375" style="801" customWidth="1"/>
    <col min="5643" max="5888" width="9.140625" style="801"/>
    <col min="5889" max="5889" width="89" style="801" customWidth="1"/>
    <col min="5890" max="5890" width="11.42578125" style="801" customWidth="1"/>
    <col min="5891" max="5891" width="12.140625" style="801" customWidth="1"/>
    <col min="5892" max="5892" width="11" style="801" customWidth="1"/>
    <col min="5893" max="5893" width="11.5703125" style="801" customWidth="1"/>
    <col min="5894" max="5894" width="11.28515625" style="801" customWidth="1"/>
    <col min="5895" max="5895" width="11" style="801" customWidth="1"/>
    <col min="5896" max="5896" width="12.42578125" style="801" customWidth="1"/>
    <col min="5897" max="5897" width="13.140625" style="801" customWidth="1"/>
    <col min="5898" max="5898" width="10.7109375" style="801" customWidth="1"/>
    <col min="5899" max="6144" width="9.140625" style="801"/>
    <col min="6145" max="6145" width="89" style="801" customWidth="1"/>
    <col min="6146" max="6146" width="11.42578125" style="801" customWidth="1"/>
    <col min="6147" max="6147" width="12.140625" style="801" customWidth="1"/>
    <col min="6148" max="6148" width="11" style="801" customWidth="1"/>
    <col min="6149" max="6149" width="11.5703125" style="801" customWidth="1"/>
    <col min="6150" max="6150" width="11.28515625" style="801" customWidth="1"/>
    <col min="6151" max="6151" width="11" style="801" customWidth="1"/>
    <col min="6152" max="6152" width="12.42578125" style="801" customWidth="1"/>
    <col min="6153" max="6153" width="13.140625" style="801" customWidth="1"/>
    <col min="6154" max="6154" width="10.7109375" style="801" customWidth="1"/>
    <col min="6155" max="6400" width="9.140625" style="801"/>
    <col min="6401" max="6401" width="89" style="801" customWidth="1"/>
    <col min="6402" max="6402" width="11.42578125" style="801" customWidth="1"/>
    <col min="6403" max="6403" width="12.140625" style="801" customWidth="1"/>
    <col min="6404" max="6404" width="11" style="801" customWidth="1"/>
    <col min="6405" max="6405" width="11.5703125" style="801" customWidth="1"/>
    <col min="6406" max="6406" width="11.28515625" style="801" customWidth="1"/>
    <col min="6407" max="6407" width="11" style="801" customWidth="1"/>
    <col min="6408" max="6408" width="12.42578125" style="801" customWidth="1"/>
    <col min="6409" max="6409" width="13.140625" style="801" customWidth="1"/>
    <col min="6410" max="6410" width="10.7109375" style="801" customWidth="1"/>
    <col min="6411" max="6656" width="9.140625" style="801"/>
    <col min="6657" max="6657" width="89" style="801" customWidth="1"/>
    <col min="6658" max="6658" width="11.42578125" style="801" customWidth="1"/>
    <col min="6659" max="6659" width="12.140625" style="801" customWidth="1"/>
    <col min="6660" max="6660" width="11" style="801" customWidth="1"/>
    <col min="6661" max="6661" width="11.5703125" style="801" customWidth="1"/>
    <col min="6662" max="6662" width="11.28515625" style="801" customWidth="1"/>
    <col min="6663" max="6663" width="11" style="801" customWidth="1"/>
    <col min="6664" max="6664" width="12.42578125" style="801" customWidth="1"/>
    <col min="6665" max="6665" width="13.140625" style="801" customWidth="1"/>
    <col min="6666" max="6666" width="10.7109375" style="801" customWidth="1"/>
    <col min="6667" max="6912" width="9.140625" style="801"/>
    <col min="6913" max="6913" width="89" style="801" customWidth="1"/>
    <col min="6914" max="6914" width="11.42578125" style="801" customWidth="1"/>
    <col min="6915" max="6915" width="12.140625" style="801" customWidth="1"/>
    <col min="6916" max="6916" width="11" style="801" customWidth="1"/>
    <col min="6917" max="6917" width="11.5703125" style="801" customWidth="1"/>
    <col min="6918" max="6918" width="11.28515625" style="801" customWidth="1"/>
    <col min="6919" max="6919" width="11" style="801" customWidth="1"/>
    <col min="6920" max="6920" width="12.42578125" style="801" customWidth="1"/>
    <col min="6921" max="6921" width="13.140625" style="801" customWidth="1"/>
    <col min="6922" max="6922" width="10.7109375" style="801" customWidth="1"/>
    <col min="6923" max="7168" width="9.140625" style="801"/>
    <col min="7169" max="7169" width="89" style="801" customWidth="1"/>
    <col min="7170" max="7170" width="11.42578125" style="801" customWidth="1"/>
    <col min="7171" max="7171" width="12.140625" style="801" customWidth="1"/>
    <col min="7172" max="7172" width="11" style="801" customWidth="1"/>
    <col min="7173" max="7173" width="11.5703125" style="801" customWidth="1"/>
    <col min="7174" max="7174" width="11.28515625" style="801" customWidth="1"/>
    <col min="7175" max="7175" width="11" style="801" customWidth="1"/>
    <col min="7176" max="7176" width="12.42578125" style="801" customWidth="1"/>
    <col min="7177" max="7177" width="13.140625" style="801" customWidth="1"/>
    <col min="7178" max="7178" width="10.7109375" style="801" customWidth="1"/>
    <col min="7179" max="7424" width="9.140625" style="801"/>
    <col min="7425" max="7425" width="89" style="801" customWidth="1"/>
    <col min="7426" max="7426" width="11.42578125" style="801" customWidth="1"/>
    <col min="7427" max="7427" width="12.140625" style="801" customWidth="1"/>
    <col min="7428" max="7428" width="11" style="801" customWidth="1"/>
    <col min="7429" max="7429" width="11.5703125" style="801" customWidth="1"/>
    <col min="7430" max="7430" width="11.28515625" style="801" customWidth="1"/>
    <col min="7431" max="7431" width="11" style="801" customWidth="1"/>
    <col min="7432" max="7432" width="12.42578125" style="801" customWidth="1"/>
    <col min="7433" max="7433" width="13.140625" style="801" customWidth="1"/>
    <col min="7434" max="7434" width="10.7109375" style="801" customWidth="1"/>
    <col min="7435" max="7680" width="9.140625" style="801"/>
    <col min="7681" max="7681" width="89" style="801" customWidth="1"/>
    <col min="7682" max="7682" width="11.42578125" style="801" customWidth="1"/>
    <col min="7683" max="7683" width="12.140625" style="801" customWidth="1"/>
    <col min="7684" max="7684" width="11" style="801" customWidth="1"/>
    <col min="7685" max="7685" width="11.5703125" style="801" customWidth="1"/>
    <col min="7686" max="7686" width="11.28515625" style="801" customWidth="1"/>
    <col min="7687" max="7687" width="11" style="801" customWidth="1"/>
    <col min="7688" max="7688" width="12.42578125" style="801" customWidth="1"/>
    <col min="7689" max="7689" width="13.140625" style="801" customWidth="1"/>
    <col min="7690" max="7690" width="10.7109375" style="801" customWidth="1"/>
    <col min="7691" max="7936" width="9.140625" style="801"/>
    <col min="7937" max="7937" width="89" style="801" customWidth="1"/>
    <col min="7938" max="7938" width="11.42578125" style="801" customWidth="1"/>
    <col min="7939" max="7939" width="12.140625" style="801" customWidth="1"/>
    <col min="7940" max="7940" width="11" style="801" customWidth="1"/>
    <col min="7941" max="7941" width="11.5703125" style="801" customWidth="1"/>
    <col min="7942" max="7942" width="11.28515625" style="801" customWidth="1"/>
    <col min="7943" max="7943" width="11" style="801" customWidth="1"/>
    <col min="7944" max="7944" width="12.42578125" style="801" customWidth="1"/>
    <col min="7945" max="7945" width="13.140625" style="801" customWidth="1"/>
    <col min="7946" max="7946" width="10.7109375" style="801" customWidth="1"/>
    <col min="7947" max="8192" width="9.140625" style="801"/>
    <col min="8193" max="8193" width="89" style="801" customWidth="1"/>
    <col min="8194" max="8194" width="11.42578125" style="801" customWidth="1"/>
    <col min="8195" max="8195" width="12.140625" style="801" customWidth="1"/>
    <col min="8196" max="8196" width="11" style="801" customWidth="1"/>
    <col min="8197" max="8197" width="11.5703125" style="801" customWidth="1"/>
    <col min="8198" max="8198" width="11.28515625" style="801" customWidth="1"/>
    <col min="8199" max="8199" width="11" style="801" customWidth="1"/>
    <col min="8200" max="8200" width="12.42578125" style="801" customWidth="1"/>
    <col min="8201" max="8201" width="13.140625" style="801" customWidth="1"/>
    <col min="8202" max="8202" width="10.7109375" style="801" customWidth="1"/>
    <col min="8203" max="8448" width="9.140625" style="801"/>
    <col min="8449" max="8449" width="89" style="801" customWidth="1"/>
    <col min="8450" max="8450" width="11.42578125" style="801" customWidth="1"/>
    <col min="8451" max="8451" width="12.140625" style="801" customWidth="1"/>
    <col min="8452" max="8452" width="11" style="801" customWidth="1"/>
    <col min="8453" max="8453" width="11.5703125" style="801" customWidth="1"/>
    <col min="8454" max="8454" width="11.28515625" style="801" customWidth="1"/>
    <col min="8455" max="8455" width="11" style="801" customWidth="1"/>
    <col min="8456" max="8456" width="12.42578125" style="801" customWidth="1"/>
    <col min="8457" max="8457" width="13.140625" style="801" customWidth="1"/>
    <col min="8458" max="8458" width="10.7109375" style="801" customWidth="1"/>
    <col min="8459" max="8704" width="9.140625" style="801"/>
    <col min="8705" max="8705" width="89" style="801" customWidth="1"/>
    <col min="8706" max="8706" width="11.42578125" style="801" customWidth="1"/>
    <col min="8707" max="8707" width="12.140625" style="801" customWidth="1"/>
    <col min="8708" max="8708" width="11" style="801" customWidth="1"/>
    <col min="8709" max="8709" width="11.5703125" style="801" customWidth="1"/>
    <col min="8710" max="8710" width="11.28515625" style="801" customWidth="1"/>
    <col min="8711" max="8711" width="11" style="801" customWidth="1"/>
    <col min="8712" max="8712" width="12.42578125" style="801" customWidth="1"/>
    <col min="8713" max="8713" width="13.140625" style="801" customWidth="1"/>
    <col min="8714" max="8714" width="10.7109375" style="801" customWidth="1"/>
    <col min="8715" max="8960" width="9.140625" style="801"/>
    <col min="8961" max="8961" width="89" style="801" customWidth="1"/>
    <col min="8962" max="8962" width="11.42578125" style="801" customWidth="1"/>
    <col min="8963" max="8963" width="12.140625" style="801" customWidth="1"/>
    <col min="8964" max="8964" width="11" style="801" customWidth="1"/>
    <col min="8965" max="8965" width="11.5703125" style="801" customWidth="1"/>
    <col min="8966" max="8966" width="11.28515625" style="801" customWidth="1"/>
    <col min="8967" max="8967" width="11" style="801" customWidth="1"/>
    <col min="8968" max="8968" width="12.42578125" style="801" customWidth="1"/>
    <col min="8969" max="8969" width="13.140625" style="801" customWidth="1"/>
    <col min="8970" max="8970" width="10.7109375" style="801" customWidth="1"/>
    <col min="8971" max="9216" width="9.140625" style="801"/>
    <col min="9217" max="9217" width="89" style="801" customWidth="1"/>
    <col min="9218" max="9218" width="11.42578125" style="801" customWidth="1"/>
    <col min="9219" max="9219" width="12.140625" style="801" customWidth="1"/>
    <col min="9220" max="9220" width="11" style="801" customWidth="1"/>
    <col min="9221" max="9221" width="11.5703125" style="801" customWidth="1"/>
    <col min="9222" max="9222" width="11.28515625" style="801" customWidth="1"/>
    <col min="9223" max="9223" width="11" style="801" customWidth="1"/>
    <col min="9224" max="9224" width="12.42578125" style="801" customWidth="1"/>
    <col min="9225" max="9225" width="13.140625" style="801" customWidth="1"/>
    <col min="9226" max="9226" width="10.7109375" style="801" customWidth="1"/>
    <col min="9227" max="9472" width="9.140625" style="801"/>
    <col min="9473" max="9473" width="89" style="801" customWidth="1"/>
    <col min="9474" max="9474" width="11.42578125" style="801" customWidth="1"/>
    <col min="9475" max="9475" width="12.140625" style="801" customWidth="1"/>
    <col min="9476" max="9476" width="11" style="801" customWidth="1"/>
    <col min="9477" max="9477" width="11.5703125" style="801" customWidth="1"/>
    <col min="9478" max="9478" width="11.28515625" style="801" customWidth="1"/>
    <col min="9479" max="9479" width="11" style="801" customWidth="1"/>
    <col min="9480" max="9480" width="12.42578125" style="801" customWidth="1"/>
    <col min="9481" max="9481" width="13.140625" style="801" customWidth="1"/>
    <col min="9482" max="9482" width="10.7109375" style="801" customWidth="1"/>
    <col min="9483" max="9728" width="9.140625" style="801"/>
    <col min="9729" max="9729" width="89" style="801" customWidth="1"/>
    <col min="9730" max="9730" width="11.42578125" style="801" customWidth="1"/>
    <col min="9731" max="9731" width="12.140625" style="801" customWidth="1"/>
    <col min="9732" max="9732" width="11" style="801" customWidth="1"/>
    <col min="9733" max="9733" width="11.5703125" style="801" customWidth="1"/>
    <col min="9734" max="9734" width="11.28515625" style="801" customWidth="1"/>
    <col min="9735" max="9735" width="11" style="801" customWidth="1"/>
    <col min="9736" max="9736" width="12.42578125" style="801" customWidth="1"/>
    <col min="9737" max="9737" width="13.140625" style="801" customWidth="1"/>
    <col min="9738" max="9738" width="10.7109375" style="801" customWidth="1"/>
    <col min="9739" max="9984" width="9.140625" style="801"/>
    <col min="9985" max="9985" width="89" style="801" customWidth="1"/>
    <col min="9986" max="9986" width="11.42578125" style="801" customWidth="1"/>
    <col min="9987" max="9987" width="12.140625" style="801" customWidth="1"/>
    <col min="9988" max="9988" width="11" style="801" customWidth="1"/>
    <col min="9989" max="9989" width="11.5703125" style="801" customWidth="1"/>
    <col min="9990" max="9990" width="11.28515625" style="801" customWidth="1"/>
    <col min="9991" max="9991" width="11" style="801" customWidth="1"/>
    <col min="9992" max="9992" width="12.42578125" style="801" customWidth="1"/>
    <col min="9993" max="9993" width="13.140625" style="801" customWidth="1"/>
    <col min="9994" max="9994" width="10.7109375" style="801" customWidth="1"/>
    <col min="9995" max="10240" width="9.140625" style="801"/>
    <col min="10241" max="10241" width="89" style="801" customWidth="1"/>
    <col min="10242" max="10242" width="11.42578125" style="801" customWidth="1"/>
    <col min="10243" max="10243" width="12.140625" style="801" customWidth="1"/>
    <col min="10244" max="10244" width="11" style="801" customWidth="1"/>
    <col min="10245" max="10245" width="11.5703125" style="801" customWidth="1"/>
    <col min="10246" max="10246" width="11.28515625" style="801" customWidth="1"/>
    <col min="10247" max="10247" width="11" style="801" customWidth="1"/>
    <col min="10248" max="10248" width="12.42578125" style="801" customWidth="1"/>
    <col min="10249" max="10249" width="13.140625" style="801" customWidth="1"/>
    <col min="10250" max="10250" width="10.7109375" style="801" customWidth="1"/>
    <col min="10251" max="10496" width="9.140625" style="801"/>
    <col min="10497" max="10497" width="89" style="801" customWidth="1"/>
    <col min="10498" max="10498" width="11.42578125" style="801" customWidth="1"/>
    <col min="10499" max="10499" width="12.140625" style="801" customWidth="1"/>
    <col min="10500" max="10500" width="11" style="801" customWidth="1"/>
    <col min="10501" max="10501" width="11.5703125" style="801" customWidth="1"/>
    <col min="10502" max="10502" width="11.28515625" style="801" customWidth="1"/>
    <col min="10503" max="10503" width="11" style="801" customWidth="1"/>
    <col min="10504" max="10504" width="12.42578125" style="801" customWidth="1"/>
    <col min="10505" max="10505" width="13.140625" style="801" customWidth="1"/>
    <col min="10506" max="10506" width="10.7109375" style="801" customWidth="1"/>
    <col min="10507" max="10752" width="9.140625" style="801"/>
    <col min="10753" max="10753" width="89" style="801" customWidth="1"/>
    <col min="10754" max="10754" width="11.42578125" style="801" customWidth="1"/>
    <col min="10755" max="10755" width="12.140625" style="801" customWidth="1"/>
    <col min="10756" max="10756" width="11" style="801" customWidth="1"/>
    <col min="10757" max="10757" width="11.5703125" style="801" customWidth="1"/>
    <col min="10758" max="10758" width="11.28515625" style="801" customWidth="1"/>
    <col min="10759" max="10759" width="11" style="801" customWidth="1"/>
    <col min="10760" max="10760" width="12.42578125" style="801" customWidth="1"/>
    <col min="10761" max="10761" width="13.140625" style="801" customWidth="1"/>
    <col min="10762" max="10762" width="10.7109375" style="801" customWidth="1"/>
    <col min="10763" max="11008" width="9.140625" style="801"/>
    <col min="11009" max="11009" width="89" style="801" customWidth="1"/>
    <col min="11010" max="11010" width="11.42578125" style="801" customWidth="1"/>
    <col min="11011" max="11011" width="12.140625" style="801" customWidth="1"/>
    <col min="11012" max="11012" width="11" style="801" customWidth="1"/>
    <col min="11013" max="11013" width="11.5703125" style="801" customWidth="1"/>
    <col min="11014" max="11014" width="11.28515625" style="801" customWidth="1"/>
    <col min="11015" max="11015" width="11" style="801" customWidth="1"/>
    <col min="11016" max="11016" width="12.42578125" style="801" customWidth="1"/>
    <col min="11017" max="11017" width="13.140625" style="801" customWidth="1"/>
    <col min="11018" max="11018" width="10.7109375" style="801" customWidth="1"/>
    <col min="11019" max="11264" width="9.140625" style="801"/>
    <col min="11265" max="11265" width="89" style="801" customWidth="1"/>
    <col min="11266" max="11266" width="11.42578125" style="801" customWidth="1"/>
    <col min="11267" max="11267" width="12.140625" style="801" customWidth="1"/>
    <col min="11268" max="11268" width="11" style="801" customWidth="1"/>
    <col min="11269" max="11269" width="11.5703125" style="801" customWidth="1"/>
    <col min="11270" max="11270" width="11.28515625" style="801" customWidth="1"/>
    <col min="11271" max="11271" width="11" style="801" customWidth="1"/>
    <col min="11272" max="11272" width="12.42578125" style="801" customWidth="1"/>
    <col min="11273" max="11273" width="13.140625" style="801" customWidth="1"/>
    <col min="11274" max="11274" width="10.7109375" style="801" customWidth="1"/>
    <col min="11275" max="11520" width="9.140625" style="801"/>
    <col min="11521" max="11521" width="89" style="801" customWidth="1"/>
    <col min="11522" max="11522" width="11.42578125" style="801" customWidth="1"/>
    <col min="11523" max="11523" width="12.140625" style="801" customWidth="1"/>
    <col min="11524" max="11524" width="11" style="801" customWidth="1"/>
    <col min="11525" max="11525" width="11.5703125" style="801" customWidth="1"/>
    <col min="11526" max="11526" width="11.28515625" style="801" customWidth="1"/>
    <col min="11527" max="11527" width="11" style="801" customWidth="1"/>
    <col min="11528" max="11528" width="12.42578125" style="801" customWidth="1"/>
    <col min="11529" max="11529" width="13.140625" style="801" customWidth="1"/>
    <col min="11530" max="11530" width="10.7109375" style="801" customWidth="1"/>
    <col min="11531" max="11776" width="9.140625" style="801"/>
    <col min="11777" max="11777" width="89" style="801" customWidth="1"/>
    <col min="11778" max="11778" width="11.42578125" style="801" customWidth="1"/>
    <col min="11779" max="11779" width="12.140625" style="801" customWidth="1"/>
    <col min="11780" max="11780" width="11" style="801" customWidth="1"/>
    <col min="11781" max="11781" width="11.5703125" style="801" customWidth="1"/>
    <col min="11782" max="11782" width="11.28515625" style="801" customWidth="1"/>
    <col min="11783" max="11783" width="11" style="801" customWidth="1"/>
    <col min="11784" max="11784" width="12.42578125" style="801" customWidth="1"/>
    <col min="11785" max="11785" width="13.140625" style="801" customWidth="1"/>
    <col min="11786" max="11786" width="10.7109375" style="801" customWidth="1"/>
    <col min="11787" max="12032" width="9.140625" style="801"/>
    <col min="12033" max="12033" width="89" style="801" customWidth="1"/>
    <col min="12034" max="12034" width="11.42578125" style="801" customWidth="1"/>
    <col min="12035" max="12035" width="12.140625" style="801" customWidth="1"/>
    <col min="12036" max="12036" width="11" style="801" customWidth="1"/>
    <col min="12037" max="12037" width="11.5703125" style="801" customWidth="1"/>
    <col min="12038" max="12038" width="11.28515625" style="801" customWidth="1"/>
    <col min="12039" max="12039" width="11" style="801" customWidth="1"/>
    <col min="12040" max="12040" width="12.42578125" style="801" customWidth="1"/>
    <col min="12041" max="12041" width="13.140625" style="801" customWidth="1"/>
    <col min="12042" max="12042" width="10.7109375" style="801" customWidth="1"/>
    <col min="12043" max="12288" width="9.140625" style="801"/>
    <col min="12289" max="12289" width="89" style="801" customWidth="1"/>
    <col min="12290" max="12290" width="11.42578125" style="801" customWidth="1"/>
    <col min="12291" max="12291" width="12.140625" style="801" customWidth="1"/>
    <col min="12292" max="12292" width="11" style="801" customWidth="1"/>
    <col min="12293" max="12293" width="11.5703125" style="801" customWidth="1"/>
    <col min="12294" max="12294" width="11.28515625" style="801" customWidth="1"/>
    <col min="12295" max="12295" width="11" style="801" customWidth="1"/>
    <col min="12296" max="12296" width="12.42578125" style="801" customWidth="1"/>
    <col min="12297" max="12297" width="13.140625" style="801" customWidth="1"/>
    <col min="12298" max="12298" width="10.7109375" style="801" customWidth="1"/>
    <col min="12299" max="12544" width="9.140625" style="801"/>
    <col min="12545" max="12545" width="89" style="801" customWidth="1"/>
    <col min="12546" max="12546" width="11.42578125" style="801" customWidth="1"/>
    <col min="12547" max="12547" width="12.140625" style="801" customWidth="1"/>
    <col min="12548" max="12548" width="11" style="801" customWidth="1"/>
    <col min="12549" max="12549" width="11.5703125" style="801" customWidth="1"/>
    <col min="12550" max="12550" width="11.28515625" style="801" customWidth="1"/>
    <col min="12551" max="12551" width="11" style="801" customWidth="1"/>
    <col min="12552" max="12552" width="12.42578125" style="801" customWidth="1"/>
    <col min="12553" max="12553" width="13.140625" style="801" customWidth="1"/>
    <col min="12554" max="12554" width="10.7109375" style="801" customWidth="1"/>
    <col min="12555" max="12800" width="9.140625" style="801"/>
    <col min="12801" max="12801" width="89" style="801" customWidth="1"/>
    <col min="12802" max="12802" width="11.42578125" style="801" customWidth="1"/>
    <col min="12803" max="12803" width="12.140625" style="801" customWidth="1"/>
    <col min="12804" max="12804" width="11" style="801" customWidth="1"/>
    <col min="12805" max="12805" width="11.5703125" style="801" customWidth="1"/>
    <col min="12806" max="12806" width="11.28515625" style="801" customWidth="1"/>
    <col min="12807" max="12807" width="11" style="801" customWidth="1"/>
    <col min="12808" max="12808" width="12.42578125" style="801" customWidth="1"/>
    <col min="12809" max="12809" width="13.140625" style="801" customWidth="1"/>
    <col min="12810" max="12810" width="10.7109375" style="801" customWidth="1"/>
    <col min="12811" max="13056" width="9.140625" style="801"/>
    <col min="13057" max="13057" width="89" style="801" customWidth="1"/>
    <col min="13058" max="13058" width="11.42578125" style="801" customWidth="1"/>
    <col min="13059" max="13059" width="12.140625" style="801" customWidth="1"/>
    <col min="13060" max="13060" width="11" style="801" customWidth="1"/>
    <col min="13061" max="13061" width="11.5703125" style="801" customWidth="1"/>
    <col min="13062" max="13062" width="11.28515625" style="801" customWidth="1"/>
    <col min="13063" max="13063" width="11" style="801" customWidth="1"/>
    <col min="13064" max="13064" width="12.42578125" style="801" customWidth="1"/>
    <col min="13065" max="13065" width="13.140625" style="801" customWidth="1"/>
    <col min="13066" max="13066" width="10.7109375" style="801" customWidth="1"/>
    <col min="13067" max="13312" width="9.140625" style="801"/>
    <col min="13313" max="13313" width="89" style="801" customWidth="1"/>
    <col min="13314" max="13314" width="11.42578125" style="801" customWidth="1"/>
    <col min="13315" max="13315" width="12.140625" style="801" customWidth="1"/>
    <col min="13316" max="13316" width="11" style="801" customWidth="1"/>
    <col min="13317" max="13317" width="11.5703125" style="801" customWidth="1"/>
    <col min="13318" max="13318" width="11.28515625" style="801" customWidth="1"/>
    <col min="13319" max="13319" width="11" style="801" customWidth="1"/>
    <col min="13320" max="13320" width="12.42578125" style="801" customWidth="1"/>
    <col min="13321" max="13321" width="13.140625" style="801" customWidth="1"/>
    <col min="13322" max="13322" width="10.7109375" style="801" customWidth="1"/>
    <col min="13323" max="13568" width="9.140625" style="801"/>
    <col min="13569" max="13569" width="89" style="801" customWidth="1"/>
    <col min="13570" max="13570" width="11.42578125" style="801" customWidth="1"/>
    <col min="13571" max="13571" width="12.140625" style="801" customWidth="1"/>
    <col min="13572" max="13572" width="11" style="801" customWidth="1"/>
    <col min="13573" max="13573" width="11.5703125" style="801" customWidth="1"/>
    <col min="13574" max="13574" width="11.28515625" style="801" customWidth="1"/>
    <col min="13575" max="13575" width="11" style="801" customWidth="1"/>
    <col min="13576" max="13576" width="12.42578125" style="801" customWidth="1"/>
    <col min="13577" max="13577" width="13.140625" style="801" customWidth="1"/>
    <col min="13578" max="13578" width="10.7109375" style="801" customWidth="1"/>
    <col min="13579" max="13824" width="9.140625" style="801"/>
    <col min="13825" max="13825" width="89" style="801" customWidth="1"/>
    <col min="13826" max="13826" width="11.42578125" style="801" customWidth="1"/>
    <col min="13827" max="13827" width="12.140625" style="801" customWidth="1"/>
    <col min="13828" max="13828" width="11" style="801" customWidth="1"/>
    <col min="13829" max="13829" width="11.5703125" style="801" customWidth="1"/>
    <col min="13830" max="13830" width="11.28515625" style="801" customWidth="1"/>
    <col min="13831" max="13831" width="11" style="801" customWidth="1"/>
    <col min="13832" max="13832" width="12.42578125" style="801" customWidth="1"/>
    <col min="13833" max="13833" width="13.140625" style="801" customWidth="1"/>
    <col min="13834" max="13834" width="10.7109375" style="801" customWidth="1"/>
    <col min="13835" max="14080" width="9.140625" style="801"/>
    <col min="14081" max="14081" width="89" style="801" customWidth="1"/>
    <col min="14082" max="14082" width="11.42578125" style="801" customWidth="1"/>
    <col min="14083" max="14083" width="12.140625" style="801" customWidth="1"/>
    <col min="14084" max="14084" width="11" style="801" customWidth="1"/>
    <col min="14085" max="14085" width="11.5703125" style="801" customWidth="1"/>
    <col min="14086" max="14086" width="11.28515625" style="801" customWidth="1"/>
    <col min="14087" max="14087" width="11" style="801" customWidth="1"/>
    <col min="14088" max="14088" width="12.42578125" style="801" customWidth="1"/>
    <col min="14089" max="14089" width="13.140625" style="801" customWidth="1"/>
    <col min="14090" max="14090" width="10.7109375" style="801" customWidth="1"/>
    <col min="14091" max="14336" width="9.140625" style="801"/>
    <col min="14337" max="14337" width="89" style="801" customWidth="1"/>
    <col min="14338" max="14338" width="11.42578125" style="801" customWidth="1"/>
    <col min="14339" max="14339" width="12.140625" style="801" customWidth="1"/>
    <col min="14340" max="14340" width="11" style="801" customWidth="1"/>
    <col min="14341" max="14341" width="11.5703125" style="801" customWidth="1"/>
    <col min="14342" max="14342" width="11.28515625" style="801" customWidth="1"/>
    <col min="14343" max="14343" width="11" style="801" customWidth="1"/>
    <col min="14344" max="14344" width="12.42578125" style="801" customWidth="1"/>
    <col min="14345" max="14345" width="13.140625" style="801" customWidth="1"/>
    <col min="14346" max="14346" width="10.7109375" style="801" customWidth="1"/>
    <col min="14347" max="14592" width="9.140625" style="801"/>
    <col min="14593" max="14593" width="89" style="801" customWidth="1"/>
    <col min="14594" max="14594" width="11.42578125" style="801" customWidth="1"/>
    <col min="14595" max="14595" width="12.140625" style="801" customWidth="1"/>
    <col min="14596" max="14596" width="11" style="801" customWidth="1"/>
    <col min="14597" max="14597" width="11.5703125" style="801" customWidth="1"/>
    <col min="14598" max="14598" width="11.28515625" style="801" customWidth="1"/>
    <col min="14599" max="14599" width="11" style="801" customWidth="1"/>
    <col min="14600" max="14600" width="12.42578125" style="801" customWidth="1"/>
    <col min="14601" max="14601" width="13.140625" style="801" customWidth="1"/>
    <col min="14602" max="14602" width="10.7109375" style="801" customWidth="1"/>
    <col min="14603" max="14848" width="9.140625" style="801"/>
    <col min="14849" max="14849" width="89" style="801" customWidth="1"/>
    <col min="14850" max="14850" width="11.42578125" style="801" customWidth="1"/>
    <col min="14851" max="14851" width="12.140625" style="801" customWidth="1"/>
    <col min="14852" max="14852" width="11" style="801" customWidth="1"/>
    <col min="14853" max="14853" width="11.5703125" style="801" customWidth="1"/>
    <col min="14854" max="14854" width="11.28515625" style="801" customWidth="1"/>
    <col min="14855" max="14855" width="11" style="801" customWidth="1"/>
    <col min="14856" max="14856" width="12.42578125" style="801" customWidth="1"/>
    <col min="14857" max="14857" width="13.140625" style="801" customWidth="1"/>
    <col min="14858" max="14858" width="10.7109375" style="801" customWidth="1"/>
    <col min="14859" max="15104" width="9.140625" style="801"/>
    <col min="15105" max="15105" width="89" style="801" customWidth="1"/>
    <col min="15106" max="15106" width="11.42578125" style="801" customWidth="1"/>
    <col min="15107" max="15107" width="12.140625" style="801" customWidth="1"/>
    <col min="15108" max="15108" width="11" style="801" customWidth="1"/>
    <col min="15109" max="15109" width="11.5703125" style="801" customWidth="1"/>
    <col min="15110" max="15110" width="11.28515625" style="801" customWidth="1"/>
    <col min="15111" max="15111" width="11" style="801" customWidth="1"/>
    <col min="15112" max="15112" width="12.42578125" style="801" customWidth="1"/>
    <col min="15113" max="15113" width="13.140625" style="801" customWidth="1"/>
    <col min="15114" max="15114" width="10.7109375" style="801" customWidth="1"/>
    <col min="15115" max="15360" width="9.140625" style="801"/>
    <col min="15361" max="15361" width="89" style="801" customWidth="1"/>
    <col min="15362" max="15362" width="11.42578125" style="801" customWidth="1"/>
    <col min="15363" max="15363" width="12.140625" style="801" customWidth="1"/>
    <col min="15364" max="15364" width="11" style="801" customWidth="1"/>
    <col min="15365" max="15365" width="11.5703125" style="801" customWidth="1"/>
    <col min="15366" max="15366" width="11.28515625" style="801" customWidth="1"/>
    <col min="15367" max="15367" width="11" style="801" customWidth="1"/>
    <col min="15368" max="15368" width="12.42578125" style="801" customWidth="1"/>
    <col min="15369" max="15369" width="13.140625" style="801" customWidth="1"/>
    <col min="15370" max="15370" width="10.7109375" style="801" customWidth="1"/>
    <col min="15371" max="15616" width="9.140625" style="801"/>
    <col min="15617" max="15617" width="89" style="801" customWidth="1"/>
    <col min="15618" max="15618" width="11.42578125" style="801" customWidth="1"/>
    <col min="15619" max="15619" width="12.140625" style="801" customWidth="1"/>
    <col min="15620" max="15620" width="11" style="801" customWidth="1"/>
    <col min="15621" max="15621" width="11.5703125" style="801" customWidth="1"/>
    <col min="15622" max="15622" width="11.28515625" style="801" customWidth="1"/>
    <col min="15623" max="15623" width="11" style="801" customWidth="1"/>
    <col min="15624" max="15624" width="12.42578125" style="801" customWidth="1"/>
    <col min="15625" max="15625" width="13.140625" style="801" customWidth="1"/>
    <col min="15626" max="15626" width="10.7109375" style="801" customWidth="1"/>
    <col min="15627" max="15872" width="9.140625" style="801"/>
    <col min="15873" max="15873" width="89" style="801" customWidth="1"/>
    <col min="15874" max="15874" width="11.42578125" style="801" customWidth="1"/>
    <col min="15875" max="15875" width="12.140625" style="801" customWidth="1"/>
    <col min="15876" max="15876" width="11" style="801" customWidth="1"/>
    <col min="15877" max="15877" width="11.5703125" style="801" customWidth="1"/>
    <col min="15878" max="15878" width="11.28515625" style="801" customWidth="1"/>
    <col min="15879" max="15879" width="11" style="801" customWidth="1"/>
    <col min="15880" max="15880" width="12.42578125" style="801" customWidth="1"/>
    <col min="15881" max="15881" width="13.140625" style="801" customWidth="1"/>
    <col min="15882" max="15882" width="10.7109375" style="801" customWidth="1"/>
    <col min="15883" max="16128" width="9.140625" style="801"/>
    <col min="16129" max="16129" width="89" style="801" customWidth="1"/>
    <col min="16130" max="16130" width="11.42578125" style="801" customWidth="1"/>
    <col min="16131" max="16131" width="12.140625" style="801" customWidth="1"/>
    <col min="16132" max="16132" width="11" style="801" customWidth="1"/>
    <col min="16133" max="16133" width="11.5703125" style="801" customWidth="1"/>
    <col min="16134" max="16134" width="11.28515625" style="801" customWidth="1"/>
    <col min="16135" max="16135" width="11" style="801" customWidth="1"/>
    <col min="16136" max="16136" width="12.42578125" style="801" customWidth="1"/>
    <col min="16137" max="16137" width="13.140625" style="801" customWidth="1"/>
    <col min="16138" max="16138" width="10.7109375" style="801" customWidth="1"/>
    <col min="16139" max="16384" width="9.140625" style="801"/>
  </cols>
  <sheetData>
    <row r="1" spans="1:12" ht="20.25" customHeight="1" x14ac:dyDescent="0.3">
      <c r="A1" s="4700" t="s">
        <v>344</v>
      </c>
      <c r="B1" s="4700"/>
      <c r="C1" s="4700"/>
      <c r="D1" s="4700"/>
      <c r="E1" s="4700"/>
      <c r="F1" s="4700"/>
      <c r="G1" s="4700"/>
      <c r="H1" s="4700"/>
      <c r="I1" s="4700"/>
      <c r="J1" s="4700"/>
    </row>
    <row r="2" spans="1:12" ht="20.25" customHeight="1" x14ac:dyDescent="0.3">
      <c r="A2" s="4700" t="s">
        <v>357</v>
      </c>
      <c r="B2" s="4700"/>
      <c r="C2" s="4700"/>
      <c r="D2" s="4700"/>
      <c r="E2" s="4700"/>
      <c r="F2" s="4700"/>
      <c r="G2" s="4700"/>
      <c r="H2" s="4700"/>
      <c r="I2" s="4700"/>
      <c r="J2" s="4700"/>
    </row>
    <row r="3" spans="1:12" ht="21" thickBot="1" x14ac:dyDescent="0.35">
      <c r="A3" s="1963"/>
      <c r="B3" s="905"/>
      <c r="C3" s="905"/>
      <c r="D3" s="905"/>
      <c r="E3" s="905"/>
      <c r="F3" s="905"/>
      <c r="G3" s="905"/>
      <c r="H3" s="905"/>
      <c r="I3" s="905"/>
      <c r="J3" s="905"/>
    </row>
    <row r="4" spans="1:12" ht="21" customHeight="1" thickBot="1" x14ac:dyDescent="0.35">
      <c r="A4" s="4750" t="s">
        <v>9</v>
      </c>
      <c r="B4" s="4768" t="s">
        <v>19</v>
      </c>
      <c r="C4" s="4769"/>
      <c r="D4" s="4770"/>
      <c r="E4" s="4768" t="s">
        <v>20</v>
      </c>
      <c r="F4" s="4769"/>
      <c r="G4" s="4770"/>
      <c r="H4" s="4762" t="s">
        <v>21</v>
      </c>
      <c r="I4" s="4763"/>
      <c r="J4" s="4764"/>
    </row>
    <row r="5" spans="1:12" ht="171.75" customHeight="1" thickBot="1" x14ac:dyDescent="0.35">
      <c r="A5" s="4751"/>
      <c r="B5" s="2061" t="s">
        <v>26</v>
      </c>
      <c r="C5" s="2061" t="s">
        <v>27</v>
      </c>
      <c r="D5" s="2061" t="s">
        <v>4</v>
      </c>
      <c r="E5" s="2061" t="s">
        <v>26</v>
      </c>
      <c r="F5" s="2061" t="s">
        <v>27</v>
      </c>
      <c r="G5" s="2061" t="s">
        <v>4</v>
      </c>
      <c r="H5" s="2061" t="s">
        <v>26</v>
      </c>
      <c r="I5" s="2061" t="s">
        <v>27</v>
      </c>
      <c r="J5" s="2062" t="s">
        <v>4</v>
      </c>
    </row>
    <row r="6" spans="1:12" ht="21" thickBot="1" x14ac:dyDescent="0.35">
      <c r="A6" s="2063" t="s">
        <v>22</v>
      </c>
      <c r="B6" s="1845"/>
      <c r="C6" s="1776"/>
      <c r="D6" s="1777"/>
      <c r="E6" s="1845"/>
      <c r="F6" s="1776"/>
      <c r="G6" s="1778"/>
      <c r="H6" s="1846"/>
      <c r="I6" s="1779"/>
      <c r="J6" s="1780"/>
    </row>
    <row r="7" spans="1:12" ht="21" thickBot="1" x14ac:dyDescent="0.35">
      <c r="A7" s="2045" t="s">
        <v>170</v>
      </c>
      <c r="B7" s="2064"/>
      <c r="C7" s="2064"/>
      <c r="D7" s="2065"/>
      <c r="E7" s="2064"/>
      <c r="F7" s="2064"/>
      <c r="G7" s="2065"/>
      <c r="H7" s="2064"/>
      <c r="I7" s="2064"/>
      <c r="J7" s="2066"/>
      <c r="K7" s="340"/>
      <c r="L7" s="340"/>
    </row>
    <row r="8" spans="1:12" x14ac:dyDescent="0.3">
      <c r="A8" s="2012"/>
      <c r="B8" s="2067"/>
      <c r="C8" s="2068"/>
      <c r="D8" s="2065"/>
      <c r="E8" s="2067"/>
      <c r="F8" s="2068"/>
      <c r="G8" s="2065"/>
      <c r="H8" s="2067"/>
      <c r="I8" s="2068"/>
      <c r="J8" s="2069"/>
      <c r="K8" s="340"/>
      <c r="L8" s="340"/>
    </row>
    <row r="9" spans="1:12" x14ac:dyDescent="0.3">
      <c r="A9" s="1132" t="s">
        <v>313</v>
      </c>
      <c r="B9" s="1123">
        <v>18</v>
      </c>
      <c r="C9" s="1124">
        <v>1</v>
      </c>
      <c r="D9" s="1116">
        <f t="shared" ref="D9:D15" si="0">SUM(B9:C9)</f>
        <v>19</v>
      </c>
      <c r="E9" s="1123">
        <v>16</v>
      </c>
      <c r="F9" s="1124">
        <v>0</v>
      </c>
      <c r="G9" s="1116">
        <f t="shared" ref="G9:G15" si="1">SUM(E9:F9)</f>
        <v>16</v>
      </c>
      <c r="H9" s="1123">
        <v>34</v>
      </c>
      <c r="I9" s="1124">
        <v>1</v>
      </c>
      <c r="J9" s="1125">
        <v>35</v>
      </c>
    </row>
    <row r="10" spans="1:12" x14ac:dyDescent="0.3">
      <c r="A10" s="1132" t="s">
        <v>314</v>
      </c>
      <c r="B10" s="1123">
        <v>7</v>
      </c>
      <c r="C10" s="1124">
        <v>0</v>
      </c>
      <c r="D10" s="1116">
        <f t="shared" si="0"/>
        <v>7</v>
      </c>
      <c r="E10" s="1123">
        <v>5</v>
      </c>
      <c r="F10" s="1124">
        <v>0</v>
      </c>
      <c r="G10" s="1116">
        <v>5</v>
      </c>
      <c r="H10" s="1123">
        <v>12</v>
      </c>
      <c r="I10" s="1124">
        <v>0</v>
      </c>
      <c r="J10" s="1125">
        <v>12</v>
      </c>
    </row>
    <row r="11" spans="1:12" x14ac:dyDescent="0.3">
      <c r="A11" s="1132" t="s">
        <v>315</v>
      </c>
      <c r="B11" s="1123">
        <v>10</v>
      </c>
      <c r="C11" s="1124">
        <v>0</v>
      </c>
      <c r="D11" s="1116">
        <f t="shared" si="0"/>
        <v>10</v>
      </c>
      <c r="E11" s="1123">
        <v>6</v>
      </c>
      <c r="F11" s="1124">
        <v>0</v>
      </c>
      <c r="G11" s="1116">
        <v>6</v>
      </c>
      <c r="H11" s="1123">
        <v>16</v>
      </c>
      <c r="I11" s="1124">
        <v>0</v>
      </c>
      <c r="J11" s="1125">
        <v>16</v>
      </c>
    </row>
    <row r="12" spans="1:12" x14ac:dyDescent="0.3">
      <c r="A12" s="1132" t="s">
        <v>316</v>
      </c>
      <c r="B12" s="1123">
        <v>8</v>
      </c>
      <c r="C12" s="1124">
        <v>0</v>
      </c>
      <c r="D12" s="1116">
        <f t="shared" si="0"/>
        <v>8</v>
      </c>
      <c r="E12" s="1123">
        <v>8</v>
      </c>
      <c r="F12" s="1124">
        <v>0</v>
      </c>
      <c r="G12" s="1116">
        <f t="shared" si="1"/>
        <v>8</v>
      </c>
      <c r="H12" s="1123">
        <v>16</v>
      </c>
      <c r="I12" s="1124">
        <v>0</v>
      </c>
      <c r="J12" s="1125">
        <v>16</v>
      </c>
    </row>
    <row r="13" spans="1:12" x14ac:dyDescent="0.3">
      <c r="A13" s="1132" t="s">
        <v>317</v>
      </c>
      <c r="B13" s="1123">
        <v>15</v>
      </c>
      <c r="C13" s="1124">
        <v>0</v>
      </c>
      <c r="D13" s="1116">
        <f t="shared" si="0"/>
        <v>15</v>
      </c>
      <c r="E13" s="1123">
        <v>15</v>
      </c>
      <c r="F13" s="1124">
        <v>1</v>
      </c>
      <c r="G13" s="1116">
        <v>16</v>
      </c>
      <c r="H13" s="1123">
        <v>30</v>
      </c>
      <c r="I13" s="1124">
        <v>1</v>
      </c>
      <c r="J13" s="1125">
        <v>31</v>
      </c>
    </row>
    <row r="14" spans="1:12" x14ac:dyDescent="0.3">
      <c r="A14" s="1132" t="s">
        <v>318</v>
      </c>
      <c r="B14" s="1123">
        <v>6</v>
      </c>
      <c r="C14" s="1124">
        <v>0</v>
      </c>
      <c r="D14" s="1116">
        <f t="shared" si="0"/>
        <v>6</v>
      </c>
      <c r="E14" s="1123">
        <v>3</v>
      </c>
      <c r="F14" s="1124">
        <v>0</v>
      </c>
      <c r="G14" s="1116">
        <f t="shared" si="1"/>
        <v>3</v>
      </c>
      <c r="H14" s="1123">
        <v>9</v>
      </c>
      <c r="I14" s="1124">
        <v>0</v>
      </c>
      <c r="J14" s="1125">
        <v>9</v>
      </c>
    </row>
    <row r="15" spans="1:12" ht="21" thickBot="1" x14ac:dyDescent="0.35">
      <c r="A15" s="887" t="s">
        <v>319</v>
      </c>
      <c r="B15" s="893">
        <v>4</v>
      </c>
      <c r="C15" s="894">
        <v>0</v>
      </c>
      <c r="D15" s="897">
        <f t="shared" si="0"/>
        <v>4</v>
      </c>
      <c r="E15" s="893">
        <v>6</v>
      </c>
      <c r="F15" s="894">
        <v>0</v>
      </c>
      <c r="G15" s="897">
        <f t="shared" si="1"/>
        <v>6</v>
      </c>
      <c r="H15" s="893">
        <v>10</v>
      </c>
      <c r="I15" s="894">
        <v>0</v>
      </c>
      <c r="J15" s="895">
        <v>10</v>
      </c>
    </row>
    <row r="16" spans="1:12" ht="21" thickBot="1" x14ac:dyDescent="0.35">
      <c r="A16" s="2035" t="s">
        <v>12</v>
      </c>
      <c r="B16" s="712">
        <f t="shared" ref="B16:J16" si="2">SUM(B8:B15)</f>
        <v>68</v>
      </c>
      <c r="C16" s="712">
        <f t="shared" si="2"/>
        <v>1</v>
      </c>
      <c r="D16" s="712">
        <f t="shared" si="2"/>
        <v>69</v>
      </c>
      <c r="E16" s="712">
        <f t="shared" si="2"/>
        <v>59</v>
      </c>
      <c r="F16" s="712">
        <f t="shared" si="2"/>
        <v>1</v>
      </c>
      <c r="G16" s="712">
        <f t="shared" si="2"/>
        <v>60</v>
      </c>
      <c r="H16" s="712">
        <f t="shared" si="2"/>
        <v>127</v>
      </c>
      <c r="I16" s="712">
        <f t="shared" si="2"/>
        <v>2</v>
      </c>
      <c r="J16" s="938">
        <f t="shared" si="2"/>
        <v>129</v>
      </c>
    </row>
    <row r="17" spans="1:10" ht="21" thickBot="1" x14ac:dyDescent="0.35">
      <c r="A17" s="2070" t="s">
        <v>23</v>
      </c>
      <c r="B17" s="2071"/>
      <c r="C17" s="1853"/>
      <c r="D17" s="1854"/>
      <c r="E17" s="2071"/>
      <c r="F17" s="1853"/>
      <c r="G17" s="1854"/>
      <c r="H17" s="2072"/>
      <c r="I17" s="2073"/>
      <c r="J17" s="2074"/>
    </row>
    <row r="18" spans="1:10" ht="21" thickBot="1" x14ac:dyDescent="0.35">
      <c r="A18" s="2075" t="s">
        <v>11</v>
      </c>
      <c r="B18" s="2076"/>
      <c r="C18" s="2077"/>
      <c r="D18" s="1855"/>
      <c r="E18" s="2076"/>
      <c r="F18" s="2077"/>
      <c r="G18" s="1855"/>
      <c r="H18" s="2078"/>
      <c r="I18" s="1781"/>
      <c r="J18" s="351"/>
    </row>
    <row r="19" spans="1:10" ht="21" thickBot="1" x14ac:dyDescent="0.35">
      <c r="A19" s="2045" t="s">
        <v>170</v>
      </c>
      <c r="B19" s="2064"/>
      <c r="C19" s="2064"/>
      <c r="D19" s="2064"/>
      <c r="E19" s="2064"/>
      <c r="F19" s="2064"/>
      <c r="G19" s="2064"/>
      <c r="H19" s="2064"/>
      <c r="I19" s="2064"/>
      <c r="J19" s="2079"/>
    </row>
    <row r="20" spans="1:10" x14ac:dyDescent="0.3">
      <c r="A20" s="2012"/>
      <c r="B20" s="2080"/>
      <c r="C20" s="2081"/>
      <c r="D20" s="2082"/>
      <c r="E20" s="2083"/>
      <c r="F20" s="2081"/>
      <c r="G20" s="2082"/>
      <c r="H20" s="2084"/>
      <c r="I20" s="2085"/>
      <c r="J20" s="2086"/>
    </row>
    <row r="21" spans="1:10" x14ac:dyDescent="0.3">
      <c r="A21" s="1132" t="s">
        <v>313</v>
      </c>
      <c r="B21" s="1123">
        <v>16</v>
      </c>
      <c r="C21" s="1124">
        <v>1</v>
      </c>
      <c r="D21" s="1125">
        <v>17</v>
      </c>
      <c r="E21" s="1119">
        <v>16</v>
      </c>
      <c r="F21" s="1123">
        <v>0</v>
      </c>
      <c r="G21" s="1123">
        <v>18</v>
      </c>
      <c r="H21" s="1782">
        <v>32</v>
      </c>
      <c r="I21" s="1783">
        <v>1</v>
      </c>
      <c r="J21" s="1784">
        <v>33</v>
      </c>
    </row>
    <row r="22" spans="1:10" x14ac:dyDescent="0.3">
      <c r="A22" s="1132" t="s">
        <v>314</v>
      </c>
      <c r="B22" s="1123">
        <v>6</v>
      </c>
      <c r="C22" s="1124">
        <v>0</v>
      </c>
      <c r="D22" s="1125">
        <v>6</v>
      </c>
      <c r="E22" s="1119">
        <v>5</v>
      </c>
      <c r="F22" s="1123">
        <v>0</v>
      </c>
      <c r="G22" s="1123">
        <v>5</v>
      </c>
      <c r="H22" s="1782">
        <v>11</v>
      </c>
      <c r="I22" s="1783">
        <v>0</v>
      </c>
      <c r="J22" s="1784">
        <v>11</v>
      </c>
    </row>
    <row r="23" spans="1:10" x14ac:dyDescent="0.3">
      <c r="A23" s="1132" t="s">
        <v>315</v>
      </c>
      <c r="B23" s="1123">
        <v>7</v>
      </c>
      <c r="C23" s="1124">
        <v>0</v>
      </c>
      <c r="D23" s="1125">
        <v>7</v>
      </c>
      <c r="E23" s="1119">
        <v>6</v>
      </c>
      <c r="F23" s="1123">
        <v>0</v>
      </c>
      <c r="G23" s="1123">
        <v>6</v>
      </c>
      <c r="H23" s="1782">
        <v>13</v>
      </c>
      <c r="I23" s="1783">
        <v>0</v>
      </c>
      <c r="J23" s="1784">
        <v>13</v>
      </c>
    </row>
    <row r="24" spans="1:10" x14ac:dyDescent="0.3">
      <c r="A24" s="1132" t="s">
        <v>316</v>
      </c>
      <c r="B24" s="1123">
        <v>7</v>
      </c>
      <c r="C24" s="1124">
        <v>0</v>
      </c>
      <c r="D24" s="1125">
        <v>7</v>
      </c>
      <c r="E24" s="1119">
        <v>8</v>
      </c>
      <c r="F24" s="1123">
        <v>0</v>
      </c>
      <c r="G24" s="1123">
        <v>8</v>
      </c>
      <c r="H24" s="1782">
        <v>15</v>
      </c>
      <c r="I24" s="1783">
        <v>0</v>
      </c>
      <c r="J24" s="1784">
        <v>15</v>
      </c>
    </row>
    <row r="25" spans="1:10" x14ac:dyDescent="0.3">
      <c r="A25" s="1132" t="s">
        <v>317</v>
      </c>
      <c r="B25" s="1123">
        <v>13</v>
      </c>
      <c r="C25" s="1124">
        <v>0</v>
      </c>
      <c r="D25" s="1125">
        <v>13</v>
      </c>
      <c r="E25" s="1119">
        <v>14</v>
      </c>
      <c r="F25" s="1123">
        <v>1</v>
      </c>
      <c r="G25" s="1123">
        <v>14</v>
      </c>
      <c r="H25" s="1782">
        <v>27</v>
      </c>
      <c r="I25" s="1783">
        <v>1</v>
      </c>
      <c r="J25" s="1784">
        <v>28</v>
      </c>
    </row>
    <row r="26" spans="1:10" x14ac:dyDescent="0.3">
      <c r="A26" s="1132" t="s">
        <v>318</v>
      </c>
      <c r="B26" s="1123">
        <v>5</v>
      </c>
      <c r="C26" s="1124">
        <v>0</v>
      </c>
      <c r="D26" s="1125">
        <v>5</v>
      </c>
      <c r="E26" s="1119">
        <v>3</v>
      </c>
      <c r="F26" s="1123">
        <v>0</v>
      </c>
      <c r="G26" s="1123">
        <v>3</v>
      </c>
      <c r="H26" s="1782">
        <v>8</v>
      </c>
      <c r="I26" s="1783">
        <v>0</v>
      </c>
      <c r="J26" s="1784">
        <v>8</v>
      </c>
    </row>
    <row r="27" spans="1:10" ht="21" customHeight="1" thickBot="1" x14ac:dyDescent="0.35">
      <c r="A27" s="1152" t="s">
        <v>319</v>
      </c>
      <c r="B27" s="1120">
        <v>4</v>
      </c>
      <c r="C27" s="1121">
        <v>0</v>
      </c>
      <c r="D27" s="1122">
        <v>4</v>
      </c>
      <c r="E27" s="1118">
        <v>6</v>
      </c>
      <c r="F27" s="1120">
        <v>0</v>
      </c>
      <c r="G27" s="1120">
        <v>6</v>
      </c>
      <c r="H27" s="1785">
        <v>10</v>
      </c>
      <c r="I27" s="1786">
        <v>0</v>
      </c>
      <c r="J27" s="1787">
        <v>10</v>
      </c>
    </row>
    <row r="28" spans="1:10" ht="21" thickBot="1" x14ac:dyDescent="0.35">
      <c r="A28" s="2019" t="s">
        <v>8</v>
      </c>
      <c r="B28" s="2087">
        <f t="shared" ref="B28:J28" si="3">SUM(B20:B27)</f>
        <v>58</v>
      </c>
      <c r="C28" s="2087">
        <f t="shared" si="3"/>
        <v>1</v>
      </c>
      <c r="D28" s="2087">
        <f t="shared" si="3"/>
        <v>59</v>
      </c>
      <c r="E28" s="2087">
        <f t="shared" si="3"/>
        <v>58</v>
      </c>
      <c r="F28" s="2087">
        <f t="shared" si="3"/>
        <v>1</v>
      </c>
      <c r="G28" s="2087">
        <v>59</v>
      </c>
      <c r="H28" s="2087">
        <f t="shared" si="3"/>
        <v>116</v>
      </c>
      <c r="I28" s="2087">
        <f t="shared" si="3"/>
        <v>2</v>
      </c>
      <c r="J28" s="2079">
        <f t="shared" si="3"/>
        <v>118</v>
      </c>
    </row>
    <row r="29" spans="1:10" ht="21" thickBot="1" x14ac:dyDescent="0.35">
      <c r="A29" s="2088" t="s">
        <v>25</v>
      </c>
      <c r="B29" s="2089"/>
      <c r="C29" s="2090"/>
      <c r="D29" s="1788"/>
      <c r="E29" s="2089"/>
      <c r="F29" s="2090"/>
      <c r="G29" s="2091"/>
      <c r="H29" s="2092"/>
      <c r="I29" s="2093"/>
      <c r="J29" s="2094"/>
    </row>
    <row r="30" spans="1:10" ht="21" thickBot="1" x14ac:dyDescent="0.35">
      <c r="A30" s="1991" t="s">
        <v>170</v>
      </c>
      <c r="B30" s="2095"/>
      <c r="C30" s="2095"/>
      <c r="D30" s="2095"/>
      <c r="E30" s="2095"/>
      <c r="F30" s="2095"/>
      <c r="G30" s="2095"/>
      <c r="H30" s="2095"/>
      <c r="I30" s="2095"/>
      <c r="J30" s="1159"/>
    </row>
    <row r="31" spans="1:10" x14ac:dyDescent="0.3">
      <c r="A31" s="2012"/>
      <c r="B31" s="2080"/>
      <c r="C31" s="2081"/>
      <c r="D31" s="2082"/>
      <c r="E31" s="2080"/>
      <c r="F31" s="2081"/>
      <c r="G31" s="2082"/>
      <c r="H31" s="2096"/>
      <c r="I31" s="2097"/>
      <c r="J31" s="2098"/>
    </row>
    <row r="32" spans="1:10" x14ac:dyDescent="0.3">
      <c r="A32" s="1132" t="s">
        <v>313</v>
      </c>
      <c r="B32" s="1123">
        <v>2</v>
      </c>
      <c r="C32" s="1124">
        <v>0</v>
      </c>
      <c r="D32" s="1125">
        <v>2</v>
      </c>
      <c r="E32" s="1123">
        <v>0</v>
      </c>
      <c r="F32" s="1124">
        <v>0</v>
      </c>
      <c r="G32" s="1125">
        <v>0</v>
      </c>
      <c r="H32" s="1789">
        <v>2</v>
      </c>
      <c r="I32" s="1156">
        <v>0</v>
      </c>
      <c r="J32" s="1157">
        <v>2</v>
      </c>
    </row>
    <row r="33" spans="1:10" x14ac:dyDescent="0.3">
      <c r="A33" s="1132" t="s">
        <v>314</v>
      </c>
      <c r="B33" s="1123">
        <v>1</v>
      </c>
      <c r="C33" s="1124">
        <v>0</v>
      </c>
      <c r="D33" s="1125">
        <v>1</v>
      </c>
      <c r="E33" s="1123">
        <v>0</v>
      </c>
      <c r="F33" s="1124">
        <v>0</v>
      </c>
      <c r="G33" s="1125">
        <v>0</v>
      </c>
      <c r="H33" s="1789">
        <v>1</v>
      </c>
      <c r="I33" s="1156">
        <v>0</v>
      </c>
      <c r="J33" s="1157">
        <v>1</v>
      </c>
    </row>
    <row r="34" spans="1:10" x14ac:dyDescent="0.3">
      <c r="A34" s="1132" t="s">
        <v>315</v>
      </c>
      <c r="B34" s="1123">
        <v>3</v>
      </c>
      <c r="C34" s="1124">
        <v>0</v>
      </c>
      <c r="D34" s="1125">
        <v>3</v>
      </c>
      <c r="E34" s="1123">
        <v>0</v>
      </c>
      <c r="F34" s="1124">
        <v>0</v>
      </c>
      <c r="G34" s="1125">
        <v>0</v>
      </c>
      <c r="H34" s="1789">
        <v>3</v>
      </c>
      <c r="I34" s="1156">
        <v>0</v>
      </c>
      <c r="J34" s="1157">
        <v>3</v>
      </c>
    </row>
    <row r="35" spans="1:10" x14ac:dyDescent="0.3">
      <c r="A35" s="1132" t="s">
        <v>316</v>
      </c>
      <c r="B35" s="1123">
        <v>1</v>
      </c>
      <c r="C35" s="1124">
        <v>0</v>
      </c>
      <c r="D35" s="1125">
        <v>1</v>
      </c>
      <c r="E35" s="1123">
        <v>0</v>
      </c>
      <c r="F35" s="1124">
        <v>0</v>
      </c>
      <c r="G35" s="1125">
        <v>0</v>
      </c>
      <c r="H35" s="1789">
        <v>1</v>
      </c>
      <c r="I35" s="1156">
        <v>0</v>
      </c>
      <c r="J35" s="1157">
        <v>1</v>
      </c>
    </row>
    <row r="36" spans="1:10" x14ac:dyDescent="0.3">
      <c r="A36" s="1132" t="s">
        <v>317</v>
      </c>
      <c r="B36" s="1123">
        <v>2</v>
      </c>
      <c r="C36" s="1124">
        <v>0</v>
      </c>
      <c r="D36" s="1125">
        <v>2</v>
      </c>
      <c r="E36" s="1123">
        <v>1</v>
      </c>
      <c r="F36" s="1124">
        <v>0</v>
      </c>
      <c r="G36" s="1125">
        <v>1</v>
      </c>
      <c r="H36" s="1789">
        <v>3</v>
      </c>
      <c r="I36" s="1156">
        <v>0</v>
      </c>
      <c r="J36" s="1157">
        <v>3</v>
      </c>
    </row>
    <row r="37" spans="1:10" x14ac:dyDescent="0.3">
      <c r="A37" s="1132" t="s">
        <v>318</v>
      </c>
      <c r="B37" s="1123">
        <v>1</v>
      </c>
      <c r="C37" s="1124">
        <v>0</v>
      </c>
      <c r="D37" s="1125">
        <v>1</v>
      </c>
      <c r="E37" s="1123">
        <v>0</v>
      </c>
      <c r="F37" s="1124">
        <v>0</v>
      </c>
      <c r="G37" s="1125">
        <v>0</v>
      </c>
      <c r="H37" s="1789">
        <v>1</v>
      </c>
      <c r="I37" s="1156">
        <v>0</v>
      </c>
      <c r="J37" s="1157">
        <v>1</v>
      </c>
    </row>
    <row r="38" spans="1:10" ht="21" thickBot="1" x14ac:dyDescent="0.35">
      <c r="A38" s="887" t="s">
        <v>319</v>
      </c>
      <c r="B38" s="893">
        <v>0</v>
      </c>
      <c r="C38" s="894">
        <v>0</v>
      </c>
      <c r="D38" s="895">
        <v>0</v>
      </c>
      <c r="E38" s="893">
        <v>0</v>
      </c>
      <c r="F38" s="894">
        <v>0</v>
      </c>
      <c r="G38" s="895">
        <v>0</v>
      </c>
      <c r="H38" s="1790">
        <v>0</v>
      </c>
      <c r="I38" s="891">
        <v>0</v>
      </c>
      <c r="J38" s="892">
        <v>0</v>
      </c>
    </row>
    <row r="39" spans="1:10" ht="26.25" customHeight="1" thickBot="1" x14ac:dyDescent="0.35">
      <c r="A39" s="2019" t="s">
        <v>13</v>
      </c>
      <c r="B39" s="2099">
        <f t="shared" ref="B39:J39" si="4">SUM(B31:B38)</f>
        <v>10</v>
      </c>
      <c r="C39" s="2099">
        <f t="shared" si="4"/>
        <v>0</v>
      </c>
      <c r="D39" s="2099">
        <f t="shared" si="4"/>
        <v>10</v>
      </c>
      <c r="E39" s="2099">
        <f t="shared" si="4"/>
        <v>1</v>
      </c>
      <c r="F39" s="2099">
        <f t="shared" si="4"/>
        <v>0</v>
      </c>
      <c r="G39" s="2099">
        <f t="shared" si="4"/>
        <v>1</v>
      </c>
      <c r="H39" s="2099">
        <f t="shared" si="4"/>
        <v>11</v>
      </c>
      <c r="I39" s="2099">
        <f t="shared" si="4"/>
        <v>0</v>
      </c>
      <c r="J39" s="2079">
        <f t="shared" si="4"/>
        <v>11</v>
      </c>
    </row>
    <row r="40" spans="1:10" ht="32.25" customHeight="1" thickBot="1" x14ac:dyDescent="0.35">
      <c r="A40" s="1994" t="s">
        <v>287</v>
      </c>
      <c r="B40" s="2100">
        <f>B28+B39</f>
        <v>68</v>
      </c>
      <c r="C40" s="2100">
        <f t="shared" ref="C40:J40" si="5">C28+C39</f>
        <v>1</v>
      </c>
      <c r="D40" s="2100">
        <f t="shared" si="5"/>
        <v>69</v>
      </c>
      <c r="E40" s="2100">
        <f t="shared" si="5"/>
        <v>59</v>
      </c>
      <c r="F40" s="2100">
        <f t="shared" si="5"/>
        <v>1</v>
      </c>
      <c r="G40" s="2100">
        <f t="shared" si="5"/>
        <v>60</v>
      </c>
      <c r="H40" s="2100">
        <f t="shared" si="5"/>
        <v>127</v>
      </c>
      <c r="I40" s="2100">
        <f t="shared" si="5"/>
        <v>2</v>
      </c>
      <c r="J40" s="2100">
        <f t="shared" si="5"/>
        <v>129</v>
      </c>
    </row>
    <row r="41" spans="1:10" ht="7.5" customHeight="1" x14ac:dyDescent="0.3">
      <c r="A41" s="885"/>
      <c r="B41" s="886"/>
      <c r="C41" s="886"/>
      <c r="D41" s="886"/>
      <c r="E41" s="886"/>
      <c r="F41" s="886"/>
      <c r="G41" s="886"/>
      <c r="H41" s="886"/>
      <c r="I41" s="886"/>
      <c r="J41" s="886"/>
    </row>
    <row r="42" spans="1:10" x14ac:dyDescent="0.3">
      <c r="A42" s="4728"/>
      <c r="B42" s="4728"/>
      <c r="C42" s="4728"/>
      <c r="D42" s="4728"/>
      <c r="E42" s="4728"/>
      <c r="F42" s="4728"/>
      <c r="G42" s="4728"/>
      <c r="H42" s="4728"/>
      <c r="I42" s="4728"/>
      <c r="J42" s="4728"/>
    </row>
  </sheetData>
  <mergeCells count="7">
    <mergeCell ref="A42:J42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zoomScale="60" zoomScaleNormal="60" workbookViewId="0">
      <selection activeCell="A3" sqref="A3:J3"/>
    </sheetView>
  </sheetViews>
  <sheetFormatPr defaultRowHeight="25.5" x14ac:dyDescent="0.35"/>
  <cols>
    <col min="1" max="1" width="93" style="305" customWidth="1"/>
    <col min="2" max="2" width="16.140625" style="305" customWidth="1"/>
    <col min="3" max="3" width="12.140625" style="305" customWidth="1"/>
    <col min="4" max="4" width="11" style="305" customWidth="1"/>
    <col min="5" max="5" width="14.42578125" style="305" customWidth="1"/>
    <col min="6" max="6" width="14" style="305" customWidth="1"/>
    <col min="7" max="7" width="9.5703125" style="305" customWidth="1"/>
    <col min="8" max="8" width="14.28515625" style="305" customWidth="1"/>
    <col min="9" max="9" width="13.140625" style="305" customWidth="1"/>
    <col min="10" max="10" width="12.5703125" style="305" customWidth="1"/>
    <col min="11" max="12" width="10.7109375" style="305" customWidth="1"/>
    <col min="13" max="13" width="9.140625" style="305" customWidth="1"/>
    <col min="14" max="14" width="12.85546875" style="305" customWidth="1"/>
    <col min="15" max="15" width="23.42578125" style="305" customWidth="1"/>
    <col min="16" max="17" width="9.140625" style="305" customWidth="1"/>
    <col min="18" max="18" width="10.5703125" style="305" customWidth="1"/>
    <col min="19" max="19" width="11.28515625" style="305" customWidth="1"/>
    <col min="20" max="256" width="9.140625" style="305"/>
    <col min="257" max="257" width="93" style="305" customWidth="1"/>
    <col min="258" max="258" width="16.140625" style="305" customWidth="1"/>
    <col min="259" max="259" width="12.140625" style="305" customWidth="1"/>
    <col min="260" max="260" width="11" style="305" customWidth="1"/>
    <col min="261" max="261" width="14.42578125" style="305" customWidth="1"/>
    <col min="262" max="262" width="11.85546875" style="305" customWidth="1"/>
    <col min="263" max="263" width="9.5703125" style="305" customWidth="1"/>
    <col min="264" max="264" width="14.28515625" style="305" customWidth="1"/>
    <col min="265" max="265" width="13.140625" style="305" customWidth="1"/>
    <col min="266" max="268" width="10.7109375" style="305" customWidth="1"/>
    <col min="269" max="269" width="9.140625" style="305" customWidth="1"/>
    <col min="270" max="270" width="12.85546875" style="305" customWidth="1"/>
    <col min="271" max="271" width="23.42578125" style="305" customWidth="1"/>
    <col min="272" max="273" width="9.140625" style="305" customWidth="1"/>
    <col min="274" max="274" width="10.5703125" style="305" customWidth="1"/>
    <col min="275" max="275" width="11.28515625" style="305" customWidth="1"/>
    <col min="276" max="512" width="9.140625" style="305"/>
    <col min="513" max="513" width="93" style="305" customWidth="1"/>
    <col min="514" max="514" width="16.140625" style="305" customWidth="1"/>
    <col min="515" max="515" width="12.140625" style="305" customWidth="1"/>
    <col min="516" max="516" width="11" style="305" customWidth="1"/>
    <col min="517" max="517" width="14.42578125" style="305" customWidth="1"/>
    <col min="518" max="518" width="11.85546875" style="305" customWidth="1"/>
    <col min="519" max="519" width="9.5703125" style="305" customWidth="1"/>
    <col min="520" max="520" width="14.28515625" style="305" customWidth="1"/>
    <col min="521" max="521" width="13.140625" style="305" customWidth="1"/>
    <col min="522" max="524" width="10.7109375" style="305" customWidth="1"/>
    <col min="525" max="525" width="9.140625" style="305" customWidth="1"/>
    <col min="526" max="526" width="12.85546875" style="305" customWidth="1"/>
    <col min="527" max="527" width="23.42578125" style="305" customWidth="1"/>
    <col min="528" max="529" width="9.140625" style="305" customWidth="1"/>
    <col min="530" max="530" width="10.5703125" style="305" customWidth="1"/>
    <col min="531" max="531" width="11.28515625" style="305" customWidth="1"/>
    <col min="532" max="768" width="9.140625" style="305"/>
    <col min="769" max="769" width="93" style="305" customWidth="1"/>
    <col min="770" max="770" width="16.140625" style="305" customWidth="1"/>
    <col min="771" max="771" width="12.140625" style="305" customWidth="1"/>
    <col min="772" max="772" width="11" style="305" customWidth="1"/>
    <col min="773" max="773" width="14.42578125" style="305" customWidth="1"/>
    <col min="774" max="774" width="11.85546875" style="305" customWidth="1"/>
    <col min="775" max="775" width="9.5703125" style="305" customWidth="1"/>
    <col min="776" max="776" width="14.28515625" style="305" customWidth="1"/>
    <col min="777" max="777" width="13.140625" style="305" customWidth="1"/>
    <col min="778" max="780" width="10.7109375" style="305" customWidth="1"/>
    <col min="781" max="781" width="9.140625" style="305" customWidth="1"/>
    <col min="782" max="782" width="12.85546875" style="305" customWidth="1"/>
    <col min="783" max="783" width="23.42578125" style="305" customWidth="1"/>
    <col min="784" max="785" width="9.140625" style="305" customWidth="1"/>
    <col min="786" max="786" width="10.5703125" style="305" customWidth="1"/>
    <col min="787" max="787" width="11.28515625" style="305" customWidth="1"/>
    <col min="788" max="1024" width="9.140625" style="305"/>
    <col min="1025" max="1025" width="93" style="305" customWidth="1"/>
    <col min="1026" max="1026" width="16.140625" style="305" customWidth="1"/>
    <col min="1027" max="1027" width="12.140625" style="305" customWidth="1"/>
    <col min="1028" max="1028" width="11" style="305" customWidth="1"/>
    <col min="1029" max="1029" width="14.42578125" style="305" customWidth="1"/>
    <col min="1030" max="1030" width="11.85546875" style="305" customWidth="1"/>
    <col min="1031" max="1031" width="9.5703125" style="305" customWidth="1"/>
    <col min="1032" max="1032" width="14.28515625" style="305" customWidth="1"/>
    <col min="1033" max="1033" width="13.140625" style="305" customWidth="1"/>
    <col min="1034" max="1036" width="10.7109375" style="305" customWidth="1"/>
    <col min="1037" max="1037" width="9.140625" style="305" customWidth="1"/>
    <col min="1038" max="1038" width="12.85546875" style="305" customWidth="1"/>
    <col min="1039" max="1039" width="23.42578125" style="305" customWidth="1"/>
    <col min="1040" max="1041" width="9.140625" style="305" customWidth="1"/>
    <col min="1042" max="1042" width="10.5703125" style="305" customWidth="1"/>
    <col min="1043" max="1043" width="11.28515625" style="305" customWidth="1"/>
    <col min="1044" max="1280" width="9.140625" style="305"/>
    <col min="1281" max="1281" width="93" style="305" customWidth="1"/>
    <col min="1282" max="1282" width="16.140625" style="305" customWidth="1"/>
    <col min="1283" max="1283" width="12.140625" style="305" customWidth="1"/>
    <col min="1284" max="1284" width="11" style="305" customWidth="1"/>
    <col min="1285" max="1285" width="14.42578125" style="305" customWidth="1"/>
    <col min="1286" max="1286" width="11.85546875" style="305" customWidth="1"/>
    <col min="1287" max="1287" width="9.5703125" style="305" customWidth="1"/>
    <col min="1288" max="1288" width="14.28515625" style="305" customWidth="1"/>
    <col min="1289" max="1289" width="13.140625" style="305" customWidth="1"/>
    <col min="1290" max="1292" width="10.7109375" style="305" customWidth="1"/>
    <col min="1293" max="1293" width="9.140625" style="305" customWidth="1"/>
    <col min="1294" max="1294" width="12.85546875" style="305" customWidth="1"/>
    <col min="1295" max="1295" width="23.42578125" style="305" customWidth="1"/>
    <col min="1296" max="1297" width="9.140625" style="305" customWidth="1"/>
    <col min="1298" max="1298" width="10.5703125" style="305" customWidth="1"/>
    <col min="1299" max="1299" width="11.28515625" style="305" customWidth="1"/>
    <col min="1300" max="1536" width="9.140625" style="305"/>
    <col min="1537" max="1537" width="93" style="305" customWidth="1"/>
    <col min="1538" max="1538" width="16.140625" style="305" customWidth="1"/>
    <col min="1539" max="1539" width="12.140625" style="305" customWidth="1"/>
    <col min="1540" max="1540" width="11" style="305" customWidth="1"/>
    <col min="1541" max="1541" width="14.42578125" style="305" customWidth="1"/>
    <col min="1542" max="1542" width="11.85546875" style="305" customWidth="1"/>
    <col min="1543" max="1543" width="9.5703125" style="305" customWidth="1"/>
    <col min="1544" max="1544" width="14.28515625" style="305" customWidth="1"/>
    <col min="1545" max="1545" width="13.140625" style="305" customWidth="1"/>
    <col min="1546" max="1548" width="10.7109375" style="305" customWidth="1"/>
    <col min="1549" max="1549" width="9.140625" style="305" customWidth="1"/>
    <col min="1550" max="1550" width="12.85546875" style="305" customWidth="1"/>
    <col min="1551" max="1551" width="23.42578125" style="305" customWidth="1"/>
    <col min="1552" max="1553" width="9.140625" style="305" customWidth="1"/>
    <col min="1554" max="1554" width="10.5703125" style="305" customWidth="1"/>
    <col min="1555" max="1555" width="11.28515625" style="305" customWidth="1"/>
    <col min="1556" max="1792" width="9.140625" style="305"/>
    <col min="1793" max="1793" width="93" style="305" customWidth="1"/>
    <col min="1794" max="1794" width="16.140625" style="305" customWidth="1"/>
    <col min="1795" max="1795" width="12.140625" style="305" customWidth="1"/>
    <col min="1796" max="1796" width="11" style="305" customWidth="1"/>
    <col min="1797" max="1797" width="14.42578125" style="305" customWidth="1"/>
    <col min="1798" max="1798" width="11.85546875" style="305" customWidth="1"/>
    <col min="1799" max="1799" width="9.5703125" style="305" customWidth="1"/>
    <col min="1800" max="1800" width="14.28515625" style="305" customWidth="1"/>
    <col min="1801" max="1801" width="13.140625" style="305" customWidth="1"/>
    <col min="1802" max="1804" width="10.7109375" style="305" customWidth="1"/>
    <col min="1805" max="1805" width="9.140625" style="305" customWidth="1"/>
    <col min="1806" max="1806" width="12.85546875" style="305" customWidth="1"/>
    <col min="1807" max="1807" width="23.42578125" style="305" customWidth="1"/>
    <col min="1808" max="1809" width="9.140625" style="305" customWidth="1"/>
    <col min="1810" max="1810" width="10.5703125" style="305" customWidth="1"/>
    <col min="1811" max="1811" width="11.28515625" style="305" customWidth="1"/>
    <col min="1812" max="2048" width="9.140625" style="305"/>
    <col min="2049" max="2049" width="93" style="305" customWidth="1"/>
    <col min="2050" max="2050" width="16.140625" style="305" customWidth="1"/>
    <col min="2051" max="2051" width="12.140625" style="305" customWidth="1"/>
    <col min="2052" max="2052" width="11" style="305" customWidth="1"/>
    <col min="2053" max="2053" width="14.42578125" style="305" customWidth="1"/>
    <col min="2054" max="2054" width="11.85546875" style="305" customWidth="1"/>
    <col min="2055" max="2055" width="9.5703125" style="305" customWidth="1"/>
    <col min="2056" max="2056" width="14.28515625" style="305" customWidth="1"/>
    <col min="2057" max="2057" width="13.140625" style="305" customWidth="1"/>
    <col min="2058" max="2060" width="10.7109375" style="305" customWidth="1"/>
    <col min="2061" max="2061" width="9.140625" style="305" customWidth="1"/>
    <col min="2062" max="2062" width="12.85546875" style="305" customWidth="1"/>
    <col min="2063" max="2063" width="23.42578125" style="305" customWidth="1"/>
    <col min="2064" max="2065" width="9.140625" style="305" customWidth="1"/>
    <col min="2066" max="2066" width="10.5703125" style="305" customWidth="1"/>
    <col min="2067" max="2067" width="11.28515625" style="305" customWidth="1"/>
    <col min="2068" max="2304" width="9.140625" style="305"/>
    <col min="2305" max="2305" width="93" style="305" customWidth="1"/>
    <col min="2306" max="2306" width="16.140625" style="305" customWidth="1"/>
    <col min="2307" max="2307" width="12.140625" style="305" customWidth="1"/>
    <col min="2308" max="2308" width="11" style="305" customWidth="1"/>
    <col min="2309" max="2309" width="14.42578125" style="305" customWidth="1"/>
    <col min="2310" max="2310" width="11.85546875" style="305" customWidth="1"/>
    <col min="2311" max="2311" width="9.5703125" style="305" customWidth="1"/>
    <col min="2312" max="2312" width="14.28515625" style="305" customWidth="1"/>
    <col min="2313" max="2313" width="13.140625" style="305" customWidth="1"/>
    <col min="2314" max="2316" width="10.7109375" style="305" customWidth="1"/>
    <col min="2317" max="2317" width="9.140625" style="305" customWidth="1"/>
    <col min="2318" max="2318" width="12.85546875" style="305" customWidth="1"/>
    <col min="2319" max="2319" width="23.42578125" style="305" customWidth="1"/>
    <col min="2320" max="2321" width="9.140625" style="305" customWidth="1"/>
    <col min="2322" max="2322" width="10.5703125" style="305" customWidth="1"/>
    <col min="2323" max="2323" width="11.28515625" style="305" customWidth="1"/>
    <col min="2324" max="2560" width="9.140625" style="305"/>
    <col min="2561" max="2561" width="93" style="305" customWidth="1"/>
    <col min="2562" max="2562" width="16.140625" style="305" customWidth="1"/>
    <col min="2563" max="2563" width="12.140625" style="305" customWidth="1"/>
    <col min="2564" max="2564" width="11" style="305" customWidth="1"/>
    <col min="2565" max="2565" width="14.42578125" style="305" customWidth="1"/>
    <col min="2566" max="2566" width="11.85546875" style="305" customWidth="1"/>
    <col min="2567" max="2567" width="9.5703125" style="305" customWidth="1"/>
    <col min="2568" max="2568" width="14.28515625" style="305" customWidth="1"/>
    <col min="2569" max="2569" width="13.140625" style="305" customWidth="1"/>
    <col min="2570" max="2572" width="10.7109375" style="305" customWidth="1"/>
    <col min="2573" max="2573" width="9.140625" style="305" customWidth="1"/>
    <col min="2574" max="2574" width="12.85546875" style="305" customWidth="1"/>
    <col min="2575" max="2575" width="23.42578125" style="305" customWidth="1"/>
    <col min="2576" max="2577" width="9.140625" style="305" customWidth="1"/>
    <col min="2578" max="2578" width="10.5703125" style="305" customWidth="1"/>
    <col min="2579" max="2579" width="11.28515625" style="305" customWidth="1"/>
    <col min="2580" max="2816" width="9.140625" style="305"/>
    <col min="2817" max="2817" width="93" style="305" customWidth="1"/>
    <col min="2818" max="2818" width="16.140625" style="305" customWidth="1"/>
    <col min="2819" max="2819" width="12.140625" style="305" customWidth="1"/>
    <col min="2820" max="2820" width="11" style="305" customWidth="1"/>
    <col min="2821" max="2821" width="14.42578125" style="305" customWidth="1"/>
    <col min="2822" max="2822" width="11.85546875" style="305" customWidth="1"/>
    <col min="2823" max="2823" width="9.5703125" style="305" customWidth="1"/>
    <col min="2824" max="2824" width="14.28515625" style="305" customWidth="1"/>
    <col min="2825" max="2825" width="13.140625" style="305" customWidth="1"/>
    <col min="2826" max="2828" width="10.7109375" style="305" customWidth="1"/>
    <col min="2829" max="2829" width="9.140625" style="305" customWidth="1"/>
    <col min="2830" max="2830" width="12.85546875" style="305" customWidth="1"/>
    <col min="2831" max="2831" width="23.42578125" style="305" customWidth="1"/>
    <col min="2832" max="2833" width="9.140625" style="305" customWidth="1"/>
    <col min="2834" max="2834" width="10.5703125" style="305" customWidth="1"/>
    <col min="2835" max="2835" width="11.28515625" style="305" customWidth="1"/>
    <col min="2836" max="3072" width="9.140625" style="305"/>
    <col min="3073" max="3073" width="93" style="305" customWidth="1"/>
    <col min="3074" max="3074" width="16.140625" style="305" customWidth="1"/>
    <col min="3075" max="3075" width="12.140625" style="305" customWidth="1"/>
    <col min="3076" max="3076" width="11" style="305" customWidth="1"/>
    <col min="3077" max="3077" width="14.42578125" style="305" customWidth="1"/>
    <col min="3078" max="3078" width="11.85546875" style="305" customWidth="1"/>
    <col min="3079" max="3079" width="9.5703125" style="305" customWidth="1"/>
    <col min="3080" max="3080" width="14.28515625" style="305" customWidth="1"/>
    <col min="3081" max="3081" width="13.140625" style="305" customWidth="1"/>
    <col min="3082" max="3084" width="10.7109375" style="305" customWidth="1"/>
    <col min="3085" max="3085" width="9.140625" style="305" customWidth="1"/>
    <col min="3086" max="3086" width="12.85546875" style="305" customWidth="1"/>
    <col min="3087" max="3087" width="23.42578125" style="305" customWidth="1"/>
    <col min="3088" max="3089" width="9.140625" style="305" customWidth="1"/>
    <col min="3090" max="3090" width="10.5703125" style="305" customWidth="1"/>
    <col min="3091" max="3091" width="11.28515625" style="305" customWidth="1"/>
    <col min="3092" max="3328" width="9.140625" style="305"/>
    <col min="3329" max="3329" width="93" style="305" customWidth="1"/>
    <col min="3330" max="3330" width="16.140625" style="305" customWidth="1"/>
    <col min="3331" max="3331" width="12.140625" style="305" customWidth="1"/>
    <col min="3332" max="3332" width="11" style="305" customWidth="1"/>
    <col min="3333" max="3333" width="14.42578125" style="305" customWidth="1"/>
    <col min="3334" max="3334" width="11.85546875" style="305" customWidth="1"/>
    <col min="3335" max="3335" width="9.5703125" style="305" customWidth="1"/>
    <col min="3336" max="3336" width="14.28515625" style="305" customWidth="1"/>
    <col min="3337" max="3337" width="13.140625" style="305" customWidth="1"/>
    <col min="3338" max="3340" width="10.7109375" style="305" customWidth="1"/>
    <col min="3341" max="3341" width="9.140625" style="305" customWidth="1"/>
    <col min="3342" max="3342" width="12.85546875" style="305" customWidth="1"/>
    <col min="3343" max="3343" width="23.42578125" style="305" customWidth="1"/>
    <col min="3344" max="3345" width="9.140625" style="305" customWidth="1"/>
    <col min="3346" max="3346" width="10.5703125" style="305" customWidth="1"/>
    <col min="3347" max="3347" width="11.28515625" style="305" customWidth="1"/>
    <col min="3348" max="3584" width="9.140625" style="305"/>
    <col min="3585" max="3585" width="93" style="305" customWidth="1"/>
    <col min="3586" max="3586" width="16.140625" style="305" customWidth="1"/>
    <col min="3587" max="3587" width="12.140625" style="305" customWidth="1"/>
    <col min="3588" max="3588" width="11" style="305" customWidth="1"/>
    <col min="3589" max="3589" width="14.42578125" style="305" customWidth="1"/>
    <col min="3590" max="3590" width="11.85546875" style="305" customWidth="1"/>
    <col min="3591" max="3591" width="9.5703125" style="305" customWidth="1"/>
    <col min="3592" max="3592" width="14.28515625" style="305" customWidth="1"/>
    <col min="3593" max="3593" width="13.140625" style="305" customWidth="1"/>
    <col min="3594" max="3596" width="10.7109375" style="305" customWidth="1"/>
    <col min="3597" max="3597" width="9.140625" style="305" customWidth="1"/>
    <col min="3598" max="3598" width="12.85546875" style="305" customWidth="1"/>
    <col min="3599" max="3599" width="23.42578125" style="305" customWidth="1"/>
    <col min="3600" max="3601" width="9.140625" style="305" customWidth="1"/>
    <col min="3602" max="3602" width="10.5703125" style="305" customWidth="1"/>
    <col min="3603" max="3603" width="11.28515625" style="305" customWidth="1"/>
    <col min="3604" max="3840" width="9.140625" style="305"/>
    <col min="3841" max="3841" width="93" style="305" customWidth="1"/>
    <col min="3842" max="3842" width="16.140625" style="305" customWidth="1"/>
    <col min="3843" max="3843" width="12.140625" style="305" customWidth="1"/>
    <col min="3844" max="3844" width="11" style="305" customWidth="1"/>
    <col min="3845" max="3845" width="14.42578125" style="305" customWidth="1"/>
    <col min="3846" max="3846" width="11.85546875" style="305" customWidth="1"/>
    <col min="3847" max="3847" width="9.5703125" style="305" customWidth="1"/>
    <col min="3848" max="3848" width="14.28515625" style="305" customWidth="1"/>
    <col min="3849" max="3849" width="13.140625" style="305" customWidth="1"/>
    <col min="3850" max="3852" width="10.7109375" style="305" customWidth="1"/>
    <col min="3853" max="3853" width="9.140625" style="305" customWidth="1"/>
    <col min="3854" max="3854" width="12.85546875" style="305" customWidth="1"/>
    <col min="3855" max="3855" width="23.42578125" style="305" customWidth="1"/>
    <col min="3856" max="3857" width="9.140625" style="305" customWidth="1"/>
    <col min="3858" max="3858" width="10.5703125" style="305" customWidth="1"/>
    <col min="3859" max="3859" width="11.28515625" style="305" customWidth="1"/>
    <col min="3860" max="4096" width="9.140625" style="305"/>
    <col min="4097" max="4097" width="93" style="305" customWidth="1"/>
    <col min="4098" max="4098" width="16.140625" style="305" customWidth="1"/>
    <col min="4099" max="4099" width="12.140625" style="305" customWidth="1"/>
    <col min="4100" max="4100" width="11" style="305" customWidth="1"/>
    <col min="4101" max="4101" width="14.42578125" style="305" customWidth="1"/>
    <col min="4102" max="4102" width="11.85546875" style="305" customWidth="1"/>
    <col min="4103" max="4103" width="9.5703125" style="305" customWidth="1"/>
    <col min="4104" max="4104" width="14.28515625" style="305" customWidth="1"/>
    <col min="4105" max="4105" width="13.140625" style="305" customWidth="1"/>
    <col min="4106" max="4108" width="10.7109375" style="305" customWidth="1"/>
    <col min="4109" max="4109" width="9.140625" style="305" customWidth="1"/>
    <col min="4110" max="4110" width="12.85546875" style="305" customWidth="1"/>
    <col min="4111" max="4111" width="23.42578125" style="305" customWidth="1"/>
    <col min="4112" max="4113" width="9.140625" style="305" customWidth="1"/>
    <col min="4114" max="4114" width="10.5703125" style="305" customWidth="1"/>
    <col min="4115" max="4115" width="11.28515625" style="305" customWidth="1"/>
    <col min="4116" max="4352" width="9.140625" style="305"/>
    <col min="4353" max="4353" width="93" style="305" customWidth="1"/>
    <col min="4354" max="4354" width="16.140625" style="305" customWidth="1"/>
    <col min="4355" max="4355" width="12.140625" style="305" customWidth="1"/>
    <col min="4356" max="4356" width="11" style="305" customWidth="1"/>
    <col min="4357" max="4357" width="14.42578125" style="305" customWidth="1"/>
    <col min="4358" max="4358" width="11.85546875" style="305" customWidth="1"/>
    <col min="4359" max="4359" width="9.5703125" style="305" customWidth="1"/>
    <col min="4360" max="4360" width="14.28515625" style="305" customWidth="1"/>
    <col min="4361" max="4361" width="13.140625" style="305" customWidth="1"/>
    <col min="4362" max="4364" width="10.7109375" style="305" customWidth="1"/>
    <col min="4365" max="4365" width="9.140625" style="305" customWidth="1"/>
    <col min="4366" max="4366" width="12.85546875" style="305" customWidth="1"/>
    <col min="4367" max="4367" width="23.42578125" style="305" customWidth="1"/>
    <col min="4368" max="4369" width="9.140625" style="305" customWidth="1"/>
    <col min="4370" max="4370" width="10.5703125" style="305" customWidth="1"/>
    <col min="4371" max="4371" width="11.28515625" style="305" customWidth="1"/>
    <col min="4372" max="4608" width="9.140625" style="305"/>
    <col min="4609" max="4609" width="93" style="305" customWidth="1"/>
    <col min="4610" max="4610" width="16.140625" style="305" customWidth="1"/>
    <col min="4611" max="4611" width="12.140625" style="305" customWidth="1"/>
    <col min="4612" max="4612" width="11" style="305" customWidth="1"/>
    <col min="4613" max="4613" width="14.42578125" style="305" customWidth="1"/>
    <col min="4614" max="4614" width="11.85546875" style="305" customWidth="1"/>
    <col min="4615" max="4615" width="9.5703125" style="305" customWidth="1"/>
    <col min="4616" max="4616" width="14.28515625" style="305" customWidth="1"/>
    <col min="4617" max="4617" width="13.140625" style="305" customWidth="1"/>
    <col min="4618" max="4620" width="10.7109375" style="305" customWidth="1"/>
    <col min="4621" max="4621" width="9.140625" style="305" customWidth="1"/>
    <col min="4622" max="4622" width="12.85546875" style="305" customWidth="1"/>
    <col min="4623" max="4623" width="23.42578125" style="305" customWidth="1"/>
    <col min="4624" max="4625" width="9.140625" style="305" customWidth="1"/>
    <col min="4626" max="4626" width="10.5703125" style="305" customWidth="1"/>
    <col min="4627" max="4627" width="11.28515625" style="305" customWidth="1"/>
    <col min="4628" max="4864" width="9.140625" style="305"/>
    <col min="4865" max="4865" width="93" style="305" customWidth="1"/>
    <col min="4866" max="4866" width="16.140625" style="305" customWidth="1"/>
    <col min="4867" max="4867" width="12.140625" style="305" customWidth="1"/>
    <col min="4868" max="4868" width="11" style="305" customWidth="1"/>
    <col min="4869" max="4869" width="14.42578125" style="305" customWidth="1"/>
    <col min="4870" max="4870" width="11.85546875" style="305" customWidth="1"/>
    <col min="4871" max="4871" width="9.5703125" style="305" customWidth="1"/>
    <col min="4872" max="4872" width="14.28515625" style="305" customWidth="1"/>
    <col min="4873" max="4873" width="13.140625" style="305" customWidth="1"/>
    <col min="4874" max="4876" width="10.7109375" style="305" customWidth="1"/>
    <col min="4877" max="4877" width="9.140625" style="305" customWidth="1"/>
    <col min="4878" max="4878" width="12.85546875" style="305" customWidth="1"/>
    <col min="4879" max="4879" width="23.42578125" style="305" customWidth="1"/>
    <col min="4880" max="4881" width="9.140625" style="305" customWidth="1"/>
    <col min="4882" max="4882" width="10.5703125" style="305" customWidth="1"/>
    <col min="4883" max="4883" width="11.28515625" style="305" customWidth="1"/>
    <col min="4884" max="5120" width="9.140625" style="305"/>
    <col min="5121" max="5121" width="93" style="305" customWidth="1"/>
    <col min="5122" max="5122" width="16.140625" style="305" customWidth="1"/>
    <col min="5123" max="5123" width="12.140625" style="305" customWidth="1"/>
    <col min="5124" max="5124" width="11" style="305" customWidth="1"/>
    <col min="5125" max="5125" width="14.42578125" style="305" customWidth="1"/>
    <col min="5126" max="5126" width="11.85546875" style="305" customWidth="1"/>
    <col min="5127" max="5127" width="9.5703125" style="305" customWidth="1"/>
    <col min="5128" max="5128" width="14.28515625" style="305" customWidth="1"/>
    <col min="5129" max="5129" width="13.140625" style="305" customWidth="1"/>
    <col min="5130" max="5132" width="10.7109375" style="305" customWidth="1"/>
    <col min="5133" max="5133" width="9.140625" style="305" customWidth="1"/>
    <col min="5134" max="5134" width="12.85546875" style="305" customWidth="1"/>
    <col min="5135" max="5135" width="23.42578125" style="305" customWidth="1"/>
    <col min="5136" max="5137" width="9.140625" style="305" customWidth="1"/>
    <col min="5138" max="5138" width="10.5703125" style="305" customWidth="1"/>
    <col min="5139" max="5139" width="11.28515625" style="305" customWidth="1"/>
    <col min="5140" max="5376" width="9.140625" style="305"/>
    <col min="5377" max="5377" width="93" style="305" customWidth="1"/>
    <col min="5378" max="5378" width="16.140625" style="305" customWidth="1"/>
    <col min="5379" max="5379" width="12.140625" style="305" customWidth="1"/>
    <col min="5380" max="5380" width="11" style="305" customWidth="1"/>
    <col min="5381" max="5381" width="14.42578125" style="305" customWidth="1"/>
    <col min="5382" max="5382" width="11.85546875" style="305" customWidth="1"/>
    <col min="5383" max="5383" width="9.5703125" style="305" customWidth="1"/>
    <col min="5384" max="5384" width="14.28515625" style="305" customWidth="1"/>
    <col min="5385" max="5385" width="13.140625" style="305" customWidth="1"/>
    <col min="5386" max="5388" width="10.7109375" style="305" customWidth="1"/>
    <col min="5389" max="5389" width="9.140625" style="305" customWidth="1"/>
    <col min="5390" max="5390" width="12.85546875" style="305" customWidth="1"/>
    <col min="5391" max="5391" width="23.42578125" style="305" customWidth="1"/>
    <col min="5392" max="5393" width="9.140625" style="305" customWidth="1"/>
    <col min="5394" max="5394" width="10.5703125" style="305" customWidth="1"/>
    <col min="5395" max="5395" width="11.28515625" style="305" customWidth="1"/>
    <col min="5396" max="5632" width="9.140625" style="305"/>
    <col min="5633" max="5633" width="93" style="305" customWidth="1"/>
    <col min="5634" max="5634" width="16.140625" style="305" customWidth="1"/>
    <col min="5635" max="5635" width="12.140625" style="305" customWidth="1"/>
    <col min="5636" max="5636" width="11" style="305" customWidth="1"/>
    <col min="5637" max="5637" width="14.42578125" style="305" customWidth="1"/>
    <col min="5638" max="5638" width="11.85546875" style="305" customWidth="1"/>
    <col min="5639" max="5639" width="9.5703125" style="305" customWidth="1"/>
    <col min="5640" max="5640" width="14.28515625" style="305" customWidth="1"/>
    <col min="5641" max="5641" width="13.140625" style="305" customWidth="1"/>
    <col min="5642" max="5644" width="10.7109375" style="305" customWidth="1"/>
    <col min="5645" max="5645" width="9.140625" style="305" customWidth="1"/>
    <col min="5646" max="5646" width="12.85546875" style="305" customWidth="1"/>
    <col min="5647" max="5647" width="23.42578125" style="305" customWidth="1"/>
    <col min="5648" max="5649" width="9.140625" style="305" customWidth="1"/>
    <col min="5650" max="5650" width="10.5703125" style="305" customWidth="1"/>
    <col min="5651" max="5651" width="11.28515625" style="305" customWidth="1"/>
    <col min="5652" max="5888" width="9.140625" style="305"/>
    <col min="5889" max="5889" width="93" style="305" customWidth="1"/>
    <col min="5890" max="5890" width="16.140625" style="305" customWidth="1"/>
    <col min="5891" max="5891" width="12.140625" style="305" customWidth="1"/>
    <col min="5892" max="5892" width="11" style="305" customWidth="1"/>
    <col min="5893" max="5893" width="14.42578125" style="305" customWidth="1"/>
    <col min="5894" max="5894" width="11.85546875" style="305" customWidth="1"/>
    <col min="5895" max="5895" width="9.5703125" style="305" customWidth="1"/>
    <col min="5896" max="5896" width="14.28515625" style="305" customWidth="1"/>
    <col min="5897" max="5897" width="13.140625" style="305" customWidth="1"/>
    <col min="5898" max="5900" width="10.7109375" style="305" customWidth="1"/>
    <col min="5901" max="5901" width="9.140625" style="305" customWidth="1"/>
    <col min="5902" max="5902" width="12.85546875" style="305" customWidth="1"/>
    <col min="5903" max="5903" width="23.42578125" style="305" customWidth="1"/>
    <col min="5904" max="5905" width="9.140625" style="305" customWidth="1"/>
    <col min="5906" max="5906" width="10.5703125" style="305" customWidth="1"/>
    <col min="5907" max="5907" width="11.28515625" style="305" customWidth="1"/>
    <col min="5908" max="6144" width="9.140625" style="305"/>
    <col min="6145" max="6145" width="93" style="305" customWidth="1"/>
    <col min="6146" max="6146" width="16.140625" style="305" customWidth="1"/>
    <col min="6147" max="6147" width="12.140625" style="305" customWidth="1"/>
    <col min="6148" max="6148" width="11" style="305" customWidth="1"/>
    <col min="6149" max="6149" width="14.42578125" style="305" customWidth="1"/>
    <col min="6150" max="6150" width="11.85546875" style="305" customWidth="1"/>
    <col min="6151" max="6151" width="9.5703125" style="305" customWidth="1"/>
    <col min="6152" max="6152" width="14.28515625" style="305" customWidth="1"/>
    <col min="6153" max="6153" width="13.140625" style="305" customWidth="1"/>
    <col min="6154" max="6156" width="10.7109375" style="305" customWidth="1"/>
    <col min="6157" max="6157" width="9.140625" style="305" customWidth="1"/>
    <col min="6158" max="6158" width="12.85546875" style="305" customWidth="1"/>
    <col min="6159" max="6159" width="23.42578125" style="305" customWidth="1"/>
    <col min="6160" max="6161" width="9.140625" style="305" customWidth="1"/>
    <col min="6162" max="6162" width="10.5703125" style="305" customWidth="1"/>
    <col min="6163" max="6163" width="11.28515625" style="305" customWidth="1"/>
    <col min="6164" max="6400" width="9.140625" style="305"/>
    <col min="6401" max="6401" width="93" style="305" customWidth="1"/>
    <col min="6402" max="6402" width="16.140625" style="305" customWidth="1"/>
    <col min="6403" max="6403" width="12.140625" style="305" customWidth="1"/>
    <col min="6404" max="6404" width="11" style="305" customWidth="1"/>
    <col min="6405" max="6405" width="14.42578125" style="305" customWidth="1"/>
    <col min="6406" max="6406" width="11.85546875" style="305" customWidth="1"/>
    <col min="6407" max="6407" width="9.5703125" style="305" customWidth="1"/>
    <col min="6408" max="6408" width="14.28515625" style="305" customWidth="1"/>
    <col min="6409" max="6409" width="13.140625" style="305" customWidth="1"/>
    <col min="6410" max="6412" width="10.7109375" style="305" customWidth="1"/>
    <col min="6413" max="6413" width="9.140625" style="305" customWidth="1"/>
    <col min="6414" max="6414" width="12.85546875" style="305" customWidth="1"/>
    <col min="6415" max="6415" width="23.42578125" style="305" customWidth="1"/>
    <col min="6416" max="6417" width="9.140625" style="305" customWidth="1"/>
    <col min="6418" max="6418" width="10.5703125" style="305" customWidth="1"/>
    <col min="6419" max="6419" width="11.28515625" style="305" customWidth="1"/>
    <col min="6420" max="6656" width="9.140625" style="305"/>
    <col min="6657" max="6657" width="93" style="305" customWidth="1"/>
    <col min="6658" max="6658" width="16.140625" style="305" customWidth="1"/>
    <col min="6659" max="6659" width="12.140625" style="305" customWidth="1"/>
    <col min="6660" max="6660" width="11" style="305" customWidth="1"/>
    <col min="6661" max="6661" width="14.42578125" style="305" customWidth="1"/>
    <col min="6662" max="6662" width="11.85546875" style="305" customWidth="1"/>
    <col min="6663" max="6663" width="9.5703125" style="305" customWidth="1"/>
    <col min="6664" max="6664" width="14.28515625" style="305" customWidth="1"/>
    <col min="6665" max="6665" width="13.140625" style="305" customWidth="1"/>
    <col min="6666" max="6668" width="10.7109375" style="305" customWidth="1"/>
    <col min="6669" max="6669" width="9.140625" style="305" customWidth="1"/>
    <col min="6670" max="6670" width="12.85546875" style="305" customWidth="1"/>
    <col min="6671" max="6671" width="23.42578125" style="305" customWidth="1"/>
    <col min="6672" max="6673" width="9.140625" style="305" customWidth="1"/>
    <col min="6674" max="6674" width="10.5703125" style="305" customWidth="1"/>
    <col min="6675" max="6675" width="11.28515625" style="305" customWidth="1"/>
    <col min="6676" max="6912" width="9.140625" style="305"/>
    <col min="6913" max="6913" width="93" style="305" customWidth="1"/>
    <col min="6914" max="6914" width="16.140625" style="305" customWidth="1"/>
    <col min="6915" max="6915" width="12.140625" style="305" customWidth="1"/>
    <col min="6916" max="6916" width="11" style="305" customWidth="1"/>
    <col min="6917" max="6917" width="14.42578125" style="305" customWidth="1"/>
    <col min="6918" max="6918" width="11.85546875" style="305" customWidth="1"/>
    <col min="6919" max="6919" width="9.5703125" style="305" customWidth="1"/>
    <col min="6920" max="6920" width="14.28515625" style="305" customWidth="1"/>
    <col min="6921" max="6921" width="13.140625" style="305" customWidth="1"/>
    <col min="6922" max="6924" width="10.7109375" style="305" customWidth="1"/>
    <col min="6925" max="6925" width="9.140625" style="305" customWidth="1"/>
    <col min="6926" max="6926" width="12.85546875" style="305" customWidth="1"/>
    <col min="6927" max="6927" width="23.42578125" style="305" customWidth="1"/>
    <col min="6928" max="6929" width="9.140625" style="305" customWidth="1"/>
    <col min="6930" max="6930" width="10.5703125" style="305" customWidth="1"/>
    <col min="6931" max="6931" width="11.28515625" style="305" customWidth="1"/>
    <col min="6932" max="7168" width="9.140625" style="305"/>
    <col min="7169" max="7169" width="93" style="305" customWidth="1"/>
    <col min="7170" max="7170" width="16.140625" style="305" customWidth="1"/>
    <col min="7171" max="7171" width="12.140625" style="305" customWidth="1"/>
    <col min="7172" max="7172" width="11" style="305" customWidth="1"/>
    <col min="7173" max="7173" width="14.42578125" style="305" customWidth="1"/>
    <col min="7174" max="7174" width="11.85546875" style="305" customWidth="1"/>
    <col min="7175" max="7175" width="9.5703125" style="305" customWidth="1"/>
    <col min="7176" max="7176" width="14.28515625" style="305" customWidth="1"/>
    <col min="7177" max="7177" width="13.140625" style="305" customWidth="1"/>
    <col min="7178" max="7180" width="10.7109375" style="305" customWidth="1"/>
    <col min="7181" max="7181" width="9.140625" style="305" customWidth="1"/>
    <col min="7182" max="7182" width="12.85546875" style="305" customWidth="1"/>
    <col min="7183" max="7183" width="23.42578125" style="305" customWidth="1"/>
    <col min="7184" max="7185" width="9.140625" style="305" customWidth="1"/>
    <col min="7186" max="7186" width="10.5703125" style="305" customWidth="1"/>
    <col min="7187" max="7187" width="11.28515625" style="305" customWidth="1"/>
    <col min="7188" max="7424" width="9.140625" style="305"/>
    <col min="7425" max="7425" width="93" style="305" customWidth="1"/>
    <col min="7426" max="7426" width="16.140625" style="305" customWidth="1"/>
    <col min="7427" max="7427" width="12.140625" style="305" customWidth="1"/>
    <col min="7428" max="7428" width="11" style="305" customWidth="1"/>
    <col min="7429" max="7429" width="14.42578125" style="305" customWidth="1"/>
    <col min="7430" max="7430" width="11.85546875" style="305" customWidth="1"/>
    <col min="7431" max="7431" width="9.5703125" style="305" customWidth="1"/>
    <col min="7432" max="7432" width="14.28515625" style="305" customWidth="1"/>
    <col min="7433" max="7433" width="13.140625" style="305" customWidth="1"/>
    <col min="7434" max="7436" width="10.7109375" style="305" customWidth="1"/>
    <col min="7437" max="7437" width="9.140625" style="305" customWidth="1"/>
    <col min="7438" max="7438" width="12.85546875" style="305" customWidth="1"/>
    <col min="7439" max="7439" width="23.42578125" style="305" customWidth="1"/>
    <col min="7440" max="7441" width="9.140625" style="305" customWidth="1"/>
    <col min="7442" max="7442" width="10.5703125" style="305" customWidth="1"/>
    <col min="7443" max="7443" width="11.28515625" style="305" customWidth="1"/>
    <col min="7444" max="7680" width="9.140625" style="305"/>
    <col min="7681" max="7681" width="93" style="305" customWidth="1"/>
    <col min="7682" max="7682" width="16.140625" style="305" customWidth="1"/>
    <col min="7683" max="7683" width="12.140625" style="305" customWidth="1"/>
    <col min="7684" max="7684" width="11" style="305" customWidth="1"/>
    <col min="7685" max="7685" width="14.42578125" style="305" customWidth="1"/>
    <col min="7686" max="7686" width="11.85546875" style="305" customWidth="1"/>
    <col min="7687" max="7687" width="9.5703125" style="305" customWidth="1"/>
    <col min="7688" max="7688" width="14.28515625" style="305" customWidth="1"/>
    <col min="7689" max="7689" width="13.140625" style="305" customWidth="1"/>
    <col min="7690" max="7692" width="10.7109375" style="305" customWidth="1"/>
    <col min="7693" max="7693" width="9.140625" style="305" customWidth="1"/>
    <col min="7694" max="7694" width="12.85546875" style="305" customWidth="1"/>
    <col min="7695" max="7695" width="23.42578125" style="305" customWidth="1"/>
    <col min="7696" max="7697" width="9.140625" style="305" customWidth="1"/>
    <col min="7698" max="7698" width="10.5703125" style="305" customWidth="1"/>
    <col min="7699" max="7699" width="11.28515625" style="305" customWidth="1"/>
    <col min="7700" max="7936" width="9.140625" style="305"/>
    <col min="7937" max="7937" width="93" style="305" customWidth="1"/>
    <col min="7938" max="7938" width="16.140625" style="305" customWidth="1"/>
    <col min="7939" max="7939" width="12.140625" style="305" customWidth="1"/>
    <col min="7940" max="7940" width="11" style="305" customWidth="1"/>
    <col min="7941" max="7941" width="14.42578125" style="305" customWidth="1"/>
    <col min="7942" max="7942" width="11.85546875" style="305" customWidth="1"/>
    <col min="7943" max="7943" width="9.5703125" style="305" customWidth="1"/>
    <col min="7944" max="7944" width="14.28515625" style="305" customWidth="1"/>
    <col min="7945" max="7945" width="13.140625" style="305" customWidth="1"/>
    <col min="7946" max="7948" width="10.7109375" style="305" customWidth="1"/>
    <col min="7949" max="7949" width="9.140625" style="305" customWidth="1"/>
    <col min="7950" max="7950" width="12.85546875" style="305" customWidth="1"/>
    <col min="7951" max="7951" width="23.42578125" style="305" customWidth="1"/>
    <col min="7952" max="7953" width="9.140625" style="305" customWidth="1"/>
    <col min="7954" max="7954" width="10.5703125" style="305" customWidth="1"/>
    <col min="7955" max="7955" width="11.28515625" style="305" customWidth="1"/>
    <col min="7956" max="8192" width="9.140625" style="305"/>
    <col min="8193" max="8193" width="93" style="305" customWidth="1"/>
    <col min="8194" max="8194" width="16.140625" style="305" customWidth="1"/>
    <col min="8195" max="8195" width="12.140625" style="305" customWidth="1"/>
    <col min="8196" max="8196" width="11" style="305" customWidth="1"/>
    <col min="8197" max="8197" width="14.42578125" style="305" customWidth="1"/>
    <col min="8198" max="8198" width="11.85546875" style="305" customWidth="1"/>
    <col min="8199" max="8199" width="9.5703125" style="305" customWidth="1"/>
    <col min="8200" max="8200" width="14.28515625" style="305" customWidth="1"/>
    <col min="8201" max="8201" width="13.140625" style="305" customWidth="1"/>
    <col min="8202" max="8204" width="10.7109375" style="305" customWidth="1"/>
    <col min="8205" max="8205" width="9.140625" style="305" customWidth="1"/>
    <col min="8206" max="8206" width="12.85546875" style="305" customWidth="1"/>
    <col min="8207" max="8207" width="23.42578125" style="305" customWidth="1"/>
    <col min="8208" max="8209" width="9.140625" style="305" customWidth="1"/>
    <col min="8210" max="8210" width="10.5703125" style="305" customWidth="1"/>
    <col min="8211" max="8211" width="11.28515625" style="305" customWidth="1"/>
    <col min="8212" max="8448" width="9.140625" style="305"/>
    <col min="8449" max="8449" width="93" style="305" customWidth="1"/>
    <col min="8450" max="8450" width="16.140625" style="305" customWidth="1"/>
    <col min="8451" max="8451" width="12.140625" style="305" customWidth="1"/>
    <col min="8452" max="8452" width="11" style="305" customWidth="1"/>
    <col min="8453" max="8453" width="14.42578125" style="305" customWidth="1"/>
    <col min="8454" max="8454" width="11.85546875" style="305" customWidth="1"/>
    <col min="8455" max="8455" width="9.5703125" style="305" customWidth="1"/>
    <col min="8456" max="8456" width="14.28515625" style="305" customWidth="1"/>
    <col min="8457" max="8457" width="13.140625" style="305" customWidth="1"/>
    <col min="8458" max="8460" width="10.7109375" style="305" customWidth="1"/>
    <col min="8461" max="8461" width="9.140625" style="305" customWidth="1"/>
    <col min="8462" max="8462" width="12.85546875" style="305" customWidth="1"/>
    <col min="8463" max="8463" width="23.42578125" style="305" customWidth="1"/>
    <col min="8464" max="8465" width="9.140625" style="305" customWidth="1"/>
    <col min="8466" max="8466" width="10.5703125" style="305" customWidth="1"/>
    <col min="8467" max="8467" width="11.28515625" style="305" customWidth="1"/>
    <col min="8468" max="8704" width="9.140625" style="305"/>
    <col min="8705" max="8705" width="93" style="305" customWidth="1"/>
    <col min="8706" max="8706" width="16.140625" style="305" customWidth="1"/>
    <col min="8707" max="8707" width="12.140625" style="305" customWidth="1"/>
    <col min="8708" max="8708" width="11" style="305" customWidth="1"/>
    <col min="8709" max="8709" width="14.42578125" style="305" customWidth="1"/>
    <col min="8710" max="8710" width="11.85546875" style="305" customWidth="1"/>
    <col min="8711" max="8711" width="9.5703125" style="305" customWidth="1"/>
    <col min="8712" max="8712" width="14.28515625" style="305" customWidth="1"/>
    <col min="8713" max="8713" width="13.140625" style="305" customWidth="1"/>
    <col min="8714" max="8716" width="10.7109375" style="305" customWidth="1"/>
    <col min="8717" max="8717" width="9.140625" style="305" customWidth="1"/>
    <col min="8718" max="8718" width="12.85546875" style="305" customWidth="1"/>
    <col min="8719" max="8719" width="23.42578125" style="305" customWidth="1"/>
    <col min="8720" max="8721" width="9.140625" style="305" customWidth="1"/>
    <col min="8722" max="8722" width="10.5703125" style="305" customWidth="1"/>
    <col min="8723" max="8723" width="11.28515625" style="305" customWidth="1"/>
    <col min="8724" max="8960" width="9.140625" style="305"/>
    <col min="8961" max="8961" width="93" style="305" customWidth="1"/>
    <col min="8962" max="8962" width="16.140625" style="305" customWidth="1"/>
    <col min="8963" max="8963" width="12.140625" style="305" customWidth="1"/>
    <col min="8964" max="8964" width="11" style="305" customWidth="1"/>
    <col min="8965" max="8965" width="14.42578125" style="305" customWidth="1"/>
    <col min="8966" max="8966" width="11.85546875" style="305" customWidth="1"/>
    <col min="8967" max="8967" width="9.5703125" style="305" customWidth="1"/>
    <col min="8968" max="8968" width="14.28515625" style="305" customWidth="1"/>
    <col min="8969" max="8969" width="13.140625" style="305" customWidth="1"/>
    <col min="8970" max="8972" width="10.7109375" style="305" customWidth="1"/>
    <col min="8973" max="8973" width="9.140625" style="305" customWidth="1"/>
    <col min="8974" max="8974" width="12.85546875" style="305" customWidth="1"/>
    <col min="8975" max="8975" width="23.42578125" style="305" customWidth="1"/>
    <col min="8976" max="8977" width="9.140625" style="305" customWidth="1"/>
    <col min="8978" max="8978" width="10.5703125" style="305" customWidth="1"/>
    <col min="8979" max="8979" width="11.28515625" style="305" customWidth="1"/>
    <col min="8980" max="9216" width="9.140625" style="305"/>
    <col min="9217" max="9217" width="93" style="305" customWidth="1"/>
    <col min="9218" max="9218" width="16.140625" style="305" customWidth="1"/>
    <col min="9219" max="9219" width="12.140625" style="305" customWidth="1"/>
    <col min="9220" max="9220" width="11" style="305" customWidth="1"/>
    <col min="9221" max="9221" width="14.42578125" style="305" customWidth="1"/>
    <col min="9222" max="9222" width="11.85546875" style="305" customWidth="1"/>
    <col min="9223" max="9223" width="9.5703125" style="305" customWidth="1"/>
    <col min="9224" max="9224" width="14.28515625" style="305" customWidth="1"/>
    <col min="9225" max="9225" width="13.140625" style="305" customWidth="1"/>
    <col min="9226" max="9228" width="10.7109375" style="305" customWidth="1"/>
    <col min="9229" max="9229" width="9.140625" style="305" customWidth="1"/>
    <col min="9230" max="9230" width="12.85546875" style="305" customWidth="1"/>
    <col min="9231" max="9231" width="23.42578125" style="305" customWidth="1"/>
    <col min="9232" max="9233" width="9.140625" style="305" customWidth="1"/>
    <col min="9234" max="9234" width="10.5703125" style="305" customWidth="1"/>
    <col min="9235" max="9235" width="11.28515625" style="305" customWidth="1"/>
    <col min="9236" max="9472" width="9.140625" style="305"/>
    <col min="9473" max="9473" width="93" style="305" customWidth="1"/>
    <col min="9474" max="9474" width="16.140625" style="305" customWidth="1"/>
    <col min="9475" max="9475" width="12.140625" style="305" customWidth="1"/>
    <col min="9476" max="9476" width="11" style="305" customWidth="1"/>
    <col min="9477" max="9477" width="14.42578125" style="305" customWidth="1"/>
    <col min="9478" max="9478" width="11.85546875" style="305" customWidth="1"/>
    <col min="9479" max="9479" width="9.5703125" style="305" customWidth="1"/>
    <col min="9480" max="9480" width="14.28515625" style="305" customWidth="1"/>
    <col min="9481" max="9481" width="13.140625" style="305" customWidth="1"/>
    <col min="9482" max="9484" width="10.7109375" style="305" customWidth="1"/>
    <col min="9485" max="9485" width="9.140625" style="305" customWidth="1"/>
    <col min="9486" max="9486" width="12.85546875" style="305" customWidth="1"/>
    <col min="9487" max="9487" width="23.42578125" style="305" customWidth="1"/>
    <col min="9488" max="9489" width="9.140625" style="305" customWidth="1"/>
    <col min="9490" max="9490" width="10.5703125" style="305" customWidth="1"/>
    <col min="9491" max="9491" width="11.28515625" style="305" customWidth="1"/>
    <col min="9492" max="9728" width="9.140625" style="305"/>
    <col min="9729" max="9729" width="93" style="305" customWidth="1"/>
    <col min="9730" max="9730" width="16.140625" style="305" customWidth="1"/>
    <col min="9731" max="9731" width="12.140625" style="305" customWidth="1"/>
    <col min="9732" max="9732" width="11" style="305" customWidth="1"/>
    <col min="9733" max="9733" width="14.42578125" style="305" customWidth="1"/>
    <col min="9734" max="9734" width="11.85546875" style="305" customWidth="1"/>
    <col min="9735" max="9735" width="9.5703125" style="305" customWidth="1"/>
    <col min="9736" max="9736" width="14.28515625" style="305" customWidth="1"/>
    <col min="9737" max="9737" width="13.140625" style="305" customWidth="1"/>
    <col min="9738" max="9740" width="10.7109375" style="305" customWidth="1"/>
    <col min="9741" max="9741" width="9.140625" style="305" customWidth="1"/>
    <col min="9742" max="9742" width="12.85546875" style="305" customWidth="1"/>
    <col min="9743" max="9743" width="23.42578125" style="305" customWidth="1"/>
    <col min="9744" max="9745" width="9.140625" style="305" customWidth="1"/>
    <col min="9746" max="9746" width="10.5703125" style="305" customWidth="1"/>
    <col min="9747" max="9747" width="11.28515625" style="305" customWidth="1"/>
    <col min="9748" max="9984" width="9.140625" style="305"/>
    <col min="9985" max="9985" width="93" style="305" customWidth="1"/>
    <col min="9986" max="9986" width="16.140625" style="305" customWidth="1"/>
    <col min="9987" max="9987" width="12.140625" style="305" customWidth="1"/>
    <col min="9988" max="9988" width="11" style="305" customWidth="1"/>
    <col min="9989" max="9989" width="14.42578125" style="305" customWidth="1"/>
    <col min="9990" max="9990" width="11.85546875" style="305" customWidth="1"/>
    <col min="9991" max="9991" width="9.5703125" style="305" customWidth="1"/>
    <col min="9992" max="9992" width="14.28515625" style="305" customWidth="1"/>
    <col min="9993" max="9993" width="13.140625" style="305" customWidth="1"/>
    <col min="9994" max="9996" width="10.7109375" style="305" customWidth="1"/>
    <col min="9997" max="9997" width="9.140625" style="305" customWidth="1"/>
    <col min="9998" max="9998" width="12.85546875" style="305" customWidth="1"/>
    <col min="9999" max="9999" width="23.42578125" style="305" customWidth="1"/>
    <col min="10000" max="10001" width="9.140625" style="305" customWidth="1"/>
    <col min="10002" max="10002" width="10.5703125" style="305" customWidth="1"/>
    <col min="10003" max="10003" width="11.28515625" style="305" customWidth="1"/>
    <col min="10004" max="10240" width="9.140625" style="305"/>
    <col min="10241" max="10241" width="93" style="305" customWidth="1"/>
    <col min="10242" max="10242" width="16.140625" style="305" customWidth="1"/>
    <col min="10243" max="10243" width="12.140625" style="305" customWidth="1"/>
    <col min="10244" max="10244" width="11" style="305" customWidth="1"/>
    <col min="10245" max="10245" width="14.42578125" style="305" customWidth="1"/>
    <col min="10246" max="10246" width="11.85546875" style="305" customWidth="1"/>
    <col min="10247" max="10247" width="9.5703125" style="305" customWidth="1"/>
    <col min="10248" max="10248" width="14.28515625" style="305" customWidth="1"/>
    <col min="10249" max="10249" width="13.140625" style="305" customWidth="1"/>
    <col min="10250" max="10252" width="10.7109375" style="305" customWidth="1"/>
    <col min="10253" max="10253" width="9.140625" style="305" customWidth="1"/>
    <col min="10254" max="10254" width="12.85546875" style="305" customWidth="1"/>
    <col min="10255" max="10255" width="23.42578125" style="305" customWidth="1"/>
    <col min="10256" max="10257" width="9.140625" style="305" customWidth="1"/>
    <col min="10258" max="10258" width="10.5703125" style="305" customWidth="1"/>
    <col min="10259" max="10259" width="11.28515625" style="305" customWidth="1"/>
    <col min="10260" max="10496" width="9.140625" style="305"/>
    <col min="10497" max="10497" width="93" style="305" customWidth="1"/>
    <col min="10498" max="10498" width="16.140625" style="305" customWidth="1"/>
    <col min="10499" max="10499" width="12.140625" style="305" customWidth="1"/>
    <col min="10500" max="10500" width="11" style="305" customWidth="1"/>
    <col min="10501" max="10501" width="14.42578125" style="305" customWidth="1"/>
    <col min="10502" max="10502" width="11.85546875" style="305" customWidth="1"/>
    <col min="10503" max="10503" width="9.5703125" style="305" customWidth="1"/>
    <col min="10504" max="10504" width="14.28515625" style="305" customWidth="1"/>
    <col min="10505" max="10505" width="13.140625" style="305" customWidth="1"/>
    <col min="10506" max="10508" width="10.7109375" style="305" customWidth="1"/>
    <col min="10509" max="10509" width="9.140625" style="305" customWidth="1"/>
    <col min="10510" max="10510" width="12.85546875" style="305" customWidth="1"/>
    <col min="10511" max="10511" width="23.42578125" style="305" customWidth="1"/>
    <col min="10512" max="10513" width="9.140625" style="305" customWidth="1"/>
    <col min="10514" max="10514" width="10.5703125" style="305" customWidth="1"/>
    <col min="10515" max="10515" width="11.28515625" style="305" customWidth="1"/>
    <col min="10516" max="10752" width="9.140625" style="305"/>
    <col min="10753" max="10753" width="93" style="305" customWidth="1"/>
    <col min="10754" max="10754" width="16.140625" style="305" customWidth="1"/>
    <col min="10755" max="10755" width="12.140625" style="305" customWidth="1"/>
    <col min="10756" max="10756" width="11" style="305" customWidth="1"/>
    <col min="10757" max="10757" width="14.42578125" style="305" customWidth="1"/>
    <col min="10758" max="10758" width="11.85546875" style="305" customWidth="1"/>
    <col min="10759" max="10759" width="9.5703125" style="305" customWidth="1"/>
    <col min="10760" max="10760" width="14.28515625" style="305" customWidth="1"/>
    <col min="10761" max="10761" width="13.140625" style="305" customWidth="1"/>
    <col min="10762" max="10764" width="10.7109375" style="305" customWidth="1"/>
    <col min="10765" max="10765" width="9.140625" style="305" customWidth="1"/>
    <col min="10766" max="10766" width="12.85546875" style="305" customWidth="1"/>
    <col min="10767" max="10767" width="23.42578125" style="305" customWidth="1"/>
    <col min="10768" max="10769" width="9.140625" style="305" customWidth="1"/>
    <col min="10770" max="10770" width="10.5703125" style="305" customWidth="1"/>
    <col min="10771" max="10771" width="11.28515625" style="305" customWidth="1"/>
    <col min="10772" max="11008" width="9.140625" style="305"/>
    <col min="11009" max="11009" width="93" style="305" customWidth="1"/>
    <col min="11010" max="11010" width="16.140625" style="305" customWidth="1"/>
    <col min="11011" max="11011" width="12.140625" style="305" customWidth="1"/>
    <col min="11012" max="11012" width="11" style="305" customWidth="1"/>
    <col min="11013" max="11013" width="14.42578125" style="305" customWidth="1"/>
    <col min="11014" max="11014" width="11.85546875" style="305" customWidth="1"/>
    <col min="11015" max="11015" width="9.5703125" style="305" customWidth="1"/>
    <col min="11016" max="11016" width="14.28515625" style="305" customWidth="1"/>
    <col min="11017" max="11017" width="13.140625" style="305" customWidth="1"/>
    <col min="11018" max="11020" width="10.7109375" style="305" customWidth="1"/>
    <col min="11021" max="11021" width="9.140625" style="305" customWidth="1"/>
    <col min="11022" max="11022" width="12.85546875" style="305" customWidth="1"/>
    <col min="11023" max="11023" width="23.42578125" style="305" customWidth="1"/>
    <col min="11024" max="11025" width="9.140625" style="305" customWidth="1"/>
    <col min="11026" max="11026" width="10.5703125" style="305" customWidth="1"/>
    <col min="11027" max="11027" width="11.28515625" style="305" customWidth="1"/>
    <col min="11028" max="11264" width="9.140625" style="305"/>
    <col min="11265" max="11265" width="93" style="305" customWidth="1"/>
    <col min="11266" max="11266" width="16.140625" style="305" customWidth="1"/>
    <col min="11267" max="11267" width="12.140625" style="305" customWidth="1"/>
    <col min="11268" max="11268" width="11" style="305" customWidth="1"/>
    <col min="11269" max="11269" width="14.42578125" style="305" customWidth="1"/>
    <col min="11270" max="11270" width="11.85546875" style="305" customWidth="1"/>
    <col min="11271" max="11271" width="9.5703125" style="305" customWidth="1"/>
    <col min="11272" max="11272" width="14.28515625" style="305" customWidth="1"/>
    <col min="11273" max="11273" width="13.140625" style="305" customWidth="1"/>
    <col min="11274" max="11276" width="10.7109375" style="305" customWidth="1"/>
    <col min="11277" max="11277" width="9.140625" style="305" customWidth="1"/>
    <col min="11278" max="11278" width="12.85546875" style="305" customWidth="1"/>
    <col min="11279" max="11279" width="23.42578125" style="305" customWidth="1"/>
    <col min="11280" max="11281" width="9.140625" style="305" customWidth="1"/>
    <col min="11282" max="11282" width="10.5703125" style="305" customWidth="1"/>
    <col min="11283" max="11283" width="11.28515625" style="305" customWidth="1"/>
    <col min="11284" max="11520" width="9.140625" style="305"/>
    <col min="11521" max="11521" width="93" style="305" customWidth="1"/>
    <col min="11522" max="11522" width="16.140625" style="305" customWidth="1"/>
    <col min="11523" max="11523" width="12.140625" style="305" customWidth="1"/>
    <col min="11524" max="11524" width="11" style="305" customWidth="1"/>
    <col min="11525" max="11525" width="14.42578125" style="305" customWidth="1"/>
    <col min="11526" max="11526" width="11.85546875" style="305" customWidth="1"/>
    <col min="11527" max="11527" width="9.5703125" style="305" customWidth="1"/>
    <col min="11528" max="11528" width="14.28515625" style="305" customWidth="1"/>
    <col min="11529" max="11529" width="13.140625" style="305" customWidth="1"/>
    <col min="11530" max="11532" width="10.7109375" style="305" customWidth="1"/>
    <col min="11533" max="11533" width="9.140625" style="305" customWidth="1"/>
    <col min="11534" max="11534" width="12.85546875" style="305" customWidth="1"/>
    <col min="11535" max="11535" width="23.42578125" style="305" customWidth="1"/>
    <col min="11536" max="11537" width="9.140625" style="305" customWidth="1"/>
    <col min="11538" max="11538" width="10.5703125" style="305" customWidth="1"/>
    <col min="11539" max="11539" width="11.28515625" style="305" customWidth="1"/>
    <col min="11540" max="11776" width="9.140625" style="305"/>
    <col min="11777" max="11777" width="93" style="305" customWidth="1"/>
    <col min="11778" max="11778" width="16.140625" style="305" customWidth="1"/>
    <col min="11779" max="11779" width="12.140625" style="305" customWidth="1"/>
    <col min="11780" max="11780" width="11" style="305" customWidth="1"/>
    <col min="11781" max="11781" width="14.42578125" style="305" customWidth="1"/>
    <col min="11782" max="11782" width="11.85546875" style="305" customWidth="1"/>
    <col min="11783" max="11783" width="9.5703125" style="305" customWidth="1"/>
    <col min="11784" max="11784" width="14.28515625" style="305" customWidth="1"/>
    <col min="11785" max="11785" width="13.140625" style="305" customWidth="1"/>
    <col min="11786" max="11788" width="10.7109375" style="305" customWidth="1"/>
    <col min="11789" max="11789" width="9.140625" style="305" customWidth="1"/>
    <col min="11790" max="11790" width="12.85546875" style="305" customWidth="1"/>
    <col min="11791" max="11791" width="23.42578125" style="305" customWidth="1"/>
    <col min="11792" max="11793" width="9.140625" style="305" customWidth="1"/>
    <col min="11794" max="11794" width="10.5703125" style="305" customWidth="1"/>
    <col min="11795" max="11795" width="11.28515625" style="305" customWidth="1"/>
    <col min="11796" max="12032" width="9.140625" style="305"/>
    <col min="12033" max="12033" width="93" style="305" customWidth="1"/>
    <col min="12034" max="12034" width="16.140625" style="305" customWidth="1"/>
    <col min="12035" max="12035" width="12.140625" style="305" customWidth="1"/>
    <col min="12036" max="12036" width="11" style="305" customWidth="1"/>
    <col min="12037" max="12037" width="14.42578125" style="305" customWidth="1"/>
    <col min="12038" max="12038" width="11.85546875" style="305" customWidth="1"/>
    <col min="12039" max="12039" width="9.5703125" style="305" customWidth="1"/>
    <col min="12040" max="12040" width="14.28515625" style="305" customWidth="1"/>
    <col min="12041" max="12041" width="13.140625" style="305" customWidth="1"/>
    <col min="12042" max="12044" width="10.7109375" style="305" customWidth="1"/>
    <col min="12045" max="12045" width="9.140625" style="305" customWidth="1"/>
    <col min="12046" max="12046" width="12.85546875" style="305" customWidth="1"/>
    <col min="12047" max="12047" width="23.42578125" style="305" customWidth="1"/>
    <col min="12048" max="12049" width="9.140625" style="305" customWidth="1"/>
    <col min="12050" max="12050" width="10.5703125" style="305" customWidth="1"/>
    <col min="12051" max="12051" width="11.28515625" style="305" customWidth="1"/>
    <col min="12052" max="12288" width="9.140625" style="305"/>
    <col min="12289" max="12289" width="93" style="305" customWidth="1"/>
    <col min="12290" max="12290" width="16.140625" style="305" customWidth="1"/>
    <col min="12291" max="12291" width="12.140625" style="305" customWidth="1"/>
    <col min="12292" max="12292" width="11" style="305" customWidth="1"/>
    <col min="12293" max="12293" width="14.42578125" style="305" customWidth="1"/>
    <col min="12294" max="12294" width="11.85546875" style="305" customWidth="1"/>
    <col min="12295" max="12295" width="9.5703125" style="305" customWidth="1"/>
    <col min="12296" max="12296" width="14.28515625" style="305" customWidth="1"/>
    <col min="12297" max="12297" width="13.140625" style="305" customWidth="1"/>
    <col min="12298" max="12300" width="10.7109375" style="305" customWidth="1"/>
    <col min="12301" max="12301" width="9.140625" style="305" customWidth="1"/>
    <col min="12302" max="12302" width="12.85546875" style="305" customWidth="1"/>
    <col min="12303" max="12303" width="23.42578125" style="305" customWidth="1"/>
    <col min="12304" max="12305" width="9.140625" style="305" customWidth="1"/>
    <col min="12306" max="12306" width="10.5703125" style="305" customWidth="1"/>
    <col min="12307" max="12307" width="11.28515625" style="305" customWidth="1"/>
    <col min="12308" max="12544" width="9.140625" style="305"/>
    <col min="12545" max="12545" width="93" style="305" customWidth="1"/>
    <col min="12546" max="12546" width="16.140625" style="305" customWidth="1"/>
    <col min="12547" max="12547" width="12.140625" style="305" customWidth="1"/>
    <col min="12548" max="12548" width="11" style="305" customWidth="1"/>
    <col min="12549" max="12549" width="14.42578125" style="305" customWidth="1"/>
    <col min="12550" max="12550" width="11.85546875" style="305" customWidth="1"/>
    <col min="12551" max="12551" width="9.5703125" style="305" customWidth="1"/>
    <col min="12552" max="12552" width="14.28515625" style="305" customWidth="1"/>
    <col min="12553" max="12553" width="13.140625" style="305" customWidth="1"/>
    <col min="12554" max="12556" width="10.7109375" style="305" customWidth="1"/>
    <col min="12557" max="12557" width="9.140625" style="305" customWidth="1"/>
    <col min="12558" max="12558" width="12.85546875" style="305" customWidth="1"/>
    <col min="12559" max="12559" width="23.42578125" style="305" customWidth="1"/>
    <col min="12560" max="12561" width="9.140625" style="305" customWidth="1"/>
    <col min="12562" max="12562" width="10.5703125" style="305" customWidth="1"/>
    <col min="12563" max="12563" width="11.28515625" style="305" customWidth="1"/>
    <col min="12564" max="12800" width="9.140625" style="305"/>
    <col min="12801" max="12801" width="93" style="305" customWidth="1"/>
    <col min="12802" max="12802" width="16.140625" style="305" customWidth="1"/>
    <col min="12803" max="12803" width="12.140625" style="305" customWidth="1"/>
    <col min="12804" max="12804" width="11" style="305" customWidth="1"/>
    <col min="12805" max="12805" width="14.42578125" style="305" customWidth="1"/>
    <col min="12806" max="12806" width="11.85546875" style="305" customWidth="1"/>
    <col min="12807" max="12807" width="9.5703125" style="305" customWidth="1"/>
    <col min="12808" max="12808" width="14.28515625" style="305" customWidth="1"/>
    <col min="12809" max="12809" width="13.140625" style="305" customWidth="1"/>
    <col min="12810" max="12812" width="10.7109375" style="305" customWidth="1"/>
    <col min="12813" max="12813" width="9.140625" style="305" customWidth="1"/>
    <col min="12814" max="12814" width="12.85546875" style="305" customWidth="1"/>
    <col min="12815" max="12815" width="23.42578125" style="305" customWidth="1"/>
    <col min="12816" max="12817" width="9.140625" style="305" customWidth="1"/>
    <col min="12818" max="12818" width="10.5703125" style="305" customWidth="1"/>
    <col min="12819" max="12819" width="11.28515625" style="305" customWidth="1"/>
    <col min="12820" max="13056" width="9.140625" style="305"/>
    <col min="13057" max="13057" width="93" style="305" customWidth="1"/>
    <col min="13058" max="13058" width="16.140625" style="305" customWidth="1"/>
    <col min="13059" max="13059" width="12.140625" style="305" customWidth="1"/>
    <col min="13060" max="13060" width="11" style="305" customWidth="1"/>
    <col min="13061" max="13061" width="14.42578125" style="305" customWidth="1"/>
    <col min="13062" max="13062" width="11.85546875" style="305" customWidth="1"/>
    <col min="13063" max="13063" width="9.5703125" style="305" customWidth="1"/>
    <col min="13064" max="13064" width="14.28515625" style="305" customWidth="1"/>
    <col min="13065" max="13065" width="13.140625" style="305" customWidth="1"/>
    <col min="13066" max="13068" width="10.7109375" style="305" customWidth="1"/>
    <col min="13069" max="13069" width="9.140625" style="305" customWidth="1"/>
    <col min="13070" max="13070" width="12.85546875" style="305" customWidth="1"/>
    <col min="13071" max="13071" width="23.42578125" style="305" customWidth="1"/>
    <col min="13072" max="13073" width="9.140625" style="305" customWidth="1"/>
    <col min="13074" max="13074" width="10.5703125" style="305" customWidth="1"/>
    <col min="13075" max="13075" width="11.28515625" style="305" customWidth="1"/>
    <col min="13076" max="13312" width="9.140625" style="305"/>
    <col min="13313" max="13313" width="93" style="305" customWidth="1"/>
    <col min="13314" max="13314" width="16.140625" style="305" customWidth="1"/>
    <col min="13315" max="13315" width="12.140625" style="305" customWidth="1"/>
    <col min="13316" max="13316" width="11" style="305" customWidth="1"/>
    <col min="13317" max="13317" width="14.42578125" style="305" customWidth="1"/>
    <col min="13318" max="13318" width="11.85546875" style="305" customWidth="1"/>
    <col min="13319" max="13319" width="9.5703125" style="305" customWidth="1"/>
    <col min="13320" max="13320" width="14.28515625" style="305" customWidth="1"/>
    <col min="13321" max="13321" width="13.140625" style="305" customWidth="1"/>
    <col min="13322" max="13324" width="10.7109375" style="305" customWidth="1"/>
    <col min="13325" max="13325" width="9.140625" style="305" customWidth="1"/>
    <col min="13326" max="13326" width="12.85546875" style="305" customWidth="1"/>
    <col min="13327" max="13327" width="23.42578125" style="305" customWidth="1"/>
    <col min="13328" max="13329" width="9.140625" style="305" customWidth="1"/>
    <col min="13330" max="13330" width="10.5703125" style="305" customWidth="1"/>
    <col min="13331" max="13331" width="11.28515625" style="305" customWidth="1"/>
    <col min="13332" max="13568" width="9.140625" style="305"/>
    <col min="13569" max="13569" width="93" style="305" customWidth="1"/>
    <col min="13570" max="13570" width="16.140625" style="305" customWidth="1"/>
    <col min="13571" max="13571" width="12.140625" style="305" customWidth="1"/>
    <col min="13572" max="13572" width="11" style="305" customWidth="1"/>
    <col min="13573" max="13573" width="14.42578125" style="305" customWidth="1"/>
    <col min="13574" max="13574" width="11.85546875" style="305" customWidth="1"/>
    <col min="13575" max="13575" width="9.5703125" style="305" customWidth="1"/>
    <col min="13576" max="13576" width="14.28515625" style="305" customWidth="1"/>
    <col min="13577" max="13577" width="13.140625" style="305" customWidth="1"/>
    <col min="13578" max="13580" width="10.7109375" style="305" customWidth="1"/>
    <col min="13581" max="13581" width="9.140625" style="305" customWidth="1"/>
    <col min="13582" max="13582" width="12.85546875" style="305" customWidth="1"/>
    <col min="13583" max="13583" width="23.42578125" style="305" customWidth="1"/>
    <col min="13584" max="13585" width="9.140625" style="305" customWidth="1"/>
    <col min="13586" max="13586" width="10.5703125" style="305" customWidth="1"/>
    <col min="13587" max="13587" width="11.28515625" style="305" customWidth="1"/>
    <col min="13588" max="13824" width="9.140625" style="305"/>
    <col min="13825" max="13825" width="93" style="305" customWidth="1"/>
    <col min="13826" max="13826" width="16.140625" style="305" customWidth="1"/>
    <col min="13827" max="13827" width="12.140625" style="305" customWidth="1"/>
    <col min="13828" max="13828" width="11" style="305" customWidth="1"/>
    <col min="13829" max="13829" width="14.42578125" style="305" customWidth="1"/>
    <col min="13830" max="13830" width="11.85546875" style="305" customWidth="1"/>
    <col min="13831" max="13831" width="9.5703125" style="305" customWidth="1"/>
    <col min="13832" max="13832" width="14.28515625" style="305" customWidth="1"/>
    <col min="13833" max="13833" width="13.140625" style="305" customWidth="1"/>
    <col min="13834" max="13836" width="10.7109375" style="305" customWidth="1"/>
    <col min="13837" max="13837" width="9.140625" style="305" customWidth="1"/>
    <col min="13838" max="13838" width="12.85546875" style="305" customWidth="1"/>
    <col min="13839" max="13839" width="23.42578125" style="305" customWidth="1"/>
    <col min="13840" max="13841" width="9.140625" style="305" customWidth="1"/>
    <col min="13842" max="13842" width="10.5703125" style="305" customWidth="1"/>
    <col min="13843" max="13843" width="11.28515625" style="305" customWidth="1"/>
    <col min="13844" max="14080" width="9.140625" style="305"/>
    <col min="14081" max="14081" width="93" style="305" customWidth="1"/>
    <col min="14082" max="14082" width="16.140625" style="305" customWidth="1"/>
    <col min="14083" max="14083" width="12.140625" style="305" customWidth="1"/>
    <col min="14084" max="14084" width="11" style="305" customWidth="1"/>
    <col min="14085" max="14085" width="14.42578125" style="305" customWidth="1"/>
    <col min="14086" max="14086" width="11.85546875" style="305" customWidth="1"/>
    <col min="14087" max="14087" width="9.5703125" style="305" customWidth="1"/>
    <col min="14088" max="14088" width="14.28515625" style="305" customWidth="1"/>
    <col min="14089" max="14089" width="13.140625" style="305" customWidth="1"/>
    <col min="14090" max="14092" width="10.7109375" style="305" customWidth="1"/>
    <col min="14093" max="14093" width="9.140625" style="305" customWidth="1"/>
    <col min="14094" max="14094" width="12.85546875" style="305" customWidth="1"/>
    <col min="14095" max="14095" width="23.42578125" style="305" customWidth="1"/>
    <col min="14096" max="14097" width="9.140625" style="305" customWidth="1"/>
    <col min="14098" max="14098" width="10.5703125" style="305" customWidth="1"/>
    <col min="14099" max="14099" width="11.28515625" style="305" customWidth="1"/>
    <col min="14100" max="14336" width="9.140625" style="305"/>
    <col min="14337" max="14337" width="93" style="305" customWidth="1"/>
    <col min="14338" max="14338" width="16.140625" style="305" customWidth="1"/>
    <col min="14339" max="14339" width="12.140625" style="305" customWidth="1"/>
    <col min="14340" max="14340" width="11" style="305" customWidth="1"/>
    <col min="14341" max="14341" width="14.42578125" style="305" customWidth="1"/>
    <col min="14342" max="14342" width="11.85546875" style="305" customWidth="1"/>
    <col min="14343" max="14343" width="9.5703125" style="305" customWidth="1"/>
    <col min="14344" max="14344" width="14.28515625" style="305" customWidth="1"/>
    <col min="14345" max="14345" width="13.140625" style="305" customWidth="1"/>
    <col min="14346" max="14348" width="10.7109375" style="305" customWidth="1"/>
    <col min="14349" max="14349" width="9.140625" style="305" customWidth="1"/>
    <col min="14350" max="14350" width="12.85546875" style="305" customWidth="1"/>
    <col min="14351" max="14351" width="23.42578125" style="305" customWidth="1"/>
    <col min="14352" max="14353" width="9.140625" style="305" customWidth="1"/>
    <col min="14354" max="14354" width="10.5703125" style="305" customWidth="1"/>
    <col min="14355" max="14355" width="11.28515625" style="305" customWidth="1"/>
    <col min="14356" max="14592" width="9.140625" style="305"/>
    <col min="14593" max="14593" width="93" style="305" customWidth="1"/>
    <col min="14594" max="14594" width="16.140625" style="305" customWidth="1"/>
    <col min="14595" max="14595" width="12.140625" style="305" customWidth="1"/>
    <col min="14596" max="14596" width="11" style="305" customWidth="1"/>
    <col min="14597" max="14597" width="14.42578125" style="305" customWidth="1"/>
    <col min="14598" max="14598" width="11.85546875" style="305" customWidth="1"/>
    <col min="14599" max="14599" width="9.5703125" style="305" customWidth="1"/>
    <col min="14600" max="14600" width="14.28515625" style="305" customWidth="1"/>
    <col min="14601" max="14601" width="13.140625" style="305" customWidth="1"/>
    <col min="14602" max="14604" width="10.7109375" style="305" customWidth="1"/>
    <col min="14605" max="14605" width="9.140625" style="305" customWidth="1"/>
    <col min="14606" max="14606" width="12.85546875" style="305" customWidth="1"/>
    <col min="14607" max="14607" width="23.42578125" style="305" customWidth="1"/>
    <col min="14608" max="14609" width="9.140625" style="305" customWidth="1"/>
    <col min="14610" max="14610" width="10.5703125" style="305" customWidth="1"/>
    <col min="14611" max="14611" width="11.28515625" style="305" customWidth="1"/>
    <col min="14612" max="14848" width="9.140625" style="305"/>
    <col min="14849" max="14849" width="93" style="305" customWidth="1"/>
    <col min="14850" max="14850" width="16.140625" style="305" customWidth="1"/>
    <col min="14851" max="14851" width="12.140625" style="305" customWidth="1"/>
    <col min="14852" max="14852" width="11" style="305" customWidth="1"/>
    <col min="14853" max="14853" width="14.42578125" style="305" customWidth="1"/>
    <col min="14854" max="14854" width="11.85546875" style="305" customWidth="1"/>
    <col min="14855" max="14855" width="9.5703125" style="305" customWidth="1"/>
    <col min="14856" max="14856" width="14.28515625" style="305" customWidth="1"/>
    <col min="14857" max="14857" width="13.140625" style="305" customWidth="1"/>
    <col min="14858" max="14860" width="10.7109375" style="305" customWidth="1"/>
    <col min="14861" max="14861" width="9.140625" style="305" customWidth="1"/>
    <col min="14862" max="14862" width="12.85546875" style="305" customWidth="1"/>
    <col min="14863" max="14863" width="23.42578125" style="305" customWidth="1"/>
    <col min="14864" max="14865" width="9.140625" style="305" customWidth="1"/>
    <col min="14866" max="14866" width="10.5703125" style="305" customWidth="1"/>
    <col min="14867" max="14867" width="11.28515625" style="305" customWidth="1"/>
    <col min="14868" max="15104" width="9.140625" style="305"/>
    <col min="15105" max="15105" width="93" style="305" customWidth="1"/>
    <col min="15106" max="15106" width="16.140625" style="305" customWidth="1"/>
    <col min="15107" max="15107" width="12.140625" style="305" customWidth="1"/>
    <col min="15108" max="15108" width="11" style="305" customWidth="1"/>
    <col min="15109" max="15109" width="14.42578125" style="305" customWidth="1"/>
    <col min="15110" max="15110" width="11.85546875" style="305" customWidth="1"/>
    <col min="15111" max="15111" width="9.5703125" style="305" customWidth="1"/>
    <col min="15112" max="15112" width="14.28515625" style="305" customWidth="1"/>
    <col min="15113" max="15113" width="13.140625" style="305" customWidth="1"/>
    <col min="15114" max="15116" width="10.7109375" style="305" customWidth="1"/>
    <col min="15117" max="15117" width="9.140625" style="305" customWidth="1"/>
    <col min="15118" max="15118" width="12.85546875" style="305" customWidth="1"/>
    <col min="15119" max="15119" width="23.42578125" style="305" customWidth="1"/>
    <col min="15120" max="15121" width="9.140625" style="305" customWidth="1"/>
    <col min="15122" max="15122" width="10.5703125" style="305" customWidth="1"/>
    <col min="15123" max="15123" width="11.28515625" style="305" customWidth="1"/>
    <col min="15124" max="15360" width="9.140625" style="305"/>
    <col min="15361" max="15361" width="93" style="305" customWidth="1"/>
    <col min="15362" max="15362" width="16.140625" style="305" customWidth="1"/>
    <col min="15363" max="15363" width="12.140625" style="305" customWidth="1"/>
    <col min="15364" max="15364" width="11" style="305" customWidth="1"/>
    <col min="15365" max="15365" width="14.42578125" style="305" customWidth="1"/>
    <col min="15366" max="15366" width="11.85546875" style="305" customWidth="1"/>
    <col min="15367" max="15367" width="9.5703125" style="305" customWidth="1"/>
    <col min="15368" max="15368" width="14.28515625" style="305" customWidth="1"/>
    <col min="15369" max="15369" width="13.140625" style="305" customWidth="1"/>
    <col min="15370" max="15372" width="10.7109375" style="305" customWidth="1"/>
    <col min="15373" max="15373" width="9.140625" style="305" customWidth="1"/>
    <col min="15374" max="15374" width="12.85546875" style="305" customWidth="1"/>
    <col min="15375" max="15375" width="23.42578125" style="305" customWidth="1"/>
    <col min="15376" max="15377" width="9.140625" style="305" customWidth="1"/>
    <col min="15378" max="15378" width="10.5703125" style="305" customWidth="1"/>
    <col min="15379" max="15379" width="11.28515625" style="305" customWidth="1"/>
    <col min="15380" max="15616" width="9.140625" style="305"/>
    <col min="15617" max="15617" width="93" style="305" customWidth="1"/>
    <col min="15618" max="15618" width="16.140625" style="305" customWidth="1"/>
    <col min="15619" max="15619" width="12.140625" style="305" customWidth="1"/>
    <col min="15620" max="15620" width="11" style="305" customWidth="1"/>
    <col min="15621" max="15621" width="14.42578125" style="305" customWidth="1"/>
    <col min="15622" max="15622" width="11.85546875" style="305" customWidth="1"/>
    <col min="15623" max="15623" width="9.5703125" style="305" customWidth="1"/>
    <col min="15624" max="15624" width="14.28515625" style="305" customWidth="1"/>
    <col min="15625" max="15625" width="13.140625" style="305" customWidth="1"/>
    <col min="15626" max="15628" width="10.7109375" style="305" customWidth="1"/>
    <col min="15629" max="15629" width="9.140625" style="305" customWidth="1"/>
    <col min="15630" max="15630" width="12.85546875" style="305" customWidth="1"/>
    <col min="15631" max="15631" width="23.42578125" style="305" customWidth="1"/>
    <col min="15632" max="15633" width="9.140625" style="305" customWidth="1"/>
    <col min="15634" max="15634" width="10.5703125" style="305" customWidth="1"/>
    <col min="15635" max="15635" width="11.28515625" style="305" customWidth="1"/>
    <col min="15636" max="15872" width="9.140625" style="305"/>
    <col min="15873" max="15873" width="93" style="305" customWidth="1"/>
    <col min="15874" max="15874" width="16.140625" style="305" customWidth="1"/>
    <col min="15875" max="15875" width="12.140625" style="305" customWidth="1"/>
    <col min="15876" max="15876" width="11" style="305" customWidth="1"/>
    <col min="15877" max="15877" width="14.42578125" style="305" customWidth="1"/>
    <col min="15878" max="15878" width="11.85546875" style="305" customWidth="1"/>
    <col min="15879" max="15879" width="9.5703125" style="305" customWidth="1"/>
    <col min="15880" max="15880" width="14.28515625" style="305" customWidth="1"/>
    <col min="15881" max="15881" width="13.140625" style="305" customWidth="1"/>
    <col min="15882" max="15884" width="10.7109375" style="305" customWidth="1"/>
    <col min="15885" max="15885" width="9.140625" style="305" customWidth="1"/>
    <col min="15886" max="15886" width="12.85546875" style="305" customWidth="1"/>
    <col min="15887" max="15887" width="23.42578125" style="305" customWidth="1"/>
    <col min="15888" max="15889" width="9.140625" style="305" customWidth="1"/>
    <col min="15890" max="15890" width="10.5703125" style="305" customWidth="1"/>
    <col min="15891" max="15891" width="11.28515625" style="305" customWidth="1"/>
    <col min="15892" max="16128" width="9.140625" style="305"/>
    <col min="16129" max="16129" width="93" style="305" customWidth="1"/>
    <col min="16130" max="16130" width="16.140625" style="305" customWidth="1"/>
    <col min="16131" max="16131" width="12.140625" style="305" customWidth="1"/>
    <col min="16132" max="16132" width="11" style="305" customWidth="1"/>
    <col min="16133" max="16133" width="14.42578125" style="305" customWidth="1"/>
    <col min="16134" max="16134" width="11.85546875" style="305" customWidth="1"/>
    <col min="16135" max="16135" width="9.5703125" style="305" customWidth="1"/>
    <col min="16136" max="16136" width="14.28515625" style="305" customWidth="1"/>
    <col min="16137" max="16137" width="13.140625" style="305" customWidth="1"/>
    <col min="16138" max="16140" width="10.7109375" style="305" customWidth="1"/>
    <col min="16141" max="16141" width="9.140625" style="305" customWidth="1"/>
    <col min="16142" max="16142" width="12.85546875" style="305" customWidth="1"/>
    <col min="16143" max="16143" width="23.42578125" style="305" customWidth="1"/>
    <col min="16144" max="16145" width="9.140625" style="305" customWidth="1"/>
    <col min="16146" max="16146" width="10.5703125" style="305" customWidth="1"/>
    <col min="16147" max="16147" width="11.28515625" style="305" customWidth="1"/>
    <col min="16148" max="16384" width="9.140625" style="305"/>
  </cols>
  <sheetData>
    <row r="1" spans="1:17" ht="25.5" customHeight="1" x14ac:dyDescent="0.35">
      <c r="A1" s="4160"/>
      <c r="B1" s="4160"/>
      <c r="C1" s="4160"/>
      <c r="D1" s="4160"/>
      <c r="E1" s="4160"/>
      <c r="F1" s="4160"/>
      <c r="G1" s="4160"/>
      <c r="H1" s="4160"/>
      <c r="I1" s="4160"/>
      <c r="J1" s="4160"/>
      <c r="K1" s="4160"/>
      <c r="L1" s="4160"/>
      <c r="M1" s="4160"/>
      <c r="N1" s="4160"/>
      <c r="O1" s="4160"/>
      <c r="P1" s="4160"/>
      <c r="Q1" s="4160"/>
    </row>
    <row r="2" spans="1:17" ht="27.75" customHeight="1" x14ac:dyDescent="0.35">
      <c r="A2" s="4160" t="s">
        <v>30</v>
      </c>
      <c r="B2" s="4160"/>
      <c r="C2" s="4160"/>
      <c r="D2" s="4160"/>
      <c r="E2" s="4160"/>
      <c r="F2" s="4160"/>
      <c r="G2" s="4160"/>
      <c r="H2" s="4160"/>
      <c r="I2" s="4160"/>
      <c r="J2" s="4160"/>
      <c r="K2" s="4160"/>
      <c r="L2" s="4160"/>
      <c r="M2" s="4160"/>
    </row>
    <row r="3" spans="1:17" ht="24.75" customHeight="1" x14ac:dyDescent="0.35">
      <c r="A3" s="4160" t="s">
        <v>361</v>
      </c>
      <c r="B3" s="4160"/>
      <c r="C3" s="4160"/>
      <c r="D3" s="4160"/>
      <c r="E3" s="4160"/>
      <c r="F3" s="4160"/>
      <c r="G3" s="4160"/>
      <c r="H3" s="4160"/>
      <c r="I3" s="4160"/>
      <c r="J3" s="4160"/>
      <c r="K3" s="3320"/>
      <c r="L3" s="3320"/>
    </row>
    <row r="4" spans="1:17" ht="33" customHeight="1" thickBot="1" x14ac:dyDescent="0.4">
      <c r="A4" s="1709"/>
    </row>
    <row r="5" spans="1:17" ht="33" customHeight="1" thickBot="1" x14ac:dyDescent="0.4">
      <c r="A5" s="4168" t="s">
        <v>9</v>
      </c>
      <c r="B5" s="4171" t="s">
        <v>19</v>
      </c>
      <c r="C5" s="4172"/>
      <c r="D5" s="4173"/>
      <c r="E5" s="4171" t="s">
        <v>20</v>
      </c>
      <c r="F5" s="4172"/>
      <c r="G5" s="4173"/>
      <c r="H5" s="4174" t="s">
        <v>21</v>
      </c>
      <c r="I5" s="4175"/>
      <c r="J5" s="4176"/>
      <c r="K5" s="307"/>
      <c r="L5" s="307"/>
    </row>
    <row r="6" spans="1:17" ht="33" customHeight="1" thickBot="1" x14ac:dyDescent="0.4">
      <c r="A6" s="4169"/>
      <c r="B6" s="4180" t="s">
        <v>5</v>
      </c>
      <c r="C6" s="4181"/>
      <c r="D6" s="4182"/>
      <c r="E6" s="4180" t="s">
        <v>5</v>
      </c>
      <c r="F6" s="4181"/>
      <c r="G6" s="4182"/>
      <c r="H6" s="4177"/>
      <c r="I6" s="4178"/>
      <c r="J6" s="4179"/>
      <c r="K6" s="307"/>
      <c r="L6" s="307"/>
    </row>
    <row r="7" spans="1:17" ht="72" customHeight="1" thickBot="1" x14ac:dyDescent="0.4">
      <c r="A7" s="4170"/>
      <c r="B7" s="1510" t="s">
        <v>26</v>
      </c>
      <c r="C7" s="1510" t="s">
        <v>27</v>
      </c>
      <c r="D7" s="1492" t="s">
        <v>4</v>
      </c>
      <c r="E7" s="1510" t="s">
        <v>26</v>
      </c>
      <c r="F7" s="1510" t="s">
        <v>27</v>
      </c>
      <c r="G7" s="1492" t="s">
        <v>4</v>
      </c>
      <c r="H7" s="1510" t="s">
        <v>26</v>
      </c>
      <c r="I7" s="1510" t="s">
        <v>27</v>
      </c>
      <c r="J7" s="1492" t="s">
        <v>4</v>
      </c>
      <c r="K7" s="307"/>
      <c r="L7" s="307"/>
    </row>
    <row r="8" spans="1:17" ht="31.5" customHeight="1" thickBot="1" x14ac:dyDescent="0.4">
      <c r="A8" s="1478" t="s">
        <v>22</v>
      </c>
      <c r="B8" s="1069"/>
      <c r="C8" s="642"/>
      <c r="D8" s="643"/>
      <c r="E8" s="1069"/>
      <c r="F8" s="642"/>
      <c r="G8" s="1070"/>
      <c r="H8" s="1071"/>
      <c r="I8" s="644"/>
      <c r="J8" s="645"/>
      <c r="K8" s="307"/>
      <c r="L8" s="307"/>
    </row>
    <row r="9" spans="1:17" ht="29.25" customHeight="1" x14ac:dyDescent="0.35">
      <c r="A9" s="1726" t="s">
        <v>36</v>
      </c>
      <c r="B9" s="1504">
        <f>B16+B23</f>
        <v>30</v>
      </c>
      <c r="C9" s="1505">
        <f t="shared" ref="C9:E10" si="0">C23+C16</f>
        <v>1</v>
      </c>
      <c r="D9" s="1506">
        <f t="shared" si="0"/>
        <v>31</v>
      </c>
      <c r="E9" s="1504">
        <f t="shared" si="0"/>
        <v>37</v>
      </c>
      <c r="F9" s="1505">
        <f t="shared" ref="F9:G12" si="1">F24+F16</f>
        <v>2</v>
      </c>
      <c r="G9" s="1507">
        <f t="shared" ref="G9:G10" si="2">G23+G16</f>
        <v>39</v>
      </c>
      <c r="H9" s="1710">
        <f t="shared" ref="H9:J12" si="3">B9+E9</f>
        <v>67</v>
      </c>
      <c r="I9" s="1524">
        <f t="shared" si="3"/>
        <v>3</v>
      </c>
      <c r="J9" s="1711">
        <f t="shared" si="3"/>
        <v>70</v>
      </c>
      <c r="K9" s="307"/>
      <c r="L9" s="307"/>
    </row>
    <row r="10" spans="1:17" ht="29.25" customHeight="1" x14ac:dyDescent="0.35">
      <c r="A10" s="1503" t="s">
        <v>37</v>
      </c>
      <c r="B10" s="1474">
        <f>B24+B17</f>
        <v>70</v>
      </c>
      <c r="C10" s="1475">
        <f t="shared" si="0"/>
        <v>8</v>
      </c>
      <c r="D10" s="1486">
        <f t="shared" si="0"/>
        <v>78</v>
      </c>
      <c r="E10" s="1474">
        <f t="shared" si="0"/>
        <v>71</v>
      </c>
      <c r="F10" s="1475">
        <f t="shared" si="1"/>
        <v>10</v>
      </c>
      <c r="G10" s="1473">
        <f t="shared" si="2"/>
        <v>81</v>
      </c>
      <c r="H10" s="1712">
        <f t="shared" si="3"/>
        <v>141</v>
      </c>
      <c r="I10" s="1525">
        <f t="shared" si="3"/>
        <v>18</v>
      </c>
      <c r="J10" s="1713">
        <f t="shared" si="3"/>
        <v>159</v>
      </c>
      <c r="K10" s="307"/>
      <c r="L10" s="307"/>
    </row>
    <row r="11" spans="1:17" ht="27.75" customHeight="1" x14ac:dyDescent="0.35">
      <c r="A11" s="1503" t="s">
        <v>38</v>
      </c>
      <c r="B11" s="1474">
        <f>B26+B18</f>
        <v>0</v>
      </c>
      <c r="C11" s="1475">
        <f>C26+C18</f>
        <v>0</v>
      </c>
      <c r="D11" s="1473">
        <f>D26+D18</f>
        <v>0</v>
      </c>
      <c r="E11" s="1474">
        <f t="shared" ref="E11:E12" si="4">E26+E18</f>
        <v>0</v>
      </c>
      <c r="F11" s="1475">
        <f t="shared" si="1"/>
        <v>0</v>
      </c>
      <c r="G11" s="1473">
        <f t="shared" si="1"/>
        <v>0</v>
      </c>
      <c r="H11" s="1712">
        <f t="shared" si="3"/>
        <v>0</v>
      </c>
      <c r="I11" s="1525">
        <f t="shared" si="3"/>
        <v>0</v>
      </c>
      <c r="J11" s="1713">
        <f t="shared" si="3"/>
        <v>0</v>
      </c>
      <c r="K11" s="307"/>
      <c r="L11" s="307"/>
    </row>
    <row r="12" spans="1:17" ht="30.75" customHeight="1" thickBot="1" x14ac:dyDescent="0.4">
      <c r="A12" s="1503" t="s">
        <v>39</v>
      </c>
      <c r="B12" s="1474">
        <f>B26+B19</f>
        <v>5</v>
      </c>
      <c r="C12" s="1475">
        <f>C26+C18</f>
        <v>0</v>
      </c>
      <c r="D12" s="1473">
        <f>D26+D19</f>
        <v>5</v>
      </c>
      <c r="E12" s="1474">
        <f t="shared" si="4"/>
        <v>4</v>
      </c>
      <c r="F12" s="1475">
        <f t="shared" si="1"/>
        <v>0</v>
      </c>
      <c r="G12" s="1473">
        <f t="shared" si="1"/>
        <v>4</v>
      </c>
      <c r="H12" s="1712">
        <f t="shared" si="3"/>
        <v>9</v>
      </c>
      <c r="I12" s="1525">
        <f t="shared" si="3"/>
        <v>0</v>
      </c>
      <c r="J12" s="1713">
        <f t="shared" si="3"/>
        <v>9</v>
      </c>
      <c r="K12" s="307"/>
      <c r="L12" s="307"/>
    </row>
    <row r="13" spans="1:17" ht="36.75" customHeight="1" thickBot="1" x14ac:dyDescent="0.4">
      <c r="A13" s="1476" t="s">
        <v>12</v>
      </c>
      <c r="B13" s="1484">
        <f t="shared" ref="B13:G13" si="5">SUM(B8:B12)</f>
        <v>105</v>
      </c>
      <c r="C13" s="1488">
        <f t="shared" si="5"/>
        <v>9</v>
      </c>
      <c r="D13" s="1483">
        <f t="shared" si="5"/>
        <v>114</v>
      </c>
      <c r="E13" s="1484">
        <f t="shared" si="5"/>
        <v>112</v>
      </c>
      <c r="F13" s="1488">
        <f t="shared" si="5"/>
        <v>12</v>
      </c>
      <c r="G13" s="1500">
        <f t="shared" si="5"/>
        <v>124</v>
      </c>
      <c r="H13" s="1477">
        <f>SUM(H9:H12)</f>
        <v>217</v>
      </c>
      <c r="I13" s="1488">
        <f>SUM(I9:I12)</f>
        <v>21</v>
      </c>
      <c r="J13" s="1498">
        <f>SUM(J9:J12)</f>
        <v>238</v>
      </c>
      <c r="K13" s="307"/>
      <c r="L13" s="307"/>
    </row>
    <row r="14" spans="1:17" ht="27" customHeight="1" thickBot="1" x14ac:dyDescent="0.4">
      <c r="A14" s="1476" t="s">
        <v>23</v>
      </c>
      <c r="B14" s="1496"/>
      <c r="C14" s="1493"/>
      <c r="D14" s="1499"/>
      <c r="E14" s="1496"/>
      <c r="F14" s="1493"/>
      <c r="G14" s="1499"/>
      <c r="H14" s="1496"/>
      <c r="I14" s="1493"/>
      <c r="J14" s="1494"/>
      <c r="K14" s="307"/>
      <c r="L14" s="307"/>
    </row>
    <row r="15" spans="1:17" ht="31.5" customHeight="1" thickBot="1" x14ac:dyDescent="0.4">
      <c r="A15" s="1729" t="s">
        <v>11</v>
      </c>
      <c r="B15" s="1496"/>
      <c r="C15" s="1493"/>
      <c r="D15" s="1499"/>
      <c r="E15" s="1496"/>
      <c r="F15" s="1493"/>
      <c r="G15" s="1499"/>
      <c r="H15" s="1496"/>
      <c r="I15" s="1490"/>
      <c r="J15" s="1508"/>
      <c r="K15" s="308"/>
      <c r="L15" s="308"/>
    </row>
    <row r="16" spans="1:17" ht="24.95" customHeight="1" x14ac:dyDescent="0.35">
      <c r="A16" s="1728" t="s">
        <v>36</v>
      </c>
      <c r="B16" s="1515">
        <v>30</v>
      </c>
      <c r="C16" s="1519">
        <v>1</v>
      </c>
      <c r="D16" s="1517">
        <f t="shared" ref="D16:D20" si="6">SUM(B16:C16)</f>
        <v>31</v>
      </c>
      <c r="E16" s="1515">
        <v>37</v>
      </c>
      <c r="F16" s="1519">
        <v>2</v>
      </c>
      <c r="G16" s="1517">
        <f t="shared" ref="G16:G20" si="7">SUM(E16:F16)</f>
        <v>39</v>
      </c>
      <c r="H16" s="1710">
        <f t="shared" ref="H16:J20" si="8">B16+E16</f>
        <v>67</v>
      </c>
      <c r="I16" s="1524">
        <f t="shared" si="8"/>
        <v>3</v>
      </c>
      <c r="J16" s="1711">
        <f t="shared" si="8"/>
        <v>70</v>
      </c>
      <c r="K16" s="309"/>
      <c r="L16" s="309"/>
    </row>
    <row r="17" spans="1:12" ht="24.75" customHeight="1" x14ac:dyDescent="0.35">
      <c r="A17" s="1727" t="s">
        <v>37</v>
      </c>
      <c r="B17" s="1474">
        <v>68</v>
      </c>
      <c r="C17" s="1475">
        <v>8</v>
      </c>
      <c r="D17" s="1486">
        <f t="shared" si="6"/>
        <v>76</v>
      </c>
      <c r="E17" s="1474">
        <v>68</v>
      </c>
      <c r="F17" s="1475">
        <v>10</v>
      </c>
      <c r="G17" s="1486">
        <f t="shared" si="7"/>
        <v>78</v>
      </c>
      <c r="H17" s="1712">
        <f t="shared" si="8"/>
        <v>136</v>
      </c>
      <c r="I17" s="1525">
        <f t="shared" si="8"/>
        <v>18</v>
      </c>
      <c r="J17" s="1713">
        <f t="shared" si="8"/>
        <v>154</v>
      </c>
      <c r="K17" s="309"/>
      <c r="L17" s="309"/>
    </row>
    <row r="18" spans="1:12" ht="24.95" hidden="1" customHeight="1" x14ac:dyDescent="0.35">
      <c r="A18" s="1727" t="s">
        <v>38</v>
      </c>
      <c r="B18" s="1474"/>
      <c r="C18" s="1475"/>
      <c r="D18" s="1486">
        <f t="shared" si="6"/>
        <v>0</v>
      </c>
      <c r="E18" s="1474"/>
      <c r="F18" s="1475"/>
      <c r="G18" s="1486">
        <f t="shared" si="7"/>
        <v>0</v>
      </c>
      <c r="H18" s="1712">
        <f t="shared" si="8"/>
        <v>0</v>
      </c>
      <c r="I18" s="1525">
        <f t="shared" si="8"/>
        <v>0</v>
      </c>
      <c r="J18" s="1713">
        <f t="shared" si="8"/>
        <v>0</v>
      </c>
      <c r="K18" s="309"/>
      <c r="L18" s="309"/>
    </row>
    <row r="19" spans="1:12" ht="29.25" customHeight="1" thickBot="1" x14ac:dyDescent="0.4">
      <c r="A19" s="1727" t="s">
        <v>39</v>
      </c>
      <c r="B19" s="1474">
        <v>5</v>
      </c>
      <c r="C19" s="1475">
        <v>0</v>
      </c>
      <c r="D19" s="1486">
        <f t="shared" si="6"/>
        <v>5</v>
      </c>
      <c r="E19" s="1474">
        <v>4</v>
      </c>
      <c r="F19" s="1475">
        <v>0</v>
      </c>
      <c r="G19" s="1486">
        <f t="shared" si="7"/>
        <v>4</v>
      </c>
      <c r="H19" s="1712">
        <f t="shared" si="8"/>
        <v>9</v>
      </c>
      <c r="I19" s="1525">
        <f t="shared" si="8"/>
        <v>0</v>
      </c>
      <c r="J19" s="1713">
        <f t="shared" si="8"/>
        <v>9</v>
      </c>
      <c r="K19" s="309"/>
      <c r="L19" s="309"/>
    </row>
    <row r="20" spans="1:12" ht="43.5" hidden="1" customHeight="1" thickBot="1" x14ac:dyDescent="0.4">
      <c r="A20" s="1509"/>
      <c r="B20" s="1516">
        <v>0</v>
      </c>
      <c r="C20" s="1520">
        <v>0</v>
      </c>
      <c r="D20" s="1518">
        <f t="shared" si="6"/>
        <v>0</v>
      </c>
      <c r="E20" s="1516">
        <v>0</v>
      </c>
      <c r="F20" s="1520">
        <v>0</v>
      </c>
      <c r="G20" s="1518">
        <f t="shared" si="7"/>
        <v>0</v>
      </c>
      <c r="H20" s="1712">
        <f t="shared" si="8"/>
        <v>0</v>
      </c>
      <c r="I20" s="1525">
        <f t="shared" si="8"/>
        <v>0</v>
      </c>
      <c r="J20" s="1713">
        <f t="shared" si="8"/>
        <v>0</v>
      </c>
      <c r="K20" s="310"/>
      <c r="L20" s="310"/>
    </row>
    <row r="21" spans="1:12" ht="24.95" customHeight="1" thickBot="1" x14ac:dyDescent="0.4">
      <c r="A21" s="1478" t="s">
        <v>8</v>
      </c>
      <c r="B21" s="1480">
        <f t="shared" ref="B21:J21" si="9">SUM(B16:B20)</f>
        <v>103</v>
      </c>
      <c r="C21" s="1512">
        <f t="shared" si="9"/>
        <v>9</v>
      </c>
      <c r="D21" s="1491">
        <f t="shared" si="9"/>
        <v>112</v>
      </c>
      <c r="E21" s="1480">
        <f t="shared" si="9"/>
        <v>109</v>
      </c>
      <c r="F21" s="1512">
        <f t="shared" si="9"/>
        <v>12</v>
      </c>
      <c r="G21" s="1511">
        <f t="shared" si="9"/>
        <v>121</v>
      </c>
      <c r="H21" s="1480">
        <f t="shared" si="9"/>
        <v>212</v>
      </c>
      <c r="I21" s="1512">
        <f t="shared" si="9"/>
        <v>21</v>
      </c>
      <c r="J21" s="1511">
        <f t="shared" si="9"/>
        <v>233</v>
      </c>
      <c r="K21" s="310"/>
      <c r="L21" s="310"/>
    </row>
    <row r="22" spans="1:12" ht="24.95" customHeight="1" thickBot="1" x14ac:dyDescent="0.4">
      <c r="A22" s="1478" t="s">
        <v>25</v>
      </c>
      <c r="B22" s="1497"/>
      <c r="C22" s="1495"/>
      <c r="D22" s="1502"/>
      <c r="E22" s="1497"/>
      <c r="F22" s="1495"/>
      <c r="G22" s="1513"/>
      <c r="H22" s="1714"/>
      <c r="I22" s="1526"/>
      <c r="J22" s="1715"/>
      <c r="K22" s="309"/>
      <c r="L22" s="309"/>
    </row>
    <row r="23" spans="1:12" ht="24.95" customHeight="1" x14ac:dyDescent="0.35">
      <c r="A23" s="1726" t="s">
        <v>36</v>
      </c>
      <c r="B23" s="1514">
        <v>0</v>
      </c>
      <c r="C23" s="646">
        <v>0</v>
      </c>
      <c r="D23" s="1501">
        <f t="shared" ref="D23:D27" si="10">SUM(B23:C23)</f>
        <v>0</v>
      </c>
      <c r="E23" s="1514">
        <v>0</v>
      </c>
      <c r="F23" s="646">
        <v>0</v>
      </c>
      <c r="G23" s="1501">
        <f t="shared" ref="G23:G27" si="11">SUM(E23:F23)</f>
        <v>0</v>
      </c>
      <c r="H23" s="1710">
        <f t="shared" ref="H23:J27" si="12">B23+E23</f>
        <v>0</v>
      </c>
      <c r="I23" s="1524">
        <f t="shared" si="12"/>
        <v>0</v>
      </c>
      <c r="J23" s="1711">
        <f t="shared" si="12"/>
        <v>0</v>
      </c>
      <c r="K23" s="309"/>
      <c r="L23" s="309"/>
    </row>
    <row r="24" spans="1:12" ht="33" customHeight="1" x14ac:dyDescent="0.35">
      <c r="A24" s="1503" t="s">
        <v>37</v>
      </c>
      <c r="B24" s="1474">
        <v>2</v>
      </c>
      <c r="C24" s="1475">
        <v>0</v>
      </c>
      <c r="D24" s="1486">
        <f t="shared" si="10"/>
        <v>2</v>
      </c>
      <c r="E24" s="1474">
        <v>3</v>
      </c>
      <c r="F24" s="1475">
        <v>0</v>
      </c>
      <c r="G24" s="1486">
        <f t="shared" si="11"/>
        <v>3</v>
      </c>
      <c r="H24" s="1716">
        <f t="shared" si="12"/>
        <v>5</v>
      </c>
      <c r="I24" s="1717">
        <f t="shared" si="12"/>
        <v>0</v>
      </c>
      <c r="J24" s="1718">
        <f t="shared" si="12"/>
        <v>5</v>
      </c>
      <c r="K24" s="309"/>
      <c r="L24" s="309"/>
    </row>
    <row r="25" spans="1:12" ht="24.95" hidden="1" customHeight="1" thickBot="1" x14ac:dyDescent="0.4">
      <c r="A25" s="1503" t="s">
        <v>38</v>
      </c>
      <c r="B25" s="1474"/>
      <c r="C25" s="1475"/>
      <c r="D25" s="1486">
        <f t="shared" si="10"/>
        <v>0</v>
      </c>
      <c r="E25" s="1474"/>
      <c r="F25" s="1475"/>
      <c r="G25" s="1486">
        <f t="shared" si="11"/>
        <v>0</v>
      </c>
      <c r="H25" s="1716">
        <f t="shared" si="12"/>
        <v>0</v>
      </c>
      <c r="I25" s="1717">
        <f t="shared" si="12"/>
        <v>0</v>
      </c>
      <c r="J25" s="1718">
        <f t="shared" si="12"/>
        <v>0</v>
      </c>
      <c r="K25" s="310"/>
      <c r="L25" s="310"/>
    </row>
    <row r="26" spans="1:12" ht="32.25" customHeight="1" thickBot="1" x14ac:dyDescent="0.4">
      <c r="A26" s="1503" t="s">
        <v>39</v>
      </c>
      <c r="B26" s="1474">
        <v>0</v>
      </c>
      <c r="C26" s="1475">
        <v>0</v>
      </c>
      <c r="D26" s="1486">
        <f t="shared" si="10"/>
        <v>0</v>
      </c>
      <c r="E26" s="1474">
        <v>0</v>
      </c>
      <c r="F26" s="1475">
        <v>0</v>
      </c>
      <c r="G26" s="1486">
        <f t="shared" si="11"/>
        <v>0</v>
      </c>
      <c r="H26" s="1716">
        <f t="shared" si="12"/>
        <v>0</v>
      </c>
      <c r="I26" s="1717">
        <f t="shared" si="12"/>
        <v>0</v>
      </c>
      <c r="J26" s="1718">
        <f t="shared" si="12"/>
        <v>0</v>
      </c>
      <c r="K26" s="311"/>
      <c r="L26" s="311"/>
    </row>
    <row r="27" spans="1:12" ht="29.25" hidden="1" customHeight="1" thickBot="1" x14ac:dyDescent="0.4">
      <c r="A27" s="1509"/>
      <c r="B27" s="1474">
        <v>0</v>
      </c>
      <c r="C27" s="1475">
        <v>0</v>
      </c>
      <c r="D27" s="1486">
        <f t="shared" si="10"/>
        <v>0</v>
      </c>
      <c r="E27" s="1474">
        <v>0</v>
      </c>
      <c r="F27" s="1475">
        <v>0</v>
      </c>
      <c r="G27" s="1486">
        <f t="shared" si="11"/>
        <v>0</v>
      </c>
      <c r="H27" s="1719">
        <f t="shared" si="12"/>
        <v>0</v>
      </c>
      <c r="I27" s="1720">
        <f t="shared" si="12"/>
        <v>0</v>
      </c>
      <c r="J27" s="1721">
        <f t="shared" si="12"/>
        <v>0</v>
      </c>
      <c r="K27" s="310"/>
      <c r="L27" s="310"/>
    </row>
    <row r="28" spans="1:12" ht="36.75" customHeight="1" thickBot="1" x14ac:dyDescent="0.4">
      <c r="A28" s="1479" t="s">
        <v>13</v>
      </c>
      <c r="B28" s="1480">
        <f t="shared" ref="B28:J28" si="13">SUM(B23:B27)</f>
        <v>2</v>
      </c>
      <c r="C28" s="1512">
        <f t="shared" si="13"/>
        <v>0</v>
      </c>
      <c r="D28" s="1481">
        <f t="shared" si="13"/>
        <v>2</v>
      </c>
      <c r="E28" s="1480">
        <f t="shared" si="13"/>
        <v>3</v>
      </c>
      <c r="F28" s="1512">
        <f t="shared" si="13"/>
        <v>0</v>
      </c>
      <c r="G28" s="1481">
        <f t="shared" si="13"/>
        <v>3</v>
      </c>
      <c r="H28" s="1480">
        <f t="shared" si="13"/>
        <v>5</v>
      </c>
      <c r="I28" s="1512">
        <f t="shared" si="13"/>
        <v>0</v>
      </c>
      <c r="J28" s="1511">
        <f t="shared" si="13"/>
        <v>5</v>
      </c>
      <c r="K28" s="309"/>
      <c r="L28" s="309"/>
    </row>
    <row r="29" spans="1:12" ht="30" customHeight="1" thickBot="1" x14ac:dyDescent="0.4">
      <c r="A29" s="1482" t="s">
        <v>10</v>
      </c>
      <c r="B29" s="1484">
        <f t="shared" ref="B29:J29" si="14">B21</f>
        <v>103</v>
      </c>
      <c r="C29" s="1488">
        <f t="shared" si="14"/>
        <v>9</v>
      </c>
      <c r="D29" s="1483">
        <f t="shared" si="14"/>
        <v>112</v>
      </c>
      <c r="E29" s="1484">
        <f t="shared" si="14"/>
        <v>109</v>
      </c>
      <c r="F29" s="1488">
        <f t="shared" si="14"/>
        <v>12</v>
      </c>
      <c r="G29" s="1500">
        <f t="shared" si="14"/>
        <v>121</v>
      </c>
      <c r="H29" s="1484">
        <f t="shared" si="14"/>
        <v>212</v>
      </c>
      <c r="I29" s="1488">
        <f t="shared" si="14"/>
        <v>21</v>
      </c>
      <c r="J29" s="1498">
        <f t="shared" si="14"/>
        <v>233</v>
      </c>
      <c r="K29" s="315"/>
      <c r="L29" s="315"/>
    </row>
    <row r="30" spans="1:12" ht="32.25" customHeight="1" thickBot="1" x14ac:dyDescent="0.4">
      <c r="A30" s="1482" t="s">
        <v>14</v>
      </c>
      <c r="B30" s="1484">
        <f t="shared" ref="B30:J30" si="15">B28</f>
        <v>2</v>
      </c>
      <c r="C30" s="1488">
        <f t="shared" si="15"/>
        <v>0</v>
      </c>
      <c r="D30" s="1483">
        <f t="shared" si="15"/>
        <v>2</v>
      </c>
      <c r="E30" s="1484">
        <f t="shared" si="15"/>
        <v>3</v>
      </c>
      <c r="F30" s="1488">
        <f t="shared" si="15"/>
        <v>0</v>
      </c>
      <c r="G30" s="1500">
        <f t="shared" si="15"/>
        <v>3</v>
      </c>
      <c r="H30" s="1484">
        <f t="shared" si="15"/>
        <v>5</v>
      </c>
      <c r="I30" s="1488">
        <f t="shared" si="15"/>
        <v>0</v>
      </c>
      <c r="J30" s="1498">
        <f t="shared" si="15"/>
        <v>5</v>
      </c>
      <c r="K30" s="312"/>
      <c r="L30" s="312"/>
    </row>
    <row r="31" spans="1:12" ht="36" customHeight="1" thickBot="1" x14ac:dyDescent="0.4">
      <c r="A31" s="1485" t="s">
        <v>15</v>
      </c>
      <c r="B31" s="1527">
        <f t="shared" ref="B31:J31" si="16">SUM(B29:B30)</f>
        <v>105</v>
      </c>
      <c r="C31" s="1722">
        <f t="shared" si="16"/>
        <v>9</v>
      </c>
      <c r="D31" s="1723">
        <f t="shared" si="16"/>
        <v>114</v>
      </c>
      <c r="E31" s="1527">
        <f t="shared" si="16"/>
        <v>112</v>
      </c>
      <c r="F31" s="1722">
        <f t="shared" si="16"/>
        <v>12</v>
      </c>
      <c r="G31" s="1724">
        <f t="shared" si="16"/>
        <v>124</v>
      </c>
      <c r="H31" s="1527">
        <f t="shared" si="16"/>
        <v>217</v>
      </c>
      <c r="I31" s="1722">
        <f t="shared" si="16"/>
        <v>21</v>
      </c>
      <c r="J31" s="1725">
        <f t="shared" si="16"/>
        <v>238</v>
      </c>
      <c r="K31" s="312"/>
      <c r="L31" s="312"/>
    </row>
    <row r="32" spans="1:12" ht="12" customHeight="1" x14ac:dyDescent="0.35">
      <c r="A32" s="309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</row>
    <row r="33" spans="1:13" ht="25.5" hidden="1" customHeight="1" x14ac:dyDescent="0.35">
      <c r="A33" s="309"/>
      <c r="B33" s="312"/>
      <c r="C33" s="312"/>
      <c r="D33" s="312"/>
      <c r="E33" s="312"/>
      <c r="F33" s="312"/>
      <c r="G33" s="312"/>
      <c r="H33" s="312"/>
      <c r="I33" s="312"/>
      <c r="J33" s="312"/>
      <c r="K33" s="313"/>
    </row>
    <row r="34" spans="1:13" ht="37.5" customHeight="1" x14ac:dyDescent="0.35">
      <c r="A34" s="4167"/>
      <c r="B34" s="4167"/>
      <c r="C34" s="4167"/>
      <c r="D34" s="4167"/>
      <c r="E34" s="4167"/>
      <c r="F34" s="4167"/>
      <c r="G34" s="4167"/>
      <c r="H34" s="4167"/>
      <c r="I34" s="4167"/>
      <c r="J34" s="4167"/>
      <c r="K34" s="4167"/>
      <c r="L34" s="4167"/>
      <c r="M34" s="4167"/>
    </row>
    <row r="35" spans="1:13" ht="26.25" customHeight="1" x14ac:dyDescent="0.35"/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zoomScale="60" zoomScaleNormal="60" workbookViewId="0">
      <selection activeCell="A22" sqref="A22"/>
    </sheetView>
  </sheetViews>
  <sheetFormatPr defaultRowHeight="20.25" x14ac:dyDescent="0.3"/>
  <cols>
    <col min="1" max="1" width="91.42578125" style="801" customWidth="1"/>
    <col min="2" max="2" width="13.85546875" style="801" customWidth="1"/>
    <col min="3" max="3" width="12.140625" style="801" customWidth="1"/>
    <col min="4" max="4" width="11" style="801" customWidth="1"/>
    <col min="5" max="5" width="14.140625" style="801" customWidth="1"/>
    <col min="6" max="6" width="11.85546875" style="801" customWidth="1"/>
    <col min="7" max="7" width="9.5703125" style="801" customWidth="1"/>
    <col min="8" max="8" width="14.7109375" style="801" customWidth="1"/>
    <col min="9" max="10" width="9.5703125" style="801" customWidth="1"/>
    <col min="11" max="11" width="14.28515625" style="801" customWidth="1"/>
    <col min="12" max="12" width="13.140625" style="801" customWidth="1"/>
    <col min="13" max="13" width="12.28515625" style="801" customWidth="1"/>
    <col min="14" max="256" width="9.140625" style="801"/>
    <col min="257" max="257" width="91.42578125" style="801" customWidth="1"/>
    <col min="258" max="258" width="13.85546875" style="801" customWidth="1"/>
    <col min="259" max="259" width="12.140625" style="801" customWidth="1"/>
    <col min="260" max="260" width="11" style="801" customWidth="1"/>
    <col min="261" max="261" width="14.140625" style="801" customWidth="1"/>
    <col min="262" max="262" width="11.85546875" style="801" customWidth="1"/>
    <col min="263" max="263" width="9.5703125" style="801" customWidth="1"/>
    <col min="264" max="264" width="14.7109375" style="801" customWidth="1"/>
    <col min="265" max="266" width="9.5703125" style="801" customWidth="1"/>
    <col min="267" max="267" width="14.28515625" style="801" customWidth="1"/>
    <col min="268" max="268" width="13.140625" style="801" customWidth="1"/>
    <col min="269" max="269" width="12.28515625" style="801" customWidth="1"/>
    <col min="270" max="512" width="9.140625" style="801"/>
    <col min="513" max="513" width="91.42578125" style="801" customWidth="1"/>
    <col min="514" max="514" width="13.85546875" style="801" customWidth="1"/>
    <col min="515" max="515" width="12.140625" style="801" customWidth="1"/>
    <col min="516" max="516" width="11" style="801" customWidth="1"/>
    <col min="517" max="517" width="14.140625" style="801" customWidth="1"/>
    <col min="518" max="518" width="11.85546875" style="801" customWidth="1"/>
    <col min="519" max="519" width="9.5703125" style="801" customWidth="1"/>
    <col min="520" max="520" width="14.7109375" style="801" customWidth="1"/>
    <col min="521" max="522" width="9.5703125" style="801" customWidth="1"/>
    <col min="523" max="523" width="14.28515625" style="801" customWidth="1"/>
    <col min="524" max="524" width="13.140625" style="801" customWidth="1"/>
    <col min="525" max="525" width="12.28515625" style="801" customWidth="1"/>
    <col min="526" max="768" width="9.140625" style="801"/>
    <col min="769" max="769" width="91.42578125" style="801" customWidth="1"/>
    <col min="770" max="770" width="13.85546875" style="801" customWidth="1"/>
    <col min="771" max="771" width="12.140625" style="801" customWidth="1"/>
    <col min="772" max="772" width="11" style="801" customWidth="1"/>
    <col min="773" max="773" width="14.140625" style="801" customWidth="1"/>
    <col min="774" max="774" width="11.85546875" style="801" customWidth="1"/>
    <col min="775" max="775" width="9.5703125" style="801" customWidth="1"/>
    <col min="776" max="776" width="14.7109375" style="801" customWidth="1"/>
    <col min="777" max="778" width="9.5703125" style="801" customWidth="1"/>
    <col min="779" max="779" width="14.28515625" style="801" customWidth="1"/>
    <col min="780" max="780" width="13.140625" style="801" customWidth="1"/>
    <col min="781" max="781" width="12.28515625" style="801" customWidth="1"/>
    <col min="782" max="1024" width="9.140625" style="801"/>
    <col min="1025" max="1025" width="91.42578125" style="801" customWidth="1"/>
    <col min="1026" max="1026" width="13.85546875" style="801" customWidth="1"/>
    <col min="1027" max="1027" width="12.140625" style="801" customWidth="1"/>
    <col min="1028" max="1028" width="11" style="801" customWidth="1"/>
    <col min="1029" max="1029" width="14.140625" style="801" customWidth="1"/>
    <col min="1030" max="1030" width="11.85546875" style="801" customWidth="1"/>
    <col min="1031" max="1031" width="9.5703125" style="801" customWidth="1"/>
    <col min="1032" max="1032" width="14.7109375" style="801" customWidth="1"/>
    <col min="1033" max="1034" width="9.5703125" style="801" customWidth="1"/>
    <col min="1035" max="1035" width="14.28515625" style="801" customWidth="1"/>
    <col min="1036" max="1036" width="13.140625" style="801" customWidth="1"/>
    <col min="1037" max="1037" width="12.28515625" style="801" customWidth="1"/>
    <col min="1038" max="1280" width="9.140625" style="801"/>
    <col min="1281" max="1281" width="91.42578125" style="801" customWidth="1"/>
    <col min="1282" max="1282" width="13.85546875" style="801" customWidth="1"/>
    <col min="1283" max="1283" width="12.140625" style="801" customWidth="1"/>
    <col min="1284" max="1284" width="11" style="801" customWidth="1"/>
    <col min="1285" max="1285" width="14.140625" style="801" customWidth="1"/>
    <col min="1286" max="1286" width="11.85546875" style="801" customWidth="1"/>
    <col min="1287" max="1287" width="9.5703125" style="801" customWidth="1"/>
    <col min="1288" max="1288" width="14.7109375" style="801" customWidth="1"/>
    <col min="1289" max="1290" width="9.5703125" style="801" customWidth="1"/>
    <col min="1291" max="1291" width="14.28515625" style="801" customWidth="1"/>
    <col min="1292" max="1292" width="13.140625" style="801" customWidth="1"/>
    <col min="1293" max="1293" width="12.28515625" style="801" customWidth="1"/>
    <col min="1294" max="1536" width="9.140625" style="801"/>
    <col min="1537" max="1537" width="91.42578125" style="801" customWidth="1"/>
    <col min="1538" max="1538" width="13.85546875" style="801" customWidth="1"/>
    <col min="1539" max="1539" width="12.140625" style="801" customWidth="1"/>
    <col min="1540" max="1540" width="11" style="801" customWidth="1"/>
    <col min="1541" max="1541" width="14.140625" style="801" customWidth="1"/>
    <col min="1542" max="1542" width="11.85546875" style="801" customWidth="1"/>
    <col min="1543" max="1543" width="9.5703125" style="801" customWidth="1"/>
    <col min="1544" max="1544" width="14.7109375" style="801" customWidth="1"/>
    <col min="1545" max="1546" width="9.5703125" style="801" customWidth="1"/>
    <col min="1547" max="1547" width="14.28515625" style="801" customWidth="1"/>
    <col min="1548" max="1548" width="13.140625" style="801" customWidth="1"/>
    <col min="1549" max="1549" width="12.28515625" style="801" customWidth="1"/>
    <col min="1550" max="1792" width="9.140625" style="801"/>
    <col min="1793" max="1793" width="91.42578125" style="801" customWidth="1"/>
    <col min="1794" max="1794" width="13.85546875" style="801" customWidth="1"/>
    <col min="1795" max="1795" width="12.140625" style="801" customWidth="1"/>
    <col min="1796" max="1796" width="11" style="801" customWidth="1"/>
    <col min="1797" max="1797" width="14.140625" style="801" customWidth="1"/>
    <col min="1798" max="1798" width="11.85546875" style="801" customWidth="1"/>
    <col min="1799" max="1799" width="9.5703125" style="801" customWidth="1"/>
    <col min="1800" max="1800" width="14.7109375" style="801" customWidth="1"/>
    <col min="1801" max="1802" width="9.5703125" style="801" customWidth="1"/>
    <col min="1803" max="1803" width="14.28515625" style="801" customWidth="1"/>
    <col min="1804" max="1804" width="13.140625" style="801" customWidth="1"/>
    <col min="1805" max="1805" width="12.28515625" style="801" customWidth="1"/>
    <col min="1806" max="2048" width="9.140625" style="801"/>
    <col min="2049" max="2049" width="91.42578125" style="801" customWidth="1"/>
    <col min="2050" max="2050" width="13.85546875" style="801" customWidth="1"/>
    <col min="2051" max="2051" width="12.140625" style="801" customWidth="1"/>
    <col min="2052" max="2052" width="11" style="801" customWidth="1"/>
    <col min="2053" max="2053" width="14.140625" style="801" customWidth="1"/>
    <col min="2054" max="2054" width="11.85546875" style="801" customWidth="1"/>
    <col min="2055" max="2055" width="9.5703125" style="801" customWidth="1"/>
    <col min="2056" max="2056" width="14.7109375" style="801" customWidth="1"/>
    <col min="2057" max="2058" width="9.5703125" style="801" customWidth="1"/>
    <col min="2059" max="2059" width="14.28515625" style="801" customWidth="1"/>
    <col min="2060" max="2060" width="13.140625" style="801" customWidth="1"/>
    <col min="2061" max="2061" width="12.28515625" style="801" customWidth="1"/>
    <col min="2062" max="2304" width="9.140625" style="801"/>
    <col min="2305" max="2305" width="91.42578125" style="801" customWidth="1"/>
    <col min="2306" max="2306" width="13.85546875" style="801" customWidth="1"/>
    <col min="2307" max="2307" width="12.140625" style="801" customWidth="1"/>
    <col min="2308" max="2308" width="11" style="801" customWidth="1"/>
    <col min="2309" max="2309" width="14.140625" style="801" customWidth="1"/>
    <col min="2310" max="2310" width="11.85546875" style="801" customWidth="1"/>
    <col min="2311" max="2311" width="9.5703125" style="801" customWidth="1"/>
    <col min="2312" max="2312" width="14.7109375" style="801" customWidth="1"/>
    <col min="2313" max="2314" width="9.5703125" style="801" customWidth="1"/>
    <col min="2315" max="2315" width="14.28515625" style="801" customWidth="1"/>
    <col min="2316" max="2316" width="13.140625" style="801" customWidth="1"/>
    <col min="2317" max="2317" width="12.28515625" style="801" customWidth="1"/>
    <col min="2318" max="2560" width="9.140625" style="801"/>
    <col min="2561" max="2561" width="91.42578125" style="801" customWidth="1"/>
    <col min="2562" max="2562" width="13.85546875" style="801" customWidth="1"/>
    <col min="2563" max="2563" width="12.140625" style="801" customWidth="1"/>
    <col min="2564" max="2564" width="11" style="801" customWidth="1"/>
    <col min="2565" max="2565" width="14.140625" style="801" customWidth="1"/>
    <col min="2566" max="2566" width="11.85546875" style="801" customWidth="1"/>
    <col min="2567" max="2567" width="9.5703125" style="801" customWidth="1"/>
    <col min="2568" max="2568" width="14.7109375" style="801" customWidth="1"/>
    <col min="2569" max="2570" width="9.5703125" style="801" customWidth="1"/>
    <col min="2571" max="2571" width="14.28515625" style="801" customWidth="1"/>
    <col min="2572" max="2572" width="13.140625" style="801" customWidth="1"/>
    <col min="2573" max="2573" width="12.28515625" style="801" customWidth="1"/>
    <col min="2574" max="2816" width="9.140625" style="801"/>
    <col min="2817" max="2817" width="91.42578125" style="801" customWidth="1"/>
    <col min="2818" max="2818" width="13.85546875" style="801" customWidth="1"/>
    <col min="2819" max="2819" width="12.140625" style="801" customWidth="1"/>
    <col min="2820" max="2820" width="11" style="801" customWidth="1"/>
    <col min="2821" max="2821" width="14.140625" style="801" customWidth="1"/>
    <col min="2822" max="2822" width="11.85546875" style="801" customWidth="1"/>
    <col min="2823" max="2823" width="9.5703125" style="801" customWidth="1"/>
    <col min="2824" max="2824" width="14.7109375" style="801" customWidth="1"/>
    <col min="2825" max="2826" width="9.5703125" style="801" customWidth="1"/>
    <col min="2827" max="2827" width="14.28515625" style="801" customWidth="1"/>
    <col min="2828" max="2828" width="13.140625" style="801" customWidth="1"/>
    <col min="2829" max="2829" width="12.28515625" style="801" customWidth="1"/>
    <col min="2830" max="3072" width="9.140625" style="801"/>
    <col min="3073" max="3073" width="91.42578125" style="801" customWidth="1"/>
    <col min="3074" max="3074" width="13.85546875" style="801" customWidth="1"/>
    <col min="3075" max="3075" width="12.140625" style="801" customWidth="1"/>
    <col min="3076" max="3076" width="11" style="801" customWidth="1"/>
    <col min="3077" max="3077" width="14.140625" style="801" customWidth="1"/>
    <col min="3078" max="3078" width="11.85546875" style="801" customWidth="1"/>
    <col min="3079" max="3079" width="9.5703125" style="801" customWidth="1"/>
    <col min="3080" max="3080" width="14.7109375" style="801" customWidth="1"/>
    <col min="3081" max="3082" width="9.5703125" style="801" customWidth="1"/>
    <col min="3083" max="3083" width="14.28515625" style="801" customWidth="1"/>
    <col min="3084" max="3084" width="13.140625" style="801" customWidth="1"/>
    <col min="3085" max="3085" width="12.28515625" style="801" customWidth="1"/>
    <col min="3086" max="3328" width="9.140625" style="801"/>
    <col min="3329" max="3329" width="91.42578125" style="801" customWidth="1"/>
    <col min="3330" max="3330" width="13.85546875" style="801" customWidth="1"/>
    <col min="3331" max="3331" width="12.140625" style="801" customWidth="1"/>
    <col min="3332" max="3332" width="11" style="801" customWidth="1"/>
    <col min="3333" max="3333" width="14.140625" style="801" customWidth="1"/>
    <col min="3334" max="3334" width="11.85546875" style="801" customWidth="1"/>
    <col min="3335" max="3335" width="9.5703125" style="801" customWidth="1"/>
    <col min="3336" max="3336" width="14.7109375" style="801" customWidth="1"/>
    <col min="3337" max="3338" width="9.5703125" style="801" customWidth="1"/>
    <col min="3339" max="3339" width="14.28515625" style="801" customWidth="1"/>
    <col min="3340" max="3340" width="13.140625" style="801" customWidth="1"/>
    <col min="3341" max="3341" width="12.28515625" style="801" customWidth="1"/>
    <col min="3342" max="3584" width="9.140625" style="801"/>
    <col min="3585" max="3585" width="91.42578125" style="801" customWidth="1"/>
    <col min="3586" max="3586" width="13.85546875" style="801" customWidth="1"/>
    <col min="3587" max="3587" width="12.140625" style="801" customWidth="1"/>
    <col min="3588" max="3588" width="11" style="801" customWidth="1"/>
    <col min="3589" max="3589" width="14.140625" style="801" customWidth="1"/>
    <col min="3590" max="3590" width="11.85546875" style="801" customWidth="1"/>
    <col min="3591" max="3591" width="9.5703125" style="801" customWidth="1"/>
    <col min="3592" max="3592" width="14.7109375" style="801" customWidth="1"/>
    <col min="3593" max="3594" width="9.5703125" style="801" customWidth="1"/>
    <col min="3595" max="3595" width="14.28515625" style="801" customWidth="1"/>
    <col min="3596" max="3596" width="13.140625" style="801" customWidth="1"/>
    <col min="3597" max="3597" width="12.28515625" style="801" customWidth="1"/>
    <col min="3598" max="3840" width="9.140625" style="801"/>
    <col min="3841" max="3841" width="91.42578125" style="801" customWidth="1"/>
    <col min="3842" max="3842" width="13.85546875" style="801" customWidth="1"/>
    <col min="3843" max="3843" width="12.140625" style="801" customWidth="1"/>
    <col min="3844" max="3844" width="11" style="801" customWidth="1"/>
    <col min="3845" max="3845" width="14.140625" style="801" customWidth="1"/>
    <col min="3846" max="3846" width="11.85546875" style="801" customWidth="1"/>
    <col min="3847" max="3847" width="9.5703125" style="801" customWidth="1"/>
    <col min="3848" max="3848" width="14.7109375" style="801" customWidth="1"/>
    <col min="3849" max="3850" width="9.5703125" style="801" customWidth="1"/>
    <col min="3851" max="3851" width="14.28515625" style="801" customWidth="1"/>
    <col min="3852" max="3852" width="13.140625" style="801" customWidth="1"/>
    <col min="3853" max="3853" width="12.28515625" style="801" customWidth="1"/>
    <col min="3854" max="4096" width="9.140625" style="801"/>
    <col min="4097" max="4097" width="91.42578125" style="801" customWidth="1"/>
    <col min="4098" max="4098" width="13.85546875" style="801" customWidth="1"/>
    <col min="4099" max="4099" width="12.140625" style="801" customWidth="1"/>
    <col min="4100" max="4100" width="11" style="801" customWidth="1"/>
    <col min="4101" max="4101" width="14.140625" style="801" customWidth="1"/>
    <col min="4102" max="4102" width="11.85546875" style="801" customWidth="1"/>
    <col min="4103" max="4103" width="9.5703125" style="801" customWidth="1"/>
    <col min="4104" max="4104" width="14.7109375" style="801" customWidth="1"/>
    <col min="4105" max="4106" width="9.5703125" style="801" customWidth="1"/>
    <col min="4107" max="4107" width="14.28515625" style="801" customWidth="1"/>
    <col min="4108" max="4108" width="13.140625" style="801" customWidth="1"/>
    <col min="4109" max="4109" width="12.28515625" style="801" customWidth="1"/>
    <col min="4110" max="4352" width="9.140625" style="801"/>
    <col min="4353" max="4353" width="91.42578125" style="801" customWidth="1"/>
    <col min="4354" max="4354" width="13.85546875" style="801" customWidth="1"/>
    <col min="4355" max="4355" width="12.140625" style="801" customWidth="1"/>
    <col min="4356" max="4356" width="11" style="801" customWidth="1"/>
    <col min="4357" max="4357" width="14.140625" style="801" customWidth="1"/>
    <col min="4358" max="4358" width="11.85546875" style="801" customWidth="1"/>
    <col min="4359" max="4359" width="9.5703125" style="801" customWidth="1"/>
    <col min="4360" max="4360" width="14.7109375" style="801" customWidth="1"/>
    <col min="4361" max="4362" width="9.5703125" style="801" customWidth="1"/>
    <col min="4363" max="4363" width="14.28515625" style="801" customWidth="1"/>
    <col min="4364" max="4364" width="13.140625" style="801" customWidth="1"/>
    <col min="4365" max="4365" width="12.28515625" style="801" customWidth="1"/>
    <col min="4366" max="4608" width="9.140625" style="801"/>
    <col min="4609" max="4609" width="91.42578125" style="801" customWidth="1"/>
    <col min="4610" max="4610" width="13.85546875" style="801" customWidth="1"/>
    <col min="4611" max="4611" width="12.140625" style="801" customWidth="1"/>
    <col min="4612" max="4612" width="11" style="801" customWidth="1"/>
    <col min="4613" max="4613" width="14.140625" style="801" customWidth="1"/>
    <col min="4614" max="4614" width="11.85546875" style="801" customWidth="1"/>
    <col min="4615" max="4615" width="9.5703125" style="801" customWidth="1"/>
    <col min="4616" max="4616" width="14.7109375" style="801" customWidth="1"/>
    <col min="4617" max="4618" width="9.5703125" style="801" customWidth="1"/>
    <col min="4619" max="4619" width="14.28515625" style="801" customWidth="1"/>
    <col min="4620" max="4620" width="13.140625" style="801" customWidth="1"/>
    <col min="4621" max="4621" width="12.28515625" style="801" customWidth="1"/>
    <col min="4622" max="4864" width="9.140625" style="801"/>
    <col min="4865" max="4865" width="91.42578125" style="801" customWidth="1"/>
    <col min="4866" max="4866" width="13.85546875" style="801" customWidth="1"/>
    <col min="4867" max="4867" width="12.140625" style="801" customWidth="1"/>
    <col min="4868" max="4868" width="11" style="801" customWidth="1"/>
    <col min="4869" max="4869" width="14.140625" style="801" customWidth="1"/>
    <col min="4870" max="4870" width="11.85546875" style="801" customWidth="1"/>
    <col min="4871" max="4871" width="9.5703125" style="801" customWidth="1"/>
    <col min="4872" max="4872" width="14.7109375" style="801" customWidth="1"/>
    <col min="4873" max="4874" width="9.5703125" style="801" customWidth="1"/>
    <col min="4875" max="4875" width="14.28515625" style="801" customWidth="1"/>
    <col min="4876" max="4876" width="13.140625" style="801" customWidth="1"/>
    <col min="4877" max="4877" width="12.28515625" style="801" customWidth="1"/>
    <col min="4878" max="5120" width="9.140625" style="801"/>
    <col min="5121" max="5121" width="91.42578125" style="801" customWidth="1"/>
    <col min="5122" max="5122" width="13.85546875" style="801" customWidth="1"/>
    <col min="5123" max="5123" width="12.140625" style="801" customWidth="1"/>
    <col min="5124" max="5124" width="11" style="801" customWidth="1"/>
    <col min="5125" max="5125" width="14.140625" style="801" customWidth="1"/>
    <col min="5126" max="5126" width="11.85546875" style="801" customWidth="1"/>
    <col min="5127" max="5127" width="9.5703125" style="801" customWidth="1"/>
    <col min="5128" max="5128" width="14.7109375" style="801" customWidth="1"/>
    <col min="5129" max="5130" width="9.5703125" style="801" customWidth="1"/>
    <col min="5131" max="5131" width="14.28515625" style="801" customWidth="1"/>
    <col min="5132" max="5132" width="13.140625" style="801" customWidth="1"/>
    <col min="5133" max="5133" width="12.28515625" style="801" customWidth="1"/>
    <col min="5134" max="5376" width="9.140625" style="801"/>
    <col min="5377" max="5377" width="91.42578125" style="801" customWidth="1"/>
    <col min="5378" max="5378" width="13.85546875" style="801" customWidth="1"/>
    <col min="5379" max="5379" width="12.140625" style="801" customWidth="1"/>
    <col min="5380" max="5380" width="11" style="801" customWidth="1"/>
    <col min="5381" max="5381" width="14.140625" style="801" customWidth="1"/>
    <col min="5382" max="5382" width="11.85546875" style="801" customWidth="1"/>
    <col min="5383" max="5383" width="9.5703125" style="801" customWidth="1"/>
    <col min="5384" max="5384" width="14.7109375" style="801" customWidth="1"/>
    <col min="5385" max="5386" width="9.5703125" style="801" customWidth="1"/>
    <col min="5387" max="5387" width="14.28515625" style="801" customWidth="1"/>
    <col min="5388" max="5388" width="13.140625" style="801" customWidth="1"/>
    <col min="5389" max="5389" width="12.28515625" style="801" customWidth="1"/>
    <col min="5390" max="5632" width="9.140625" style="801"/>
    <col min="5633" max="5633" width="91.42578125" style="801" customWidth="1"/>
    <col min="5634" max="5634" width="13.85546875" style="801" customWidth="1"/>
    <col min="5635" max="5635" width="12.140625" style="801" customWidth="1"/>
    <col min="5636" max="5636" width="11" style="801" customWidth="1"/>
    <col min="5637" max="5637" width="14.140625" style="801" customWidth="1"/>
    <col min="5638" max="5638" width="11.85546875" style="801" customWidth="1"/>
    <col min="5639" max="5639" width="9.5703125" style="801" customWidth="1"/>
    <col min="5640" max="5640" width="14.7109375" style="801" customWidth="1"/>
    <col min="5641" max="5642" width="9.5703125" style="801" customWidth="1"/>
    <col min="5643" max="5643" width="14.28515625" style="801" customWidth="1"/>
    <col min="5644" max="5644" width="13.140625" style="801" customWidth="1"/>
    <col min="5645" max="5645" width="12.28515625" style="801" customWidth="1"/>
    <col min="5646" max="5888" width="9.140625" style="801"/>
    <col min="5889" max="5889" width="91.42578125" style="801" customWidth="1"/>
    <col min="5890" max="5890" width="13.85546875" style="801" customWidth="1"/>
    <col min="5891" max="5891" width="12.140625" style="801" customWidth="1"/>
    <col min="5892" max="5892" width="11" style="801" customWidth="1"/>
    <col min="5893" max="5893" width="14.140625" style="801" customWidth="1"/>
    <col min="5894" max="5894" width="11.85546875" style="801" customWidth="1"/>
    <col min="5895" max="5895" width="9.5703125" style="801" customWidth="1"/>
    <col min="5896" max="5896" width="14.7109375" style="801" customWidth="1"/>
    <col min="5897" max="5898" width="9.5703125" style="801" customWidth="1"/>
    <col min="5899" max="5899" width="14.28515625" style="801" customWidth="1"/>
    <col min="5900" max="5900" width="13.140625" style="801" customWidth="1"/>
    <col min="5901" max="5901" width="12.28515625" style="801" customWidth="1"/>
    <col min="5902" max="6144" width="9.140625" style="801"/>
    <col min="6145" max="6145" width="91.42578125" style="801" customWidth="1"/>
    <col min="6146" max="6146" width="13.85546875" style="801" customWidth="1"/>
    <col min="6147" max="6147" width="12.140625" style="801" customWidth="1"/>
    <col min="6148" max="6148" width="11" style="801" customWidth="1"/>
    <col min="6149" max="6149" width="14.140625" style="801" customWidth="1"/>
    <col min="6150" max="6150" width="11.85546875" style="801" customWidth="1"/>
    <col min="6151" max="6151" width="9.5703125" style="801" customWidth="1"/>
    <col min="6152" max="6152" width="14.7109375" style="801" customWidth="1"/>
    <col min="6153" max="6154" width="9.5703125" style="801" customWidth="1"/>
    <col min="6155" max="6155" width="14.28515625" style="801" customWidth="1"/>
    <col min="6156" max="6156" width="13.140625" style="801" customWidth="1"/>
    <col min="6157" max="6157" width="12.28515625" style="801" customWidth="1"/>
    <col min="6158" max="6400" width="9.140625" style="801"/>
    <col min="6401" max="6401" width="91.42578125" style="801" customWidth="1"/>
    <col min="6402" max="6402" width="13.85546875" style="801" customWidth="1"/>
    <col min="6403" max="6403" width="12.140625" style="801" customWidth="1"/>
    <col min="6404" max="6404" width="11" style="801" customWidth="1"/>
    <col min="6405" max="6405" width="14.140625" style="801" customWidth="1"/>
    <col min="6406" max="6406" width="11.85546875" style="801" customWidth="1"/>
    <col min="6407" max="6407" width="9.5703125" style="801" customWidth="1"/>
    <col min="6408" max="6408" width="14.7109375" style="801" customWidth="1"/>
    <col min="6409" max="6410" width="9.5703125" style="801" customWidth="1"/>
    <col min="6411" max="6411" width="14.28515625" style="801" customWidth="1"/>
    <col min="6412" max="6412" width="13.140625" style="801" customWidth="1"/>
    <col min="6413" max="6413" width="12.28515625" style="801" customWidth="1"/>
    <col min="6414" max="6656" width="9.140625" style="801"/>
    <col min="6657" max="6657" width="91.42578125" style="801" customWidth="1"/>
    <col min="6658" max="6658" width="13.85546875" style="801" customWidth="1"/>
    <col min="6659" max="6659" width="12.140625" style="801" customWidth="1"/>
    <col min="6660" max="6660" width="11" style="801" customWidth="1"/>
    <col min="6661" max="6661" width="14.140625" style="801" customWidth="1"/>
    <col min="6662" max="6662" width="11.85546875" style="801" customWidth="1"/>
    <col min="6663" max="6663" width="9.5703125" style="801" customWidth="1"/>
    <col min="6664" max="6664" width="14.7109375" style="801" customWidth="1"/>
    <col min="6665" max="6666" width="9.5703125" style="801" customWidth="1"/>
    <col min="6667" max="6667" width="14.28515625" style="801" customWidth="1"/>
    <col min="6668" max="6668" width="13.140625" style="801" customWidth="1"/>
    <col min="6669" max="6669" width="12.28515625" style="801" customWidth="1"/>
    <col min="6670" max="6912" width="9.140625" style="801"/>
    <col min="6913" max="6913" width="91.42578125" style="801" customWidth="1"/>
    <col min="6914" max="6914" width="13.85546875" style="801" customWidth="1"/>
    <col min="6915" max="6915" width="12.140625" style="801" customWidth="1"/>
    <col min="6916" max="6916" width="11" style="801" customWidth="1"/>
    <col min="6917" max="6917" width="14.140625" style="801" customWidth="1"/>
    <col min="6918" max="6918" width="11.85546875" style="801" customWidth="1"/>
    <col min="6919" max="6919" width="9.5703125" style="801" customWidth="1"/>
    <col min="6920" max="6920" width="14.7109375" style="801" customWidth="1"/>
    <col min="6921" max="6922" width="9.5703125" style="801" customWidth="1"/>
    <col min="6923" max="6923" width="14.28515625" style="801" customWidth="1"/>
    <col min="6924" max="6924" width="13.140625" style="801" customWidth="1"/>
    <col min="6925" max="6925" width="12.28515625" style="801" customWidth="1"/>
    <col min="6926" max="7168" width="9.140625" style="801"/>
    <col min="7169" max="7169" width="91.42578125" style="801" customWidth="1"/>
    <col min="7170" max="7170" width="13.85546875" style="801" customWidth="1"/>
    <col min="7171" max="7171" width="12.140625" style="801" customWidth="1"/>
    <col min="7172" max="7172" width="11" style="801" customWidth="1"/>
    <col min="7173" max="7173" width="14.140625" style="801" customWidth="1"/>
    <col min="7174" max="7174" width="11.85546875" style="801" customWidth="1"/>
    <col min="7175" max="7175" width="9.5703125" style="801" customWidth="1"/>
    <col min="7176" max="7176" width="14.7109375" style="801" customWidth="1"/>
    <col min="7177" max="7178" width="9.5703125" style="801" customWidth="1"/>
    <col min="7179" max="7179" width="14.28515625" style="801" customWidth="1"/>
    <col min="7180" max="7180" width="13.140625" style="801" customWidth="1"/>
    <col min="7181" max="7181" width="12.28515625" style="801" customWidth="1"/>
    <col min="7182" max="7424" width="9.140625" style="801"/>
    <col min="7425" max="7425" width="91.42578125" style="801" customWidth="1"/>
    <col min="7426" max="7426" width="13.85546875" style="801" customWidth="1"/>
    <col min="7427" max="7427" width="12.140625" style="801" customWidth="1"/>
    <col min="7428" max="7428" width="11" style="801" customWidth="1"/>
    <col min="7429" max="7429" width="14.140625" style="801" customWidth="1"/>
    <col min="7430" max="7430" width="11.85546875" style="801" customWidth="1"/>
    <col min="7431" max="7431" width="9.5703125" style="801" customWidth="1"/>
    <col min="7432" max="7432" width="14.7109375" style="801" customWidth="1"/>
    <col min="7433" max="7434" width="9.5703125" style="801" customWidth="1"/>
    <col min="7435" max="7435" width="14.28515625" style="801" customWidth="1"/>
    <col min="7436" max="7436" width="13.140625" style="801" customWidth="1"/>
    <col min="7437" max="7437" width="12.28515625" style="801" customWidth="1"/>
    <col min="7438" max="7680" width="9.140625" style="801"/>
    <col min="7681" max="7681" width="91.42578125" style="801" customWidth="1"/>
    <col min="7682" max="7682" width="13.85546875" style="801" customWidth="1"/>
    <col min="7683" max="7683" width="12.140625" style="801" customWidth="1"/>
    <col min="7684" max="7684" width="11" style="801" customWidth="1"/>
    <col min="7685" max="7685" width="14.140625" style="801" customWidth="1"/>
    <col min="7686" max="7686" width="11.85546875" style="801" customWidth="1"/>
    <col min="7687" max="7687" width="9.5703125" style="801" customWidth="1"/>
    <col min="7688" max="7688" width="14.7109375" style="801" customWidth="1"/>
    <col min="7689" max="7690" width="9.5703125" style="801" customWidth="1"/>
    <col min="7691" max="7691" width="14.28515625" style="801" customWidth="1"/>
    <col min="7692" max="7692" width="13.140625" style="801" customWidth="1"/>
    <col min="7693" max="7693" width="12.28515625" style="801" customWidth="1"/>
    <col min="7694" max="7936" width="9.140625" style="801"/>
    <col min="7937" max="7937" width="91.42578125" style="801" customWidth="1"/>
    <col min="7938" max="7938" width="13.85546875" style="801" customWidth="1"/>
    <col min="7939" max="7939" width="12.140625" style="801" customWidth="1"/>
    <col min="7940" max="7940" width="11" style="801" customWidth="1"/>
    <col min="7941" max="7941" width="14.140625" style="801" customWidth="1"/>
    <col min="7942" max="7942" width="11.85546875" style="801" customWidth="1"/>
    <col min="7943" max="7943" width="9.5703125" style="801" customWidth="1"/>
    <col min="7944" max="7944" width="14.7109375" style="801" customWidth="1"/>
    <col min="7945" max="7946" width="9.5703125" style="801" customWidth="1"/>
    <col min="7947" max="7947" width="14.28515625" style="801" customWidth="1"/>
    <col min="7948" max="7948" width="13.140625" style="801" customWidth="1"/>
    <col min="7949" max="7949" width="12.28515625" style="801" customWidth="1"/>
    <col min="7950" max="8192" width="9.140625" style="801"/>
    <col min="8193" max="8193" width="91.42578125" style="801" customWidth="1"/>
    <col min="8194" max="8194" width="13.85546875" style="801" customWidth="1"/>
    <col min="8195" max="8195" width="12.140625" style="801" customWidth="1"/>
    <col min="8196" max="8196" width="11" style="801" customWidth="1"/>
    <col min="8197" max="8197" width="14.140625" style="801" customWidth="1"/>
    <col min="8198" max="8198" width="11.85546875" style="801" customWidth="1"/>
    <col min="8199" max="8199" width="9.5703125" style="801" customWidth="1"/>
    <col min="8200" max="8200" width="14.7109375" style="801" customWidth="1"/>
    <col min="8201" max="8202" width="9.5703125" style="801" customWidth="1"/>
    <col min="8203" max="8203" width="14.28515625" style="801" customWidth="1"/>
    <col min="8204" max="8204" width="13.140625" style="801" customWidth="1"/>
    <col min="8205" max="8205" width="12.28515625" style="801" customWidth="1"/>
    <col min="8206" max="8448" width="9.140625" style="801"/>
    <col min="8449" max="8449" width="91.42578125" style="801" customWidth="1"/>
    <col min="8450" max="8450" width="13.85546875" style="801" customWidth="1"/>
    <col min="8451" max="8451" width="12.140625" style="801" customWidth="1"/>
    <col min="8452" max="8452" width="11" style="801" customWidth="1"/>
    <col min="8453" max="8453" width="14.140625" style="801" customWidth="1"/>
    <col min="8454" max="8454" width="11.85546875" style="801" customWidth="1"/>
    <col min="8455" max="8455" width="9.5703125" style="801" customWidth="1"/>
    <col min="8456" max="8456" width="14.7109375" style="801" customWidth="1"/>
    <col min="8457" max="8458" width="9.5703125" style="801" customWidth="1"/>
    <col min="8459" max="8459" width="14.28515625" style="801" customWidth="1"/>
    <col min="8460" max="8460" width="13.140625" style="801" customWidth="1"/>
    <col min="8461" max="8461" width="12.28515625" style="801" customWidth="1"/>
    <col min="8462" max="8704" width="9.140625" style="801"/>
    <col min="8705" max="8705" width="91.42578125" style="801" customWidth="1"/>
    <col min="8706" max="8706" width="13.85546875" style="801" customWidth="1"/>
    <col min="8707" max="8707" width="12.140625" style="801" customWidth="1"/>
    <col min="8708" max="8708" width="11" style="801" customWidth="1"/>
    <col min="8709" max="8709" width="14.140625" style="801" customWidth="1"/>
    <col min="8710" max="8710" width="11.85546875" style="801" customWidth="1"/>
    <col min="8711" max="8711" width="9.5703125" style="801" customWidth="1"/>
    <col min="8712" max="8712" width="14.7109375" style="801" customWidth="1"/>
    <col min="8713" max="8714" width="9.5703125" style="801" customWidth="1"/>
    <col min="8715" max="8715" width="14.28515625" style="801" customWidth="1"/>
    <col min="8716" max="8716" width="13.140625" style="801" customWidth="1"/>
    <col min="8717" max="8717" width="12.28515625" style="801" customWidth="1"/>
    <col min="8718" max="8960" width="9.140625" style="801"/>
    <col min="8961" max="8961" width="91.42578125" style="801" customWidth="1"/>
    <col min="8962" max="8962" width="13.85546875" style="801" customWidth="1"/>
    <col min="8963" max="8963" width="12.140625" style="801" customWidth="1"/>
    <col min="8964" max="8964" width="11" style="801" customWidth="1"/>
    <col min="8965" max="8965" width="14.140625" style="801" customWidth="1"/>
    <col min="8966" max="8966" width="11.85546875" style="801" customWidth="1"/>
    <col min="8967" max="8967" width="9.5703125" style="801" customWidth="1"/>
    <col min="8968" max="8968" width="14.7109375" style="801" customWidth="1"/>
    <col min="8969" max="8970" width="9.5703125" style="801" customWidth="1"/>
    <col min="8971" max="8971" width="14.28515625" style="801" customWidth="1"/>
    <col min="8972" max="8972" width="13.140625" style="801" customWidth="1"/>
    <col min="8973" max="8973" width="12.28515625" style="801" customWidth="1"/>
    <col min="8974" max="9216" width="9.140625" style="801"/>
    <col min="9217" max="9217" width="91.42578125" style="801" customWidth="1"/>
    <col min="9218" max="9218" width="13.85546875" style="801" customWidth="1"/>
    <col min="9219" max="9219" width="12.140625" style="801" customWidth="1"/>
    <col min="9220" max="9220" width="11" style="801" customWidth="1"/>
    <col min="9221" max="9221" width="14.140625" style="801" customWidth="1"/>
    <col min="9222" max="9222" width="11.85546875" style="801" customWidth="1"/>
    <col min="9223" max="9223" width="9.5703125" style="801" customWidth="1"/>
    <col min="9224" max="9224" width="14.7109375" style="801" customWidth="1"/>
    <col min="9225" max="9226" width="9.5703125" style="801" customWidth="1"/>
    <col min="9227" max="9227" width="14.28515625" style="801" customWidth="1"/>
    <col min="9228" max="9228" width="13.140625" style="801" customWidth="1"/>
    <col min="9229" max="9229" width="12.28515625" style="801" customWidth="1"/>
    <col min="9230" max="9472" width="9.140625" style="801"/>
    <col min="9473" max="9473" width="91.42578125" style="801" customWidth="1"/>
    <col min="9474" max="9474" width="13.85546875" style="801" customWidth="1"/>
    <col min="9475" max="9475" width="12.140625" style="801" customWidth="1"/>
    <col min="9476" max="9476" width="11" style="801" customWidth="1"/>
    <col min="9477" max="9477" width="14.140625" style="801" customWidth="1"/>
    <col min="9478" max="9478" width="11.85546875" style="801" customWidth="1"/>
    <col min="9479" max="9479" width="9.5703125" style="801" customWidth="1"/>
    <col min="9480" max="9480" width="14.7109375" style="801" customWidth="1"/>
    <col min="9481" max="9482" width="9.5703125" style="801" customWidth="1"/>
    <col min="9483" max="9483" width="14.28515625" style="801" customWidth="1"/>
    <col min="9484" max="9484" width="13.140625" style="801" customWidth="1"/>
    <col min="9485" max="9485" width="12.28515625" style="801" customWidth="1"/>
    <col min="9486" max="9728" width="9.140625" style="801"/>
    <col min="9729" max="9729" width="91.42578125" style="801" customWidth="1"/>
    <col min="9730" max="9730" width="13.85546875" style="801" customWidth="1"/>
    <col min="9731" max="9731" width="12.140625" style="801" customWidth="1"/>
    <col min="9732" max="9732" width="11" style="801" customWidth="1"/>
    <col min="9733" max="9733" width="14.140625" style="801" customWidth="1"/>
    <col min="9734" max="9734" width="11.85546875" style="801" customWidth="1"/>
    <col min="9735" max="9735" width="9.5703125" style="801" customWidth="1"/>
    <col min="9736" max="9736" width="14.7109375" style="801" customWidth="1"/>
    <col min="9737" max="9738" width="9.5703125" style="801" customWidth="1"/>
    <col min="9739" max="9739" width="14.28515625" style="801" customWidth="1"/>
    <col min="9740" max="9740" width="13.140625" style="801" customWidth="1"/>
    <col min="9741" max="9741" width="12.28515625" style="801" customWidth="1"/>
    <col min="9742" max="9984" width="9.140625" style="801"/>
    <col min="9985" max="9985" width="91.42578125" style="801" customWidth="1"/>
    <col min="9986" max="9986" width="13.85546875" style="801" customWidth="1"/>
    <col min="9987" max="9987" width="12.140625" style="801" customWidth="1"/>
    <col min="9988" max="9988" width="11" style="801" customWidth="1"/>
    <col min="9989" max="9989" width="14.140625" style="801" customWidth="1"/>
    <col min="9990" max="9990" width="11.85546875" style="801" customWidth="1"/>
    <col min="9991" max="9991" width="9.5703125" style="801" customWidth="1"/>
    <col min="9992" max="9992" width="14.7109375" style="801" customWidth="1"/>
    <col min="9993" max="9994" width="9.5703125" style="801" customWidth="1"/>
    <col min="9995" max="9995" width="14.28515625" style="801" customWidth="1"/>
    <col min="9996" max="9996" width="13.140625" style="801" customWidth="1"/>
    <col min="9997" max="9997" width="12.28515625" style="801" customWidth="1"/>
    <col min="9998" max="10240" width="9.140625" style="801"/>
    <col min="10241" max="10241" width="91.42578125" style="801" customWidth="1"/>
    <col min="10242" max="10242" width="13.85546875" style="801" customWidth="1"/>
    <col min="10243" max="10243" width="12.140625" style="801" customWidth="1"/>
    <col min="10244" max="10244" width="11" style="801" customWidth="1"/>
    <col min="10245" max="10245" width="14.140625" style="801" customWidth="1"/>
    <col min="10246" max="10246" width="11.85546875" style="801" customWidth="1"/>
    <col min="10247" max="10247" width="9.5703125" style="801" customWidth="1"/>
    <col min="10248" max="10248" width="14.7109375" style="801" customWidth="1"/>
    <col min="10249" max="10250" width="9.5703125" style="801" customWidth="1"/>
    <col min="10251" max="10251" width="14.28515625" style="801" customWidth="1"/>
    <col min="10252" max="10252" width="13.140625" style="801" customWidth="1"/>
    <col min="10253" max="10253" width="12.28515625" style="801" customWidth="1"/>
    <col min="10254" max="10496" width="9.140625" style="801"/>
    <col min="10497" max="10497" width="91.42578125" style="801" customWidth="1"/>
    <col min="10498" max="10498" width="13.85546875" style="801" customWidth="1"/>
    <col min="10499" max="10499" width="12.140625" style="801" customWidth="1"/>
    <col min="10500" max="10500" width="11" style="801" customWidth="1"/>
    <col min="10501" max="10501" width="14.140625" style="801" customWidth="1"/>
    <col min="10502" max="10502" width="11.85546875" style="801" customWidth="1"/>
    <col min="10503" max="10503" width="9.5703125" style="801" customWidth="1"/>
    <col min="10504" max="10504" width="14.7109375" style="801" customWidth="1"/>
    <col min="10505" max="10506" width="9.5703125" style="801" customWidth="1"/>
    <col min="10507" max="10507" width="14.28515625" style="801" customWidth="1"/>
    <col min="10508" max="10508" width="13.140625" style="801" customWidth="1"/>
    <col min="10509" max="10509" width="12.28515625" style="801" customWidth="1"/>
    <col min="10510" max="10752" width="9.140625" style="801"/>
    <col min="10753" max="10753" width="91.42578125" style="801" customWidth="1"/>
    <col min="10754" max="10754" width="13.85546875" style="801" customWidth="1"/>
    <col min="10755" max="10755" width="12.140625" style="801" customWidth="1"/>
    <col min="10756" max="10756" width="11" style="801" customWidth="1"/>
    <col min="10757" max="10757" width="14.140625" style="801" customWidth="1"/>
    <col min="10758" max="10758" width="11.85546875" style="801" customWidth="1"/>
    <col min="10759" max="10759" width="9.5703125" style="801" customWidth="1"/>
    <col min="10760" max="10760" width="14.7109375" style="801" customWidth="1"/>
    <col min="10761" max="10762" width="9.5703125" style="801" customWidth="1"/>
    <col min="10763" max="10763" width="14.28515625" style="801" customWidth="1"/>
    <col min="10764" max="10764" width="13.140625" style="801" customWidth="1"/>
    <col min="10765" max="10765" width="12.28515625" style="801" customWidth="1"/>
    <col min="10766" max="11008" width="9.140625" style="801"/>
    <col min="11009" max="11009" width="91.42578125" style="801" customWidth="1"/>
    <col min="11010" max="11010" width="13.85546875" style="801" customWidth="1"/>
    <col min="11011" max="11011" width="12.140625" style="801" customWidth="1"/>
    <col min="11012" max="11012" width="11" style="801" customWidth="1"/>
    <col min="11013" max="11013" width="14.140625" style="801" customWidth="1"/>
    <col min="11014" max="11014" width="11.85546875" style="801" customWidth="1"/>
    <col min="11015" max="11015" width="9.5703125" style="801" customWidth="1"/>
    <col min="11016" max="11016" width="14.7109375" style="801" customWidth="1"/>
    <col min="11017" max="11018" width="9.5703125" style="801" customWidth="1"/>
    <col min="11019" max="11019" width="14.28515625" style="801" customWidth="1"/>
    <col min="11020" max="11020" width="13.140625" style="801" customWidth="1"/>
    <col min="11021" max="11021" width="12.28515625" style="801" customWidth="1"/>
    <col min="11022" max="11264" width="9.140625" style="801"/>
    <col min="11265" max="11265" width="91.42578125" style="801" customWidth="1"/>
    <col min="11266" max="11266" width="13.85546875" style="801" customWidth="1"/>
    <col min="11267" max="11267" width="12.140625" style="801" customWidth="1"/>
    <col min="11268" max="11268" width="11" style="801" customWidth="1"/>
    <col min="11269" max="11269" width="14.140625" style="801" customWidth="1"/>
    <col min="11270" max="11270" width="11.85546875" style="801" customWidth="1"/>
    <col min="11271" max="11271" width="9.5703125" style="801" customWidth="1"/>
    <col min="11272" max="11272" width="14.7109375" style="801" customWidth="1"/>
    <col min="11273" max="11274" width="9.5703125" style="801" customWidth="1"/>
    <col min="11275" max="11275" width="14.28515625" style="801" customWidth="1"/>
    <col min="11276" max="11276" width="13.140625" style="801" customWidth="1"/>
    <col min="11277" max="11277" width="12.28515625" style="801" customWidth="1"/>
    <col min="11278" max="11520" width="9.140625" style="801"/>
    <col min="11521" max="11521" width="91.42578125" style="801" customWidth="1"/>
    <col min="11522" max="11522" width="13.85546875" style="801" customWidth="1"/>
    <col min="11523" max="11523" width="12.140625" style="801" customWidth="1"/>
    <col min="11524" max="11524" width="11" style="801" customWidth="1"/>
    <col min="11525" max="11525" width="14.140625" style="801" customWidth="1"/>
    <col min="11526" max="11526" width="11.85546875" style="801" customWidth="1"/>
    <col min="11527" max="11527" width="9.5703125" style="801" customWidth="1"/>
    <col min="11528" max="11528" width="14.7109375" style="801" customWidth="1"/>
    <col min="11529" max="11530" width="9.5703125" style="801" customWidth="1"/>
    <col min="11531" max="11531" width="14.28515625" style="801" customWidth="1"/>
    <col min="11532" max="11532" width="13.140625" style="801" customWidth="1"/>
    <col min="11533" max="11533" width="12.28515625" style="801" customWidth="1"/>
    <col min="11534" max="11776" width="9.140625" style="801"/>
    <col min="11777" max="11777" width="91.42578125" style="801" customWidth="1"/>
    <col min="11778" max="11778" width="13.85546875" style="801" customWidth="1"/>
    <col min="11779" max="11779" width="12.140625" style="801" customWidth="1"/>
    <col min="11780" max="11780" width="11" style="801" customWidth="1"/>
    <col min="11781" max="11781" width="14.140625" style="801" customWidth="1"/>
    <col min="11782" max="11782" width="11.85546875" style="801" customWidth="1"/>
    <col min="11783" max="11783" width="9.5703125" style="801" customWidth="1"/>
    <col min="11784" max="11784" width="14.7109375" style="801" customWidth="1"/>
    <col min="11785" max="11786" width="9.5703125" style="801" customWidth="1"/>
    <col min="11787" max="11787" width="14.28515625" style="801" customWidth="1"/>
    <col min="11788" max="11788" width="13.140625" style="801" customWidth="1"/>
    <col min="11789" max="11789" width="12.28515625" style="801" customWidth="1"/>
    <col min="11790" max="12032" width="9.140625" style="801"/>
    <col min="12033" max="12033" width="91.42578125" style="801" customWidth="1"/>
    <col min="12034" max="12034" width="13.85546875" style="801" customWidth="1"/>
    <col min="12035" max="12035" width="12.140625" style="801" customWidth="1"/>
    <col min="12036" max="12036" width="11" style="801" customWidth="1"/>
    <col min="12037" max="12037" width="14.140625" style="801" customWidth="1"/>
    <col min="12038" max="12038" width="11.85546875" style="801" customWidth="1"/>
    <col min="12039" max="12039" width="9.5703125" style="801" customWidth="1"/>
    <col min="12040" max="12040" width="14.7109375" style="801" customWidth="1"/>
    <col min="12041" max="12042" width="9.5703125" style="801" customWidth="1"/>
    <col min="12043" max="12043" width="14.28515625" style="801" customWidth="1"/>
    <col min="12044" max="12044" width="13.140625" style="801" customWidth="1"/>
    <col min="12045" max="12045" width="12.28515625" style="801" customWidth="1"/>
    <col min="12046" max="12288" width="9.140625" style="801"/>
    <col min="12289" max="12289" width="91.42578125" style="801" customWidth="1"/>
    <col min="12290" max="12290" width="13.85546875" style="801" customWidth="1"/>
    <col min="12291" max="12291" width="12.140625" style="801" customWidth="1"/>
    <col min="12292" max="12292" width="11" style="801" customWidth="1"/>
    <col min="12293" max="12293" width="14.140625" style="801" customWidth="1"/>
    <col min="12294" max="12294" width="11.85546875" style="801" customWidth="1"/>
    <col min="12295" max="12295" width="9.5703125" style="801" customWidth="1"/>
    <col min="12296" max="12296" width="14.7109375" style="801" customWidth="1"/>
    <col min="12297" max="12298" width="9.5703125" style="801" customWidth="1"/>
    <col min="12299" max="12299" width="14.28515625" style="801" customWidth="1"/>
    <col min="12300" max="12300" width="13.140625" style="801" customWidth="1"/>
    <col min="12301" max="12301" width="12.28515625" style="801" customWidth="1"/>
    <col min="12302" max="12544" width="9.140625" style="801"/>
    <col min="12545" max="12545" width="91.42578125" style="801" customWidth="1"/>
    <col min="12546" max="12546" width="13.85546875" style="801" customWidth="1"/>
    <col min="12547" max="12547" width="12.140625" style="801" customWidth="1"/>
    <col min="12548" max="12548" width="11" style="801" customWidth="1"/>
    <col min="12549" max="12549" width="14.140625" style="801" customWidth="1"/>
    <col min="12550" max="12550" width="11.85546875" style="801" customWidth="1"/>
    <col min="12551" max="12551" width="9.5703125" style="801" customWidth="1"/>
    <col min="12552" max="12552" width="14.7109375" style="801" customWidth="1"/>
    <col min="12553" max="12554" width="9.5703125" style="801" customWidth="1"/>
    <col min="12555" max="12555" width="14.28515625" style="801" customWidth="1"/>
    <col min="12556" max="12556" width="13.140625" style="801" customWidth="1"/>
    <col min="12557" max="12557" width="12.28515625" style="801" customWidth="1"/>
    <col min="12558" max="12800" width="9.140625" style="801"/>
    <col min="12801" max="12801" width="91.42578125" style="801" customWidth="1"/>
    <col min="12802" max="12802" width="13.85546875" style="801" customWidth="1"/>
    <col min="12803" max="12803" width="12.140625" style="801" customWidth="1"/>
    <col min="12804" max="12804" width="11" style="801" customWidth="1"/>
    <col min="12805" max="12805" width="14.140625" style="801" customWidth="1"/>
    <col min="12806" max="12806" width="11.85546875" style="801" customWidth="1"/>
    <col min="12807" max="12807" width="9.5703125" style="801" customWidth="1"/>
    <col min="12808" max="12808" width="14.7109375" style="801" customWidth="1"/>
    <col min="12809" max="12810" width="9.5703125" style="801" customWidth="1"/>
    <col min="12811" max="12811" width="14.28515625" style="801" customWidth="1"/>
    <col min="12812" max="12812" width="13.140625" style="801" customWidth="1"/>
    <col min="12813" max="12813" width="12.28515625" style="801" customWidth="1"/>
    <col min="12814" max="13056" width="9.140625" style="801"/>
    <col min="13057" max="13057" width="91.42578125" style="801" customWidth="1"/>
    <col min="13058" max="13058" width="13.85546875" style="801" customWidth="1"/>
    <col min="13059" max="13059" width="12.140625" style="801" customWidth="1"/>
    <col min="13060" max="13060" width="11" style="801" customWidth="1"/>
    <col min="13061" max="13061" width="14.140625" style="801" customWidth="1"/>
    <col min="13062" max="13062" width="11.85546875" style="801" customWidth="1"/>
    <col min="13063" max="13063" width="9.5703125" style="801" customWidth="1"/>
    <col min="13064" max="13064" width="14.7109375" style="801" customWidth="1"/>
    <col min="13065" max="13066" width="9.5703125" style="801" customWidth="1"/>
    <col min="13067" max="13067" width="14.28515625" style="801" customWidth="1"/>
    <col min="13068" max="13068" width="13.140625" style="801" customWidth="1"/>
    <col min="13069" max="13069" width="12.28515625" style="801" customWidth="1"/>
    <col min="13070" max="13312" width="9.140625" style="801"/>
    <col min="13313" max="13313" width="91.42578125" style="801" customWidth="1"/>
    <col min="13314" max="13314" width="13.85546875" style="801" customWidth="1"/>
    <col min="13315" max="13315" width="12.140625" style="801" customWidth="1"/>
    <col min="13316" max="13316" width="11" style="801" customWidth="1"/>
    <col min="13317" max="13317" width="14.140625" style="801" customWidth="1"/>
    <col min="13318" max="13318" width="11.85546875" style="801" customWidth="1"/>
    <col min="13319" max="13319" width="9.5703125" style="801" customWidth="1"/>
    <col min="13320" max="13320" width="14.7109375" style="801" customWidth="1"/>
    <col min="13321" max="13322" width="9.5703125" style="801" customWidth="1"/>
    <col min="13323" max="13323" width="14.28515625" style="801" customWidth="1"/>
    <col min="13324" max="13324" width="13.140625" style="801" customWidth="1"/>
    <col min="13325" max="13325" width="12.28515625" style="801" customWidth="1"/>
    <col min="13326" max="13568" width="9.140625" style="801"/>
    <col min="13569" max="13569" width="91.42578125" style="801" customWidth="1"/>
    <col min="13570" max="13570" width="13.85546875" style="801" customWidth="1"/>
    <col min="13571" max="13571" width="12.140625" style="801" customWidth="1"/>
    <col min="13572" max="13572" width="11" style="801" customWidth="1"/>
    <col min="13573" max="13573" width="14.140625" style="801" customWidth="1"/>
    <col min="13574" max="13574" width="11.85546875" style="801" customWidth="1"/>
    <col min="13575" max="13575" width="9.5703125" style="801" customWidth="1"/>
    <col min="13576" max="13576" width="14.7109375" style="801" customWidth="1"/>
    <col min="13577" max="13578" width="9.5703125" style="801" customWidth="1"/>
    <col min="13579" max="13579" width="14.28515625" style="801" customWidth="1"/>
    <col min="13580" max="13580" width="13.140625" style="801" customWidth="1"/>
    <col min="13581" max="13581" width="12.28515625" style="801" customWidth="1"/>
    <col min="13582" max="13824" width="9.140625" style="801"/>
    <col min="13825" max="13825" width="91.42578125" style="801" customWidth="1"/>
    <col min="13826" max="13826" width="13.85546875" style="801" customWidth="1"/>
    <col min="13827" max="13827" width="12.140625" style="801" customWidth="1"/>
    <col min="13828" max="13828" width="11" style="801" customWidth="1"/>
    <col min="13829" max="13829" width="14.140625" style="801" customWidth="1"/>
    <col min="13830" max="13830" width="11.85546875" style="801" customWidth="1"/>
    <col min="13831" max="13831" width="9.5703125" style="801" customWidth="1"/>
    <col min="13832" max="13832" width="14.7109375" style="801" customWidth="1"/>
    <col min="13833" max="13834" width="9.5703125" style="801" customWidth="1"/>
    <col min="13835" max="13835" width="14.28515625" style="801" customWidth="1"/>
    <col min="13836" max="13836" width="13.140625" style="801" customWidth="1"/>
    <col min="13837" max="13837" width="12.28515625" style="801" customWidth="1"/>
    <col min="13838" max="14080" width="9.140625" style="801"/>
    <col min="14081" max="14081" width="91.42578125" style="801" customWidth="1"/>
    <col min="14082" max="14082" width="13.85546875" style="801" customWidth="1"/>
    <col min="14083" max="14083" width="12.140625" style="801" customWidth="1"/>
    <col min="14084" max="14084" width="11" style="801" customWidth="1"/>
    <col min="14085" max="14085" width="14.140625" style="801" customWidth="1"/>
    <col min="14086" max="14086" width="11.85546875" style="801" customWidth="1"/>
    <col min="14087" max="14087" width="9.5703125" style="801" customWidth="1"/>
    <col min="14088" max="14088" width="14.7109375" style="801" customWidth="1"/>
    <col min="14089" max="14090" width="9.5703125" style="801" customWidth="1"/>
    <col min="14091" max="14091" width="14.28515625" style="801" customWidth="1"/>
    <col min="14092" max="14092" width="13.140625" style="801" customWidth="1"/>
    <col min="14093" max="14093" width="12.28515625" style="801" customWidth="1"/>
    <col min="14094" max="14336" width="9.140625" style="801"/>
    <col min="14337" max="14337" width="91.42578125" style="801" customWidth="1"/>
    <col min="14338" max="14338" width="13.85546875" style="801" customWidth="1"/>
    <col min="14339" max="14339" width="12.140625" style="801" customWidth="1"/>
    <col min="14340" max="14340" width="11" style="801" customWidth="1"/>
    <col min="14341" max="14341" width="14.140625" style="801" customWidth="1"/>
    <col min="14342" max="14342" width="11.85546875" style="801" customWidth="1"/>
    <col min="14343" max="14343" width="9.5703125" style="801" customWidth="1"/>
    <col min="14344" max="14344" width="14.7109375" style="801" customWidth="1"/>
    <col min="14345" max="14346" width="9.5703125" style="801" customWidth="1"/>
    <col min="14347" max="14347" width="14.28515625" style="801" customWidth="1"/>
    <col min="14348" max="14348" width="13.140625" style="801" customWidth="1"/>
    <col min="14349" max="14349" width="12.28515625" style="801" customWidth="1"/>
    <col min="14350" max="14592" width="9.140625" style="801"/>
    <col min="14593" max="14593" width="91.42578125" style="801" customWidth="1"/>
    <col min="14594" max="14594" width="13.85546875" style="801" customWidth="1"/>
    <col min="14595" max="14595" width="12.140625" style="801" customWidth="1"/>
    <col min="14596" max="14596" width="11" style="801" customWidth="1"/>
    <col min="14597" max="14597" width="14.140625" style="801" customWidth="1"/>
    <col min="14598" max="14598" width="11.85546875" style="801" customWidth="1"/>
    <col min="14599" max="14599" width="9.5703125" style="801" customWidth="1"/>
    <col min="14600" max="14600" width="14.7109375" style="801" customWidth="1"/>
    <col min="14601" max="14602" width="9.5703125" style="801" customWidth="1"/>
    <col min="14603" max="14603" width="14.28515625" style="801" customWidth="1"/>
    <col min="14604" max="14604" width="13.140625" style="801" customWidth="1"/>
    <col min="14605" max="14605" width="12.28515625" style="801" customWidth="1"/>
    <col min="14606" max="14848" width="9.140625" style="801"/>
    <col min="14849" max="14849" width="91.42578125" style="801" customWidth="1"/>
    <col min="14850" max="14850" width="13.85546875" style="801" customWidth="1"/>
    <col min="14851" max="14851" width="12.140625" style="801" customWidth="1"/>
    <col min="14852" max="14852" width="11" style="801" customWidth="1"/>
    <col min="14853" max="14853" width="14.140625" style="801" customWidth="1"/>
    <col min="14854" max="14854" width="11.85546875" style="801" customWidth="1"/>
    <col min="14855" max="14855" width="9.5703125" style="801" customWidth="1"/>
    <col min="14856" max="14856" width="14.7109375" style="801" customWidth="1"/>
    <col min="14857" max="14858" width="9.5703125" style="801" customWidth="1"/>
    <col min="14859" max="14859" width="14.28515625" style="801" customWidth="1"/>
    <col min="14860" max="14860" width="13.140625" style="801" customWidth="1"/>
    <col min="14861" max="14861" width="12.28515625" style="801" customWidth="1"/>
    <col min="14862" max="15104" width="9.140625" style="801"/>
    <col min="15105" max="15105" width="91.42578125" style="801" customWidth="1"/>
    <col min="15106" max="15106" width="13.85546875" style="801" customWidth="1"/>
    <col min="15107" max="15107" width="12.140625" style="801" customWidth="1"/>
    <col min="15108" max="15108" width="11" style="801" customWidth="1"/>
    <col min="15109" max="15109" width="14.140625" style="801" customWidth="1"/>
    <col min="15110" max="15110" width="11.85546875" style="801" customWidth="1"/>
    <col min="15111" max="15111" width="9.5703125" style="801" customWidth="1"/>
    <col min="15112" max="15112" width="14.7109375" style="801" customWidth="1"/>
    <col min="15113" max="15114" width="9.5703125" style="801" customWidth="1"/>
    <col min="15115" max="15115" width="14.28515625" style="801" customWidth="1"/>
    <col min="15116" max="15116" width="13.140625" style="801" customWidth="1"/>
    <col min="15117" max="15117" width="12.28515625" style="801" customWidth="1"/>
    <col min="15118" max="15360" width="9.140625" style="801"/>
    <col min="15361" max="15361" width="91.42578125" style="801" customWidth="1"/>
    <col min="15362" max="15362" width="13.85546875" style="801" customWidth="1"/>
    <col min="15363" max="15363" width="12.140625" style="801" customWidth="1"/>
    <col min="15364" max="15364" width="11" style="801" customWidth="1"/>
    <col min="15365" max="15365" width="14.140625" style="801" customWidth="1"/>
    <col min="15366" max="15366" width="11.85546875" style="801" customWidth="1"/>
    <col min="15367" max="15367" width="9.5703125" style="801" customWidth="1"/>
    <col min="15368" max="15368" width="14.7109375" style="801" customWidth="1"/>
    <col min="15369" max="15370" width="9.5703125" style="801" customWidth="1"/>
    <col min="15371" max="15371" width="14.28515625" style="801" customWidth="1"/>
    <col min="15372" max="15372" width="13.140625" style="801" customWidth="1"/>
    <col min="15373" max="15373" width="12.28515625" style="801" customWidth="1"/>
    <col min="15374" max="15616" width="9.140625" style="801"/>
    <col min="15617" max="15617" width="91.42578125" style="801" customWidth="1"/>
    <col min="15618" max="15618" width="13.85546875" style="801" customWidth="1"/>
    <col min="15619" max="15619" width="12.140625" style="801" customWidth="1"/>
    <col min="15620" max="15620" width="11" style="801" customWidth="1"/>
    <col min="15621" max="15621" width="14.140625" style="801" customWidth="1"/>
    <col min="15622" max="15622" width="11.85546875" style="801" customWidth="1"/>
    <col min="15623" max="15623" width="9.5703125" style="801" customWidth="1"/>
    <col min="15624" max="15624" width="14.7109375" style="801" customWidth="1"/>
    <col min="15625" max="15626" width="9.5703125" style="801" customWidth="1"/>
    <col min="15627" max="15627" width="14.28515625" style="801" customWidth="1"/>
    <col min="15628" max="15628" width="13.140625" style="801" customWidth="1"/>
    <col min="15629" max="15629" width="12.28515625" style="801" customWidth="1"/>
    <col min="15630" max="15872" width="9.140625" style="801"/>
    <col min="15873" max="15873" width="91.42578125" style="801" customWidth="1"/>
    <col min="15874" max="15874" width="13.85546875" style="801" customWidth="1"/>
    <col min="15875" max="15875" width="12.140625" style="801" customWidth="1"/>
    <col min="15876" max="15876" width="11" style="801" customWidth="1"/>
    <col min="15877" max="15877" width="14.140625" style="801" customWidth="1"/>
    <col min="15878" max="15878" width="11.85546875" style="801" customWidth="1"/>
    <col min="15879" max="15879" width="9.5703125" style="801" customWidth="1"/>
    <col min="15880" max="15880" width="14.7109375" style="801" customWidth="1"/>
    <col min="15881" max="15882" width="9.5703125" style="801" customWidth="1"/>
    <col min="15883" max="15883" width="14.28515625" style="801" customWidth="1"/>
    <col min="15884" max="15884" width="13.140625" style="801" customWidth="1"/>
    <col min="15885" max="15885" width="12.28515625" style="801" customWidth="1"/>
    <col min="15886" max="16128" width="9.140625" style="801"/>
    <col min="16129" max="16129" width="91.42578125" style="801" customWidth="1"/>
    <col min="16130" max="16130" width="13.85546875" style="801" customWidth="1"/>
    <col min="16131" max="16131" width="12.140625" style="801" customWidth="1"/>
    <col min="16132" max="16132" width="11" style="801" customWidth="1"/>
    <col min="16133" max="16133" width="14.140625" style="801" customWidth="1"/>
    <col min="16134" max="16134" width="11.85546875" style="801" customWidth="1"/>
    <col min="16135" max="16135" width="9.5703125" style="801" customWidth="1"/>
    <col min="16136" max="16136" width="14.7109375" style="801" customWidth="1"/>
    <col min="16137" max="16138" width="9.5703125" style="801" customWidth="1"/>
    <col min="16139" max="16139" width="14.28515625" style="801" customWidth="1"/>
    <col min="16140" max="16140" width="13.140625" style="801" customWidth="1"/>
    <col min="16141" max="16141" width="12.28515625" style="801" customWidth="1"/>
    <col min="16142" max="16384" width="9.140625" style="801"/>
  </cols>
  <sheetData>
    <row r="1" spans="1:13" ht="22.5" customHeight="1" x14ac:dyDescent="0.3">
      <c r="A1" s="4700" t="s">
        <v>345</v>
      </c>
      <c r="B1" s="4700"/>
      <c r="C1" s="4700"/>
      <c r="D1" s="4700"/>
      <c r="E1" s="4700"/>
      <c r="F1" s="4700"/>
      <c r="G1" s="4700"/>
      <c r="H1" s="4700"/>
      <c r="I1" s="4700"/>
      <c r="J1" s="4700"/>
      <c r="K1" s="4700"/>
      <c r="L1" s="4700"/>
      <c r="M1" s="4700"/>
    </row>
    <row r="2" spans="1:13" ht="22.5" customHeight="1" x14ac:dyDescent="0.3">
      <c r="A2" s="4732" t="s">
        <v>358</v>
      </c>
      <c r="B2" s="4732"/>
      <c r="C2" s="4732"/>
      <c r="D2" s="4732"/>
      <c r="E2" s="4732"/>
      <c r="F2" s="4732"/>
      <c r="G2" s="4732"/>
      <c r="H2" s="4732"/>
      <c r="I2" s="4732"/>
      <c r="J2" s="4732"/>
      <c r="K2" s="4732"/>
      <c r="L2" s="4732"/>
      <c r="M2" s="4732"/>
    </row>
    <row r="3" spans="1:13" ht="21" thickBot="1" x14ac:dyDescent="0.35">
      <c r="A3" s="1963"/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</row>
    <row r="4" spans="1:13" ht="33.75" customHeight="1" thickBot="1" x14ac:dyDescent="0.35">
      <c r="A4" s="4750" t="s">
        <v>9</v>
      </c>
      <c r="B4" s="4768" t="s">
        <v>19</v>
      </c>
      <c r="C4" s="4769"/>
      <c r="D4" s="4770"/>
      <c r="E4" s="4768" t="s">
        <v>20</v>
      </c>
      <c r="F4" s="4769"/>
      <c r="G4" s="4770"/>
      <c r="H4" s="4768" t="s">
        <v>29</v>
      </c>
      <c r="I4" s="4769"/>
      <c r="J4" s="4770"/>
      <c r="K4" s="4762" t="s">
        <v>21</v>
      </c>
      <c r="L4" s="4763"/>
      <c r="M4" s="4764"/>
    </row>
    <row r="5" spans="1:13" ht="200.25" thickBot="1" x14ac:dyDescent="0.35">
      <c r="A5" s="4751"/>
      <c r="B5" s="2101" t="s">
        <v>26</v>
      </c>
      <c r="C5" s="2101" t="s">
        <v>27</v>
      </c>
      <c r="D5" s="2101" t="s">
        <v>4</v>
      </c>
      <c r="E5" s="2101" t="s">
        <v>26</v>
      </c>
      <c r="F5" s="2101" t="s">
        <v>27</v>
      </c>
      <c r="G5" s="2101" t="s">
        <v>4</v>
      </c>
      <c r="H5" s="2101" t="s">
        <v>26</v>
      </c>
      <c r="I5" s="2101" t="s">
        <v>27</v>
      </c>
      <c r="J5" s="2101" t="s">
        <v>4</v>
      </c>
      <c r="K5" s="2101" t="s">
        <v>26</v>
      </c>
      <c r="L5" s="2101" t="s">
        <v>27</v>
      </c>
      <c r="M5" s="2102" t="s">
        <v>4</v>
      </c>
    </row>
    <row r="6" spans="1:13" ht="21" thickBot="1" x14ac:dyDescent="0.35">
      <c r="A6" s="2019" t="s">
        <v>22</v>
      </c>
      <c r="B6" s="2103"/>
      <c r="C6" s="2104"/>
      <c r="D6" s="1902"/>
      <c r="E6" s="2103"/>
      <c r="F6" s="2104"/>
      <c r="G6" s="1903"/>
      <c r="H6" s="1904"/>
      <c r="I6" s="2104"/>
      <c r="J6" s="1902"/>
      <c r="K6" s="2105"/>
      <c r="L6" s="2106"/>
      <c r="M6" s="1905"/>
    </row>
    <row r="7" spans="1:13" ht="21" thickBot="1" x14ac:dyDescent="0.35">
      <c r="A7" s="2045" t="s">
        <v>170</v>
      </c>
      <c r="B7" s="2064"/>
      <c r="C7" s="2107"/>
      <c r="D7" s="1864"/>
      <c r="E7" s="2107"/>
      <c r="F7" s="2107"/>
      <c r="G7" s="1864"/>
      <c r="H7" s="2107"/>
      <c r="I7" s="2107"/>
      <c r="J7" s="1864"/>
      <c r="K7" s="2108"/>
      <c r="L7" s="2109"/>
      <c r="M7" s="1852"/>
    </row>
    <row r="8" spans="1:13" x14ac:dyDescent="0.3">
      <c r="A8" s="2123" t="s">
        <v>313</v>
      </c>
      <c r="B8" s="2110">
        <v>7</v>
      </c>
      <c r="C8" s="2110">
        <v>7</v>
      </c>
      <c r="D8" s="2110">
        <f>SUM(B8:C8)</f>
        <v>14</v>
      </c>
      <c r="E8" s="2110">
        <v>5</v>
      </c>
      <c r="F8" s="2110">
        <v>1</v>
      </c>
      <c r="G8" s="2110">
        <f>SUM(E8:F8)</f>
        <v>6</v>
      </c>
      <c r="H8" s="2110">
        <v>8</v>
      </c>
      <c r="I8" s="2110">
        <v>7</v>
      </c>
      <c r="J8" s="2110">
        <f>SUM(H8:I8)</f>
        <v>15</v>
      </c>
      <c r="K8" s="2124">
        <v>20</v>
      </c>
      <c r="L8" s="2124">
        <v>15</v>
      </c>
      <c r="M8" s="2110">
        <f>SUM(K8:L8)</f>
        <v>35</v>
      </c>
    </row>
    <row r="9" spans="1:13" x14ac:dyDescent="0.3">
      <c r="A9" s="1153" t="s">
        <v>315</v>
      </c>
      <c r="B9" s="1158">
        <v>0</v>
      </c>
      <c r="C9" s="1158">
        <v>0</v>
      </c>
      <c r="D9" s="1158">
        <f>SUM(B9:C9)</f>
        <v>0</v>
      </c>
      <c r="E9" s="1158">
        <v>0</v>
      </c>
      <c r="F9" s="1158">
        <v>0</v>
      </c>
      <c r="G9" s="1158">
        <f>SUM(E9:F9)</f>
        <v>0</v>
      </c>
      <c r="H9" s="1158">
        <v>0</v>
      </c>
      <c r="I9" s="1158">
        <v>0</v>
      </c>
      <c r="J9" s="1158">
        <f>SUM(H9:I9)</f>
        <v>0</v>
      </c>
      <c r="K9" s="2125">
        <v>0</v>
      </c>
      <c r="L9" s="2125">
        <v>0</v>
      </c>
      <c r="M9" s="1158">
        <f>SUM(K9:L9)</f>
        <v>0</v>
      </c>
    </row>
    <row r="10" spans="1:13" x14ac:dyDescent="0.3">
      <c r="A10" s="1153" t="s">
        <v>317</v>
      </c>
      <c r="B10" s="1158">
        <v>3</v>
      </c>
      <c r="C10" s="1158">
        <v>6</v>
      </c>
      <c r="D10" s="1158">
        <f>SUM(B10:C10)</f>
        <v>9</v>
      </c>
      <c r="E10" s="1158">
        <v>3</v>
      </c>
      <c r="F10" s="1158">
        <v>2</v>
      </c>
      <c r="G10" s="1158">
        <f>SUM(E10:F10)</f>
        <v>5</v>
      </c>
      <c r="H10" s="1158">
        <v>4</v>
      </c>
      <c r="I10" s="1158">
        <v>7</v>
      </c>
      <c r="J10" s="1158">
        <f>SUM(H10:I10)</f>
        <v>11</v>
      </c>
      <c r="K10" s="2125">
        <v>10</v>
      </c>
      <c r="L10" s="2125">
        <v>15</v>
      </c>
      <c r="M10" s="1158">
        <f>SUM(K10:L10)</f>
        <v>25</v>
      </c>
    </row>
    <row r="11" spans="1:13" ht="21" thickBot="1" x14ac:dyDescent="0.35">
      <c r="A11" s="1153" t="s">
        <v>318</v>
      </c>
      <c r="B11" s="1158">
        <v>0</v>
      </c>
      <c r="C11" s="1158">
        <v>0</v>
      </c>
      <c r="D11" s="1158">
        <f>SUM(B11:C11)</f>
        <v>0</v>
      </c>
      <c r="E11" s="1158">
        <v>0</v>
      </c>
      <c r="F11" s="1158">
        <v>0</v>
      </c>
      <c r="G11" s="1158">
        <f>SUM(E11:F11)</f>
        <v>0</v>
      </c>
      <c r="H11" s="1158">
        <v>0</v>
      </c>
      <c r="I11" s="1158">
        <v>1</v>
      </c>
      <c r="J11" s="1158">
        <f>SUM(H11:I11)</f>
        <v>1</v>
      </c>
      <c r="K11" s="2125">
        <v>0</v>
      </c>
      <c r="L11" s="2125">
        <v>1</v>
      </c>
      <c r="M11" s="1158">
        <f>SUM(K11:L11)</f>
        <v>1</v>
      </c>
    </row>
    <row r="12" spans="1:13" ht="21" thickBot="1" x14ac:dyDescent="0.35">
      <c r="A12" s="2126" t="s">
        <v>12</v>
      </c>
      <c r="B12" s="2072">
        <f t="shared" ref="B12:M12" si="0">SUM(B8:B11)</f>
        <v>10</v>
      </c>
      <c r="C12" s="2072">
        <f t="shared" si="0"/>
        <v>13</v>
      </c>
      <c r="D12" s="2072">
        <f t="shared" si="0"/>
        <v>23</v>
      </c>
      <c r="E12" s="2072">
        <f t="shared" si="0"/>
        <v>8</v>
      </c>
      <c r="F12" s="2072">
        <f t="shared" si="0"/>
        <v>3</v>
      </c>
      <c r="G12" s="2072">
        <f t="shared" si="0"/>
        <v>11</v>
      </c>
      <c r="H12" s="2072">
        <f t="shared" si="0"/>
        <v>12</v>
      </c>
      <c r="I12" s="2072">
        <f t="shared" si="0"/>
        <v>15</v>
      </c>
      <c r="J12" s="2072">
        <f t="shared" si="0"/>
        <v>27</v>
      </c>
      <c r="K12" s="2072">
        <f t="shared" si="0"/>
        <v>30</v>
      </c>
      <c r="L12" s="2072">
        <f t="shared" si="0"/>
        <v>31</v>
      </c>
      <c r="M12" s="2111">
        <f t="shared" si="0"/>
        <v>61</v>
      </c>
    </row>
    <row r="13" spans="1:13" ht="21" thickBot="1" x14ac:dyDescent="0.35">
      <c r="A13" s="2127" t="s">
        <v>23</v>
      </c>
      <c r="B13" s="2072"/>
      <c r="C13" s="2112"/>
      <c r="D13" s="1791"/>
      <c r="E13" s="2072"/>
      <c r="F13" s="2112"/>
      <c r="G13" s="1791"/>
      <c r="H13" s="2072"/>
      <c r="I13" s="2112"/>
      <c r="J13" s="1791"/>
      <c r="K13" s="1860"/>
      <c r="L13" s="713"/>
      <c r="M13" s="714"/>
    </row>
    <row r="14" spans="1:13" ht="21" thickBot="1" x14ac:dyDescent="0.35">
      <c r="A14" s="2128" t="s">
        <v>11</v>
      </c>
      <c r="B14" s="2113"/>
      <c r="C14" s="2114"/>
      <c r="D14" s="1909"/>
      <c r="E14" s="2113"/>
      <c r="F14" s="2114"/>
      <c r="G14" s="1909"/>
      <c r="H14" s="2113"/>
      <c r="I14" s="2114"/>
      <c r="J14" s="1909"/>
      <c r="K14" s="2129"/>
      <c r="L14" s="2130"/>
      <c r="M14" s="2131"/>
    </row>
    <row r="15" spans="1:13" ht="21" thickBot="1" x14ac:dyDescent="0.35">
      <c r="A15" s="1970" t="s">
        <v>170</v>
      </c>
      <c r="B15" s="2064"/>
      <c r="C15" s="2064"/>
      <c r="D15" s="2064"/>
      <c r="E15" s="2064"/>
      <c r="F15" s="2064"/>
      <c r="G15" s="2064"/>
      <c r="H15" s="2064"/>
      <c r="I15" s="2064"/>
      <c r="J15" s="2064"/>
      <c r="K15" s="2064"/>
      <c r="L15" s="2064"/>
      <c r="M15" s="2066"/>
    </row>
    <row r="16" spans="1:13" x14ac:dyDescent="0.3">
      <c r="A16" s="1131" t="s">
        <v>313</v>
      </c>
      <c r="B16" s="2080">
        <v>7</v>
      </c>
      <c r="C16" s="2081">
        <v>7</v>
      </c>
      <c r="D16" s="2082">
        <v>14</v>
      </c>
      <c r="E16" s="2083">
        <v>5</v>
      </c>
      <c r="F16" s="2081">
        <v>1</v>
      </c>
      <c r="G16" s="2082">
        <v>6</v>
      </c>
      <c r="H16" s="2083">
        <v>8</v>
      </c>
      <c r="I16" s="2080">
        <v>6</v>
      </c>
      <c r="J16" s="2115">
        <v>14</v>
      </c>
      <c r="K16" s="2132">
        <v>20</v>
      </c>
      <c r="L16" s="2085">
        <v>14</v>
      </c>
      <c r="M16" s="2086">
        <v>34</v>
      </c>
    </row>
    <row r="17" spans="1:13" x14ac:dyDescent="0.3">
      <c r="A17" s="1131" t="s">
        <v>315</v>
      </c>
      <c r="B17" s="1123">
        <v>0</v>
      </c>
      <c r="C17" s="1124">
        <v>0</v>
      </c>
      <c r="D17" s="1125">
        <v>0</v>
      </c>
      <c r="E17" s="1119">
        <v>0</v>
      </c>
      <c r="F17" s="1124">
        <v>0</v>
      </c>
      <c r="G17" s="1125">
        <v>0</v>
      </c>
      <c r="H17" s="1119">
        <v>0</v>
      </c>
      <c r="I17" s="1123">
        <v>0</v>
      </c>
      <c r="J17" s="1117">
        <v>0</v>
      </c>
      <c r="K17" s="1856">
        <v>0</v>
      </c>
      <c r="L17" s="1783">
        <v>0</v>
      </c>
      <c r="M17" s="1784">
        <v>0</v>
      </c>
    </row>
    <row r="18" spans="1:13" x14ac:dyDescent="0.3">
      <c r="A18" s="1131" t="s">
        <v>317</v>
      </c>
      <c r="B18" s="1123">
        <v>3</v>
      </c>
      <c r="C18" s="1124">
        <v>5</v>
      </c>
      <c r="D18" s="1125">
        <v>8</v>
      </c>
      <c r="E18" s="1119">
        <v>3</v>
      </c>
      <c r="F18" s="1124">
        <v>2</v>
      </c>
      <c r="G18" s="1125">
        <v>5</v>
      </c>
      <c r="H18" s="1119">
        <v>4</v>
      </c>
      <c r="I18" s="1123">
        <v>7</v>
      </c>
      <c r="J18" s="1117">
        <v>11</v>
      </c>
      <c r="K18" s="1856">
        <v>10</v>
      </c>
      <c r="L18" s="1783">
        <v>14</v>
      </c>
      <c r="M18" s="1784">
        <v>24</v>
      </c>
    </row>
    <row r="19" spans="1:13" ht="21" customHeight="1" thickBot="1" x14ac:dyDescent="0.35">
      <c r="A19" s="1131" t="s">
        <v>318</v>
      </c>
      <c r="B19" s="1123">
        <v>0</v>
      </c>
      <c r="C19" s="1124">
        <v>0</v>
      </c>
      <c r="D19" s="1125">
        <v>0</v>
      </c>
      <c r="E19" s="1119">
        <v>0</v>
      </c>
      <c r="F19" s="1124">
        <v>0</v>
      </c>
      <c r="G19" s="1125">
        <v>0</v>
      </c>
      <c r="H19" s="1119">
        <v>0</v>
      </c>
      <c r="I19" s="1123">
        <v>1</v>
      </c>
      <c r="J19" s="1117">
        <v>1</v>
      </c>
      <c r="K19" s="1856">
        <v>0</v>
      </c>
      <c r="L19" s="1783">
        <v>1</v>
      </c>
      <c r="M19" s="1784">
        <v>1</v>
      </c>
    </row>
    <row r="20" spans="1:13" ht="21" thickBot="1" x14ac:dyDescent="0.35">
      <c r="A20" s="2133" t="s">
        <v>8</v>
      </c>
      <c r="B20" s="715">
        <f t="shared" ref="B20:M20" si="1">SUM(B16:B19)</f>
        <v>10</v>
      </c>
      <c r="C20" s="715">
        <f t="shared" si="1"/>
        <v>12</v>
      </c>
      <c r="D20" s="715">
        <f t="shared" si="1"/>
        <v>22</v>
      </c>
      <c r="E20" s="715">
        <f t="shared" si="1"/>
        <v>8</v>
      </c>
      <c r="F20" s="715">
        <f t="shared" si="1"/>
        <v>3</v>
      </c>
      <c r="G20" s="715">
        <f t="shared" si="1"/>
        <v>11</v>
      </c>
      <c r="H20" s="2087">
        <f t="shared" si="1"/>
        <v>12</v>
      </c>
      <c r="I20" s="2087">
        <f t="shared" si="1"/>
        <v>14</v>
      </c>
      <c r="J20" s="2087">
        <f t="shared" si="1"/>
        <v>26</v>
      </c>
      <c r="K20" s="715">
        <f t="shared" si="1"/>
        <v>30</v>
      </c>
      <c r="L20" s="715">
        <f t="shared" si="1"/>
        <v>29</v>
      </c>
      <c r="M20" s="2079">
        <f t="shared" si="1"/>
        <v>59</v>
      </c>
    </row>
    <row r="21" spans="1:13" ht="21" thickBot="1" x14ac:dyDescent="0.35">
      <c r="A21" s="2134" t="s">
        <v>25</v>
      </c>
      <c r="B21" s="2116"/>
      <c r="C21" s="2117"/>
      <c r="D21" s="1792"/>
      <c r="E21" s="2116"/>
      <c r="F21" s="2117"/>
      <c r="G21" s="1792"/>
      <c r="H21" s="2116"/>
      <c r="I21" s="2118"/>
      <c r="J21" s="2119"/>
      <c r="K21" s="2129">
        <v>0</v>
      </c>
      <c r="L21" s="2130">
        <v>0</v>
      </c>
      <c r="M21" s="2131">
        <v>0</v>
      </c>
    </row>
    <row r="22" spans="1:13" ht="21" thickBot="1" x14ac:dyDescent="0.35">
      <c r="A22" s="1970" t="s">
        <v>170</v>
      </c>
      <c r="B22" s="2087"/>
      <c r="C22" s="2120"/>
      <c r="D22" s="2121"/>
      <c r="E22" s="2087"/>
      <c r="F22" s="2120"/>
      <c r="G22" s="2121"/>
      <c r="H22" s="2122"/>
      <c r="I22" s="2120"/>
      <c r="J22" s="1911"/>
      <c r="K22" s="2087"/>
      <c r="L22" s="2120"/>
      <c r="M22" s="2121"/>
    </row>
    <row r="23" spans="1:13" x14ac:dyDescent="0.3">
      <c r="A23" s="2135" t="s">
        <v>313</v>
      </c>
      <c r="B23" s="1123">
        <v>0</v>
      </c>
      <c r="C23" s="1123">
        <v>0</v>
      </c>
      <c r="D23" s="1158">
        <v>0</v>
      </c>
      <c r="E23" s="1123">
        <v>0</v>
      </c>
      <c r="F23" s="1123">
        <v>0</v>
      </c>
      <c r="G23" s="1158">
        <v>0</v>
      </c>
      <c r="H23" s="1119">
        <v>0</v>
      </c>
      <c r="I23" s="1123">
        <v>1</v>
      </c>
      <c r="J23" s="1117">
        <v>1</v>
      </c>
      <c r="K23" s="1860">
        <v>0</v>
      </c>
      <c r="L23" s="713">
        <v>1</v>
      </c>
      <c r="M23" s="714">
        <v>1</v>
      </c>
    </row>
    <row r="24" spans="1:13" x14ac:dyDescent="0.3">
      <c r="A24" s="2135" t="s">
        <v>315</v>
      </c>
      <c r="B24" s="1123">
        <v>0</v>
      </c>
      <c r="C24" s="1123">
        <v>0</v>
      </c>
      <c r="D24" s="1158">
        <v>0</v>
      </c>
      <c r="E24" s="1123">
        <v>0</v>
      </c>
      <c r="F24" s="1123">
        <v>0</v>
      </c>
      <c r="G24" s="1158">
        <v>0</v>
      </c>
      <c r="H24" s="1119">
        <v>0</v>
      </c>
      <c r="I24" s="1123">
        <v>0</v>
      </c>
      <c r="J24" s="1117">
        <v>0</v>
      </c>
      <c r="K24" s="1860">
        <v>0</v>
      </c>
      <c r="L24" s="713">
        <v>0</v>
      </c>
      <c r="M24" s="714">
        <v>0</v>
      </c>
    </row>
    <row r="25" spans="1:13" x14ac:dyDescent="0.3">
      <c r="A25" s="2135" t="s">
        <v>317</v>
      </c>
      <c r="B25" s="1123">
        <v>0</v>
      </c>
      <c r="C25" s="1123">
        <v>1</v>
      </c>
      <c r="D25" s="1158">
        <v>1</v>
      </c>
      <c r="E25" s="1123">
        <v>0</v>
      </c>
      <c r="F25" s="1123">
        <v>0</v>
      </c>
      <c r="G25" s="1158">
        <v>0</v>
      </c>
      <c r="H25" s="1119">
        <v>0</v>
      </c>
      <c r="I25" s="1123">
        <v>0</v>
      </c>
      <c r="J25" s="1117">
        <v>0</v>
      </c>
      <c r="K25" s="1860">
        <v>0</v>
      </c>
      <c r="L25" s="713">
        <v>1</v>
      </c>
      <c r="M25" s="714">
        <v>1</v>
      </c>
    </row>
    <row r="26" spans="1:13" ht="21" thickBot="1" x14ac:dyDescent="0.35">
      <c r="A26" s="2135" t="s">
        <v>318</v>
      </c>
      <c r="B26" s="1123">
        <v>0</v>
      </c>
      <c r="C26" s="1123">
        <v>0</v>
      </c>
      <c r="D26" s="1158">
        <v>0</v>
      </c>
      <c r="E26" s="1123">
        <v>0</v>
      </c>
      <c r="F26" s="1123">
        <v>0</v>
      </c>
      <c r="G26" s="1158">
        <v>0</v>
      </c>
      <c r="H26" s="1119">
        <v>0</v>
      </c>
      <c r="I26" s="1123">
        <v>0</v>
      </c>
      <c r="J26" s="1117">
        <v>0</v>
      </c>
      <c r="K26" s="1860">
        <v>0</v>
      </c>
      <c r="L26" s="713">
        <v>0</v>
      </c>
      <c r="M26" s="714">
        <v>0</v>
      </c>
    </row>
    <row r="27" spans="1:13" ht="21" thickBot="1" x14ac:dyDescent="0.35">
      <c r="A27" s="2133" t="s">
        <v>13</v>
      </c>
      <c r="B27" s="2099">
        <f t="shared" ref="B27:M27" si="2">SUM(B23:B26)</f>
        <v>0</v>
      </c>
      <c r="C27" s="2099">
        <f t="shared" si="2"/>
        <v>1</v>
      </c>
      <c r="D27" s="2099">
        <f t="shared" si="2"/>
        <v>1</v>
      </c>
      <c r="E27" s="2099">
        <f t="shared" si="2"/>
        <v>0</v>
      </c>
      <c r="F27" s="2099">
        <f t="shared" si="2"/>
        <v>0</v>
      </c>
      <c r="G27" s="2099">
        <f t="shared" si="2"/>
        <v>0</v>
      </c>
      <c r="H27" s="2099">
        <f t="shared" si="2"/>
        <v>0</v>
      </c>
      <c r="I27" s="2099">
        <f t="shared" si="2"/>
        <v>1</v>
      </c>
      <c r="J27" s="2099">
        <f t="shared" si="2"/>
        <v>1</v>
      </c>
      <c r="K27" s="2099">
        <f t="shared" si="2"/>
        <v>0</v>
      </c>
      <c r="L27" s="2099">
        <f t="shared" si="2"/>
        <v>2</v>
      </c>
      <c r="M27" s="2079">
        <f t="shared" si="2"/>
        <v>2</v>
      </c>
    </row>
    <row r="28" spans="1:13" ht="23.25" thickBot="1" x14ac:dyDescent="0.35">
      <c r="A28" s="2136" t="s">
        <v>186</v>
      </c>
      <c r="B28" s="2137">
        <f t="shared" ref="B28:M28" si="3">B20+B27</f>
        <v>10</v>
      </c>
      <c r="C28" s="2137">
        <f t="shared" si="3"/>
        <v>13</v>
      </c>
      <c r="D28" s="2137">
        <f t="shared" si="3"/>
        <v>23</v>
      </c>
      <c r="E28" s="2137">
        <f t="shared" si="3"/>
        <v>8</v>
      </c>
      <c r="F28" s="2137">
        <f t="shared" si="3"/>
        <v>3</v>
      </c>
      <c r="G28" s="2137">
        <f t="shared" si="3"/>
        <v>11</v>
      </c>
      <c r="H28" s="2137">
        <f t="shared" si="3"/>
        <v>12</v>
      </c>
      <c r="I28" s="2137">
        <f t="shared" si="3"/>
        <v>15</v>
      </c>
      <c r="J28" s="2137">
        <f t="shared" si="3"/>
        <v>27</v>
      </c>
      <c r="K28" s="2137">
        <f t="shared" si="3"/>
        <v>30</v>
      </c>
      <c r="L28" s="2137">
        <f t="shared" si="3"/>
        <v>31</v>
      </c>
      <c r="M28" s="2138">
        <f t="shared" si="3"/>
        <v>61</v>
      </c>
    </row>
    <row r="29" spans="1:13" x14ac:dyDescent="0.3">
      <c r="A29" s="885"/>
      <c r="B29" s="886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</row>
    <row r="30" spans="1:13" x14ac:dyDescent="0.3">
      <c r="A30" s="885"/>
      <c r="B30" s="886"/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5"/>
  <sheetViews>
    <sheetView tabSelected="1" view="pageBreakPreview" topLeftCell="A56" zoomScale="60" zoomScaleNormal="60" workbookViewId="0">
      <selection activeCell="AF20" sqref="AF20"/>
    </sheetView>
  </sheetViews>
  <sheetFormatPr defaultRowHeight="12.75" x14ac:dyDescent="0.2"/>
  <cols>
    <col min="1" max="1" width="49.42578125" style="56" customWidth="1"/>
    <col min="2" max="2" width="9.42578125" style="56" customWidth="1"/>
    <col min="3" max="3" width="11.140625" style="56" customWidth="1"/>
    <col min="4" max="4" width="10.140625" style="56" customWidth="1"/>
    <col min="5" max="5" width="8.42578125" style="56" customWidth="1"/>
    <col min="6" max="6" width="9.28515625" style="56" customWidth="1"/>
    <col min="7" max="7" width="8.5703125" style="56" customWidth="1"/>
    <col min="8" max="8" width="9.7109375" style="56" customWidth="1"/>
    <col min="9" max="9" width="9.42578125" style="56" customWidth="1"/>
    <col min="10" max="10" width="9.5703125" style="56" customWidth="1"/>
    <col min="11" max="12" width="9.28515625" style="56" customWidth="1"/>
    <col min="13" max="13" width="9" style="56" customWidth="1"/>
    <col min="14" max="14" width="9.42578125" style="56" customWidth="1"/>
    <col min="15" max="15" width="9.28515625" style="56" customWidth="1"/>
    <col min="16" max="17" width="10.28515625" style="56" customWidth="1"/>
    <col min="18" max="18" width="10.7109375" style="56" customWidth="1"/>
    <col min="19" max="19" width="9.85546875" style="56" bestFit="1" customWidth="1"/>
    <col min="20" max="21" width="9.28515625" style="56" customWidth="1"/>
    <col min="22" max="22" width="10" style="56" customWidth="1"/>
    <col min="23" max="23" width="8.85546875" style="56" customWidth="1"/>
    <col min="24" max="26" width="9.140625" style="56" customWidth="1"/>
    <col min="27" max="27" width="9.28515625" style="56" customWidth="1"/>
    <col min="28" max="28" width="9" style="56" customWidth="1"/>
    <col min="29" max="30" width="9.85546875" style="56" customWidth="1"/>
    <col min="31" max="31" width="10.140625" style="56" customWidth="1"/>
    <col min="32" max="32" width="9" style="56" customWidth="1"/>
    <col min="33" max="33" width="9.42578125" style="56" customWidth="1"/>
    <col min="34" max="34" width="9.85546875" style="56" customWidth="1"/>
    <col min="35" max="16384" width="9.140625" style="56"/>
  </cols>
  <sheetData>
    <row r="2" spans="1:31" ht="3.75" customHeight="1" x14ac:dyDescent="0.2"/>
    <row r="3" spans="1:31" ht="22.5" x14ac:dyDescent="0.2">
      <c r="A3" s="4793" t="s">
        <v>114</v>
      </c>
      <c r="B3" s="4793"/>
      <c r="C3" s="4793"/>
      <c r="D3" s="4793"/>
      <c r="E3" s="4793"/>
      <c r="F3" s="4793"/>
      <c r="G3" s="4793"/>
      <c r="H3" s="4793"/>
      <c r="I3" s="4793"/>
      <c r="J3" s="4793"/>
      <c r="K3" s="4793"/>
      <c r="L3" s="4793"/>
      <c r="M3" s="4793"/>
      <c r="N3" s="4793"/>
      <c r="O3" s="4793"/>
      <c r="P3" s="4793"/>
      <c r="Q3" s="4793"/>
      <c r="R3" s="4793"/>
      <c r="S3" s="4793"/>
      <c r="T3" s="4793"/>
      <c r="U3" s="4793"/>
      <c r="V3" s="4793"/>
      <c r="W3" s="4793"/>
      <c r="X3" s="4793"/>
      <c r="Y3" s="4793"/>
      <c r="Z3" s="4793"/>
      <c r="AA3" s="4793"/>
      <c r="AB3" s="4793"/>
      <c r="AC3" s="4793"/>
      <c r="AD3" s="4793"/>
      <c r="AE3" s="4793"/>
    </row>
    <row r="4" spans="1:31" ht="22.5" x14ac:dyDescent="0.3">
      <c r="A4" s="4794" t="s">
        <v>350</v>
      </c>
      <c r="B4" s="4794"/>
      <c r="C4" s="4794"/>
      <c r="D4" s="4794"/>
      <c r="E4" s="4794"/>
      <c r="F4" s="4794"/>
      <c r="G4" s="4794"/>
      <c r="H4" s="4794"/>
      <c r="I4" s="4794"/>
      <c r="J4" s="4794"/>
      <c r="K4" s="4794"/>
      <c r="L4" s="4794"/>
      <c r="M4" s="4794"/>
      <c r="N4" s="4794"/>
      <c r="O4" s="4794"/>
      <c r="P4" s="4794"/>
      <c r="Q4" s="4794"/>
      <c r="R4" s="4794"/>
      <c r="S4" s="4794"/>
      <c r="T4" s="4794"/>
      <c r="U4" s="4794"/>
      <c r="V4" s="4794"/>
      <c r="W4" s="4794"/>
      <c r="X4" s="4794"/>
      <c r="Y4" s="4794"/>
      <c r="Z4" s="4794"/>
      <c r="AA4" s="4794"/>
      <c r="AB4" s="4794"/>
      <c r="AC4" s="4794"/>
      <c r="AD4" s="4794"/>
      <c r="AE4" s="4794"/>
    </row>
    <row r="5" spans="1:31" ht="16.5" customHeight="1" x14ac:dyDescent="0.2">
      <c r="A5" s="4793" t="s">
        <v>115</v>
      </c>
      <c r="B5" s="4793"/>
      <c r="C5" s="4793"/>
      <c r="D5" s="4793"/>
      <c r="E5" s="4793"/>
      <c r="F5" s="4793"/>
      <c r="G5" s="4793"/>
      <c r="H5" s="4793"/>
      <c r="I5" s="4793"/>
      <c r="J5" s="4793"/>
      <c r="K5" s="4793"/>
      <c r="L5" s="4793"/>
      <c r="M5" s="4793"/>
      <c r="N5" s="4793"/>
      <c r="O5" s="4793"/>
      <c r="P5" s="4793"/>
      <c r="Q5" s="4793"/>
      <c r="R5" s="4793"/>
      <c r="S5" s="4793"/>
      <c r="T5" s="4793"/>
      <c r="U5" s="4793"/>
      <c r="V5" s="4793"/>
      <c r="W5" s="4793"/>
      <c r="X5" s="4793"/>
      <c r="Y5" s="4793"/>
      <c r="Z5" s="4793"/>
      <c r="AA5" s="4793"/>
      <c r="AB5" s="4793"/>
      <c r="AC5" s="4793"/>
      <c r="AD5" s="4793"/>
      <c r="AE5" s="4793"/>
    </row>
    <row r="6" spans="1:31" ht="10.5" customHeight="1" thickBot="1" x14ac:dyDescent="0.25">
      <c r="A6" s="4793"/>
      <c r="B6" s="4793"/>
      <c r="C6" s="4793"/>
      <c r="D6" s="4793"/>
      <c r="E6" s="4793"/>
      <c r="F6" s="4793"/>
      <c r="G6" s="4793"/>
      <c r="H6" s="4793"/>
      <c r="I6" s="4793"/>
      <c r="J6" s="4793"/>
      <c r="K6" s="4793"/>
      <c r="L6" s="4793"/>
      <c r="M6" s="4793"/>
      <c r="N6" s="4793"/>
      <c r="O6" s="4793"/>
      <c r="P6" s="4793"/>
      <c r="Q6" s="4793"/>
      <c r="R6" s="4793"/>
      <c r="S6" s="4793"/>
      <c r="T6" s="4793"/>
      <c r="U6" s="4793"/>
      <c r="V6" s="4793"/>
      <c r="W6" s="4793"/>
      <c r="X6" s="4793"/>
      <c r="Y6" s="4793"/>
      <c r="Z6" s="4793"/>
      <c r="AA6" s="4793"/>
      <c r="AB6" s="4793"/>
      <c r="AC6" s="4793"/>
      <c r="AD6" s="4793"/>
      <c r="AE6" s="4793"/>
    </row>
    <row r="7" spans="1:31" ht="24.75" customHeight="1" x14ac:dyDescent="0.2">
      <c r="A7" s="4784" t="s">
        <v>321</v>
      </c>
      <c r="B7" s="4787">
        <v>1</v>
      </c>
      <c r="C7" s="4788"/>
      <c r="D7" s="4789"/>
      <c r="E7" s="4787">
        <v>2</v>
      </c>
      <c r="F7" s="4788"/>
      <c r="G7" s="4789"/>
      <c r="H7" s="4787">
        <v>3</v>
      </c>
      <c r="I7" s="4788"/>
      <c r="J7" s="4789"/>
      <c r="K7" s="4787">
        <v>4</v>
      </c>
      <c r="L7" s="4788"/>
      <c r="M7" s="4789"/>
      <c r="N7" s="4787">
        <v>5</v>
      </c>
      <c r="O7" s="4788"/>
      <c r="P7" s="4789"/>
      <c r="Q7" s="4772" t="s">
        <v>4</v>
      </c>
      <c r="R7" s="4773"/>
      <c r="S7" s="4774"/>
      <c r="T7" s="4778">
        <v>1</v>
      </c>
      <c r="U7" s="4779"/>
      <c r="V7" s="4780"/>
      <c r="W7" s="4778">
        <v>2</v>
      </c>
      <c r="X7" s="4779"/>
      <c r="Y7" s="4779"/>
      <c r="Z7" s="4781" t="s">
        <v>116</v>
      </c>
      <c r="AA7" s="4782"/>
      <c r="AB7" s="4783"/>
      <c r="AC7" s="58" t="s">
        <v>4</v>
      </c>
      <c r="AD7" s="59"/>
      <c r="AE7" s="448" t="s">
        <v>137</v>
      </c>
    </row>
    <row r="8" spans="1:31" ht="26.25" customHeight="1" thickBot="1" x14ac:dyDescent="0.25">
      <c r="A8" s="4785"/>
      <c r="B8" s="4790"/>
      <c r="C8" s="4791"/>
      <c r="D8" s="4792"/>
      <c r="E8" s="4790"/>
      <c r="F8" s="4791"/>
      <c r="G8" s="4792"/>
      <c r="H8" s="4790"/>
      <c r="I8" s="4791"/>
      <c r="J8" s="4792"/>
      <c r="K8" s="4790"/>
      <c r="L8" s="4791"/>
      <c r="M8" s="4792"/>
      <c r="N8" s="4790"/>
      <c r="O8" s="4791"/>
      <c r="P8" s="4792"/>
      <c r="Q8" s="4775" t="s">
        <v>143</v>
      </c>
      <c r="R8" s="4776"/>
      <c r="S8" s="4777"/>
      <c r="T8" s="4775" t="s">
        <v>5</v>
      </c>
      <c r="U8" s="4776"/>
      <c r="V8" s="4777"/>
      <c r="W8" s="4775" t="s">
        <v>5</v>
      </c>
      <c r="X8" s="4776"/>
      <c r="Y8" s="4777"/>
      <c r="Z8" s="4775" t="s">
        <v>5</v>
      </c>
      <c r="AA8" s="4776"/>
      <c r="AB8" s="4777"/>
      <c r="AC8" s="60"/>
      <c r="AD8" s="61"/>
      <c r="AE8" s="449"/>
    </row>
    <row r="9" spans="1:31" ht="79.5" customHeight="1" thickBot="1" x14ac:dyDescent="0.25">
      <c r="A9" s="4786"/>
      <c r="B9" s="62" t="s">
        <v>117</v>
      </c>
      <c r="C9" s="63" t="s">
        <v>118</v>
      </c>
      <c r="D9" s="64" t="s">
        <v>119</v>
      </c>
      <c r="E9" s="62" t="s">
        <v>117</v>
      </c>
      <c r="F9" s="63" t="s">
        <v>118</v>
      </c>
      <c r="G9" s="64" t="s">
        <v>119</v>
      </c>
      <c r="H9" s="62" t="s">
        <v>117</v>
      </c>
      <c r="I9" s="63" t="s">
        <v>118</v>
      </c>
      <c r="J9" s="65" t="s">
        <v>119</v>
      </c>
      <c r="K9" s="62" t="s">
        <v>117</v>
      </c>
      <c r="L9" s="63" t="s">
        <v>118</v>
      </c>
      <c r="M9" s="64" t="s">
        <v>119</v>
      </c>
      <c r="N9" s="62" t="s">
        <v>117</v>
      </c>
      <c r="O9" s="63" t="s">
        <v>118</v>
      </c>
      <c r="P9" s="64" t="s">
        <v>119</v>
      </c>
      <c r="Q9" s="62" t="s">
        <v>117</v>
      </c>
      <c r="R9" s="63" t="s">
        <v>118</v>
      </c>
      <c r="S9" s="66" t="s">
        <v>119</v>
      </c>
      <c r="T9" s="62" t="s">
        <v>117</v>
      </c>
      <c r="U9" s="63" t="s">
        <v>118</v>
      </c>
      <c r="V9" s="67" t="s">
        <v>119</v>
      </c>
      <c r="W9" s="62" t="s">
        <v>117</v>
      </c>
      <c r="X9" s="63" t="s">
        <v>118</v>
      </c>
      <c r="Y9" s="67" t="s">
        <v>119</v>
      </c>
      <c r="Z9" s="62" t="s">
        <v>117</v>
      </c>
      <c r="AA9" s="63" t="s">
        <v>118</v>
      </c>
      <c r="AB9" s="66" t="s">
        <v>119</v>
      </c>
      <c r="AC9" s="62" t="s">
        <v>117</v>
      </c>
      <c r="AD9" s="63" t="s">
        <v>118</v>
      </c>
      <c r="AE9" s="450" t="s">
        <v>120</v>
      </c>
    </row>
    <row r="10" spans="1:31" ht="36" customHeight="1" x14ac:dyDescent="0.35">
      <c r="A10" s="4845" t="s">
        <v>121</v>
      </c>
      <c r="B10" s="4846">
        <v>883</v>
      </c>
      <c r="C10" s="4847">
        <v>244</v>
      </c>
      <c r="D10" s="4848">
        <v>1127</v>
      </c>
      <c r="E10" s="4846">
        <v>775</v>
      </c>
      <c r="F10" s="4847">
        <v>172</v>
      </c>
      <c r="G10" s="4848">
        <v>947</v>
      </c>
      <c r="H10" s="4846">
        <v>750</v>
      </c>
      <c r="I10" s="4847">
        <v>120</v>
      </c>
      <c r="J10" s="4848">
        <v>870</v>
      </c>
      <c r="K10" s="4846">
        <v>787</v>
      </c>
      <c r="L10" s="4847">
        <v>116</v>
      </c>
      <c r="M10" s="4848">
        <v>903</v>
      </c>
      <c r="N10" s="4846">
        <v>0</v>
      </c>
      <c r="O10" s="4847">
        <v>0</v>
      </c>
      <c r="P10" s="4849">
        <v>0</v>
      </c>
      <c r="Q10" s="4850">
        <f t="shared" ref="Q10:R19" si="0">B10+E10+H10+K10+N10</f>
        <v>3195</v>
      </c>
      <c r="R10" s="4851">
        <f t="shared" ref="R10:R19" si="1">C10+F10+I10+L10+O10</f>
        <v>652</v>
      </c>
      <c r="S10" s="4852">
        <f>D10+G10+J10+M10+P10</f>
        <v>3847</v>
      </c>
      <c r="T10" s="4849">
        <v>494</v>
      </c>
      <c r="U10" s="4847">
        <v>26</v>
      </c>
      <c r="V10" s="4848">
        <v>520</v>
      </c>
      <c r="W10" s="4846">
        <v>400</v>
      </c>
      <c r="X10" s="4847">
        <v>6</v>
      </c>
      <c r="Y10" s="4849">
        <v>406</v>
      </c>
      <c r="Z10" s="4853">
        <v>894</v>
      </c>
      <c r="AA10" s="4847">
        <v>32</v>
      </c>
      <c r="AB10" s="4854">
        <v>926</v>
      </c>
      <c r="AC10" s="1146">
        <f t="shared" ref="AC10:AC20" si="2">Q10+Z10</f>
        <v>4089</v>
      </c>
      <c r="AD10" s="1147">
        <f t="shared" ref="AD10:AD20" si="3">R10+AA10</f>
        <v>684</v>
      </c>
      <c r="AE10" s="1148">
        <f t="shared" ref="AE10:AE20" si="4">S10+AB10</f>
        <v>4773</v>
      </c>
    </row>
    <row r="11" spans="1:31" ht="32.25" customHeight="1" x14ac:dyDescent="0.35">
      <c r="A11" s="4845" t="s">
        <v>343</v>
      </c>
      <c r="B11" s="4855">
        <v>88</v>
      </c>
      <c r="C11" s="4856">
        <v>20</v>
      </c>
      <c r="D11" s="4857">
        <v>108</v>
      </c>
      <c r="E11" s="4855">
        <v>76</v>
      </c>
      <c r="F11" s="4856">
        <v>4</v>
      </c>
      <c r="G11" s="4858">
        <v>80</v>
      </c>
      <c r="H11" s="4855">
        <v>74</v>
      </c>
      <c r="I11" s="4856">
        <v>11</v>
      </c>
      <c r="J11" s="4858">
        <v>85</v>
      </c>
      <c r="K11" s="4855">
        <v>73</v>
      </c>
      <c r="L11" s="4856">
        <v>12</v>
      </c>
      <c r="M11" s="4857">
        <v>85</v>
      </c>
      <c r="N11" s="4855">
        <v>0</v>
      </c>
      <c r="O11" s="4856">
        <v>0</v>
      </c>
      <c r="P11" s="4857">
        <v>0</v>
      </c>
      <c r="Q11" s="4859">
        <f t="shared" ref="Q11" si="5">B11+E11+H11+K11+N11</f>
        <v>311</v>
      </c>
      <c r="R11" s="4860">
        <f t="shared" ref="R11" si="6">C11+F11+I11+L11+O11</f>
        <v>47</v>
      </c>
      <c r="S11" s="4861">
        <f>D11+G11+J11+M11+P11</f>
        <v>358</v>
      </c>
      <c r="T11" s="4857">
        <v>68</v>
      </c>
      <c r="U11" s="4856">
        <v>1</v>
      </c>
      <c r="V11" s="4858">
        <v>69</v>
      </c>
      <c r="W11" s="4855">
        <v>59</v>
      </c>
      <c r="X11" s="4856">
        <v>1</v>
      </c>
      <c r="Y11" s="4857">
        <v>60</v>
      </c>
      <c r="Z11" s="4862">
        <v>127</v>
      </c>
      <c r="AA11" s="4856">
        <v>2</v>
      </c>
      <c r="AB11" s="4863">
        <v>129</v>
      </c>
      <c r="AC11" s="4864">
        <f t="shared" ref="AC11" si="7">Q11+Z11</f>
        <v>438</v>
      </c>
      <c r="AD11" s="4865">
        <f>R11+AA11</f>
        <v>49</v>
      </c>
      <c r="AE11" s="4866">
        <f t="shared" ref="AE11" si="8">S11+AB11</f>
        <v>487</v>
      </c>
    </row>
    <row r="12" spans="1:31" ht="41.25" customHeight="1" x14ac:dyDescent="0.35">
      <c r="A12" s="4867" t="s">
        <v>122</v>
      </c>
      <c r="B12" s="1149">
        <v>251</v>
      </c>
      <c r="C12" s="730">
        <v>17</v>
      </c>
      <c r="D12" s="1150">
        <v>268</v>
      </c>
      <c r="E12" s="1149">
        <v>250</v>
      </c>
      <c r="F12" s="730">
        <v>23</v>
      </c>
      <c r="G12" s="4868">
        <v>273</v>
      </c>
      <c r="H12" s="1149">
        <v>212</v>
      </c>
      <c r="I12" s="730">
        <v>23</v>
      </c>
      <c r="J12" s="4868">
        <v>235</v>
      </c>
      <c r="K12" s="1149">
        <v>246</v>
      </c>
      <c r="L12" s="730">
        <v>31</v>
      </c>
      <c r="M12" s="1150">
        <v>277</v>
      </c>
      <c r="N12" s="731">
        <v>49</v>
      </c>
      <c r="O12" s="730">
        <v>28</v>
      </c>
      <c r="P12" s="732">
        <v>77</v>
      </c>
      <c r="Q12" s="731">
        <f t="shared" si="0"/>
        <v>1008</v>
      </c>
      <c r="R12" s="730">
        <f t="shared" si="1"/>
        <v>122</v>
      </c>
      <c r="S12" s="732">
        <f t="shared" ref="S12:S19" si="9">D12+G12+J12+M12+P12</f>
        <v>1130</v>
      </c>
      <c r="T12" s="1150">
        <v>105</v>
      </c>
      <c r="U12" s="730">
        <v>9</v>
      </c>
      <c r="V12" s="4868">
        <v>114</v>
      </c>
      <c r="W12" s="1149">
        <v>112</v>
      </c>
      <c r="X12" s="730">
        <v>12</v>
      </c>
      <c r="Y12" s="1150">
        <v>124</v>
      </c>
      <c r="Z12" s="731">
        <v>217</v>
      </c>
      <c r="AA12" s="730">
        <v>21</v>
      </c>
      <c r="AB12" s="733">
        <v>238</v>
      </c>
      <c r="AC12" s="1146">
        <f t="shared" si="2"/>
        <v>1225</v>
      </c>
      <c r="AD12" s="1147">
        <f t="shared" si="3"/>
        <v>143</v>
      </c>
      <c r="AE12" s="1148">
        <f t="shared" si="4"/>
        <v>1368</v>
      </c>
    </row>
    <row r="13" spans="1:31" ht="42" customHeight="1" x14ac:dyDescent="0.35">
      <c r="A13" s="4867" t="s">
        <v>123</v>
      </c>
      <c r="B13" s="1149">
        <v>319</v>
      </c>
      <c r="C13" s="730">
        <v>1</v>
      </c>
      <c r="D13" s="1150">
        <v>320</v>
      </c>
      <c r="E13" s="1149">
        <v>285</v>
      </c>
      <c r="F13" s="730">
        <v>1</v>
      </c>
      <c r="G13" s="4868">
        <v>286</v>
      </c>
      <c r="H13" s="1149">
        <v>271</v>
      </c>
      <c r="I13" s="730">
        <v>5</v>
      </c>
      <c r="J13" s="4868">
        <v>276</v>
      </c>
      <c r="K13" s="1149">
        <v>221</v>
      </c>
      <c r="L13" s="730">
        <v>16</v>
      </c>
      <c r="M13" s="1150">
        <v>237</v>
      </c>
      <c r="N13" s="731">
        <v>0</v>
      </c>
      <c r="O13" s="730">
        <v>0</v>
      </c>
      <c r="P13" s="732">
        <v>0</v>
      </c>
      <c r="Q13" s="731">
        <f t="shared" si="0"/>
        <v>1096</v>
      </c>
      <c r="R13" s="730">
        <f>C13+F13+I13+L13+O13</f>
        <v>23</v>
      </c>
      <c r="S13" s="732">
        <f t="shared" si="9"/>
        <v>1119</v>
      </c>
      <c r="T13" s="1150">
        <v>154</v>
      </c>
      <c r="U13" s="730">
        <v>6</v>
      </c>
      <c r="V13" s="4868">
        <v>160</v>
      </c>
      <c r="W13" s="1149">
        <v>140</v>
      </c>
      <c r="X13" s="730">
        <v>1</v>
      </c>
      <c r="Y13" s="1941">
        <v>141</v>
      </c>
      <c r="Z13" s="1150">
        <v>294</v>
      </c>
      <c r="AA13" s="730">
        <v>7</v>
      </c>
      <c r="AB13" s="4868">
        <v>301</v>
      </c>
      <c r="AC13" s="1146">
        <f t="shared" si="2"/>
        <v>1390</v>
      </c>
      <c r="AD13" s="1147">
        <f t="shared" si="3"/>
        <v>30</v>
      </c>
      <c r="AE13" s="1148">
        <f t="shared" si="4"/>
        <v>1420</v>
      </c>
    </row>
    <row r="14" spans="1:31" ht="30.75" customHeight="1" x14ac:dyDescent="0.35">
      <c r="A14" s="4867" t="s">
        <v>108</v>
      </c>
      <c r="B14" s="1149">
        <v>164</v>
      </c>
      <c r="C14" s="730">
        <v>10</v>
      </c>
      <c r="D14" s="1150">
        <v>174</v>
      </c>
      <c r="E14" s="1149">
        <v>153</v>
      </c>
      <c r="F14" s="730">
        <v>9</v>
      </c>
      <c r="G14" s="4868">
        <v>162</v>
      </c>
      <c r="H14" s="1149">
        <v>101</v>
      </c>
      <c r="I14" s="730">
        <v>3</v>
      </c>
      <c r="J14" s="4868">
        <v>104</v>
      </c>
      <c r="K14" s="1149">
        <v>98</v>
      </c>
      <c r="L14" s="730">
        <v>6</v>
      </c>
      <c r="M14" s="4868">
        <v>104</v>
      </c>
      <c r="N14" s="731">
        <v>0</v>
      </c>
      <c r="O14" s="730">
        <v>0</v>
      </c>
      <c r="P14" s="732">
        <v>0</v>
      </c>
      <c r="Q14" s="731">
        <f t="shared" si="0"/>
        <v>516</v>
      </c>
      <c r="R14" s="730">
        <f t="shared" si="1"/>
        <v>28</v>
      </c>
      <c r="S14" s="732">
        <f t="shared" si="9"/>
        <v>544</v>
      </c>
      <c r="T14" s="1150">
        <v>80</v>
      </c>
      <c r="U14" s="730">
        <v>0</v>
      </c>
      <c r="V14" s="1150">
        <v>80</v>
      </c>
      <c r="W14" s="731">
        <v>71</v>
      </c>
      <c r="X14" s="730">
        <v>5</v>
      </c>
      <c r="Y14" s="4868">
        <v>76</v>
      </c>
      <c r="Z14" s="731">
        <v>151</v>
      </c>
      <c r="AA14" s="730">
        <v>5</v>
      </c>
      <c r="AB14" s="733">
        <v>156</v>
      </c>
      <c r="AC14" s="1146">
        <f t="shared" si="2"/>
        <v>667</v>
      </c>
      <c r="AD14" s="1147">
        <f t="shared" si="3"/>
        <v>33</v>
      </c>
      <c r="AE14" s="1148">
        <f t="shared" si="4"/>
        <v>700</v>
      </c>
    </row>
    <row r="15" spans="1:31" ht="31.5" customHeight="1" x14ac:dyDescent="0.35">
      <c r="A15" s="4867" t="s">
        <v>124</v>
      </c>
      <c r="B15" s="1149">
        <v>295</v>
      </c>
      <c r="C15" s="730">
        <v>96</v>
      </c>
      <c r="D15" s="1150">
        <v>391</v>
      </c>
      <c r="E15" s="1149">
        <v>286</v>
      </c>
      <c r="F15" s="730">
        <v>83</v>
      </c>
      <c r="G15" s="4868">
        <v>369</v>
      </c>
      <c r="H15" s="1149">
        <v>339</v>
      </c>
      <c r="I15" s="730">
        <v>39</v>
      </c>
      <c r="J15" s="4868">
        <v>378</v>
      </c>
      <c r="K15" s="1149">
        <v>335</v>
      </c>
      <c r="L15" s="730">
        <v>35</v>
      </c>
      <c r="M15" s="4868">
        <v>370</v>
      </c>
      <c r="N15" s="731">
        <v>0</v>
      </c>
      <c r="O15" s="730">
        <v>0</v>
      </c>
      <c r="P15" s="732">
        <v>0</v>
      </c>
      <c r="Q15" s="731">
        <f t="shared" si="0"/>
        <v>1255</v>
      </c>
      <c r="R15" s="730">
        <f t="shared" si="1"/>
        <v>253</v>
      </c>
      <c r="S15" s="732">
        <f t="shared" si="9"/>
        <v>1508</v>
      </c>
      <c r="T15" s="1150">
        <v>253</v>
      </c>
      <c r="U15" s="730">
        <v>22</v>
      </c>
      <c r="V15" s="4869">
        <v>275</v>
      </c>
      <c r="W15" s="4870">
        <v>239</v>
      </c>
      <c r="X15" s="730">
        <v>22</v>
      </c>
      <c r="Y15" s="4868">
        <v>261</v>
      </c>
      <c r="Z15" s="731">
        <v>492</v>
      </c>
      <c r="AA15" s="730">
        <v>44</v>
      </c>
      <c r="AB15" s="733">
        <v>536</v>
      </c>
      <c r="AC15" s="1146">
        <f t="shared" si="2"/>
        <v>1747</v>
      </c>
      <c r="AD15" s="1147">
        <f t="shared" si="3"/>
        <v>297</v>
      </c>
      <c r="AE15" s="1148">
        <f t="shared" si="4"/>
        <v>2044</v>
      </c>
    </row>
    <row r="16" spans="1:31" ht="58.5" customHeight="1" x14ac:dyDescent="0.35">
      <c r="A16" s="1942" t="s">
        <v>338</v>
      </c>
      <c r="B16" s="1943">
        <v>86</v>
      </c>
      <c r="C16" s="730">
        <v>0</v>
      </c>
      <c r="D16" s="1944">
        <v>86</v>
      </c>
      <c r="E16" s="1943">
        <v>83</v>
      </c>
      <c r="F16" s="730">
        <v>0</v>
      </c>
      <c r="G16" s="1944">
        <v>83</v>
      </c>
      <c r="H16" s="1943">
        <v>58</v>
      </c>
      <c r="I16" s="730">
        <v>4</v>
      </c>
      <c r="J16" s="1945">
        <v>62</v>
      </c>
      <c r="K16" s="1943">
        <v>47</v>
      </c>
      <c r="L16" s="730">
        <v>2</v>
      </c>
      <c r="M16" s="1945">
        <v>49</v>
      </c>
      <c r="N16" s="731">
        <v>0</v>
      </c>
      <c r="O16" s="730">
        <v>0</v>
      </c>
      <c r="P16" s="732">
        <v>0</v>
      </c>
      <c r="Q16" s="731">
        <f t="shared" si="0"/>
        <v>274</v>
      </c>
      <c r="R16" s="730">
        <f t="shared" si="1"/>
        <v>6</v>
      </c>
      <c r="S16" s="732">
        <f t="shared" si="9"/>
        <v>280</v>
      </c>
      <c r="T16" s="1945">
        <v>0</v>
      </c>
      <c r="U16" s="1946">
        <v>0</v>
      </c>
      <c r="V16" s="1947">
        <v>0</v>
      </c>
      <c r="W16" s="1945">
        <v>0</v>
      </c>
      <c r="X16" s="1946">
        <v>0</v>
      </c>
      <c r="Y16" s="1948">
        <v>0</v>
      </c>
      <c r="Z16" s="731">
        <v>0</v>
      </c>
      <c r="AA16" s="730">
        <v>0</v>
      </c>
      <c r="AB16" s="733">
        <v>0</v>
      </c>
      <c r="AC16" s="1146">
        <f t="shared" si="2"/>
        <v>274</v>
      </c>
      <c r="AD16" s="1147">
        <f t="shared" si="3"/>
        <v>6</v>
      </c>
      <c r="AE16" s="1148">
        <f t="shared" si="4"/>
        <v>280</v>
      </c>
    </row>
    <row r="17" spans="1:36" ht="42.75" customHeight="1" x14ac:dyDescent="0.35">
      <c r="A17" s="4871" t="s">
        <v>126</v>
      </c>
      <c r="B17" s="731">
        <v>241</v>
      </c>
      <c r="C17" s="730">
        <v>8</v>
      </c>
      <c r="D17" s="733">
        <v>249</v>
      </c>
      <c r="E17" s="731">
        <v>225</v>
      </c>
      <c r="F17" s="730">
        <v>5</v>
      </c>
      <c r="G17" s="733">
        <v>230</v>
      </c>
      <c r="H17" s="731">
        <v>286</v>
      </c>
      <c r="I17" s="730">
        <v>9</v>
      </c>
      <c r="J17" s="733">
        <v>295</v>
      </c>
      <c r="K17" s="731">
        <v>241</v>
      </c>
      <c r="L17" s="730">
        <v>10</v>
      </c>
      <c r="M17" s="733">
        <v>251</v>
      </c>
      <c r="N17" s="731">
        <v>13</v>
      </c>
      <c r="O17" s="730">
        <v>0</v>
      </c>
      <c r="P17" s="732">
        <v>13</v>
      </c>
      <c r="Q17" s="4872">
        <f t="shared" si="0"/>
        <v>1006</v>
      </c>
      <c r="R17" s="4873">
        <f t="shared" si="0"/>
        <v>32</v>
      </c>
      <c r="S17" s="732">
        <f t="shared" si="9"/>
        <v>1038</v>
      </c>
      <c r="T17" s="4868">
        <v>149</v>
      </c>
      <c r="U17" s="730">
        <v>4</v>
      </c>
      <c r="V17" s="732">
        <v>153</v>
      </c>
      <c r="W17" s="4868">
        <v>147</v>
      </c>
      <c r="X17" s="730">
        <v>1</v>
      </c>
      <c r="Y17" s="730">
        <v>148</v>
      </c>
      <c r="Z17" s="731">
        <v>296</v>
      </c>
      <c r="AA17" s="730">
        <v>5</v>
      </c>
      <c r="AB17" s="733">
        <v>301</v>
      </c>
      <c r="AC17" s="1146">
        <f t="shared" si="2"/>
        <v>1302</v>
      </c>
      <c r="AD17" s="1147">
        <f t="shared" si="3"/>
        <v>37</v>
      </c>
      <c r="AE17" s="1148">
        <f t="shared" si="4"/>
        <v>1339</v>
      </c>
    </row>
    <row r="18" spans="1:36" s="68" customFormat="1" ht="42.75" customHeight="1" x14ac:dyDescent="0.35">
      <c r="A18" s="4871" t="s">
        <v>127</v>
      </c>
      <c r="B18" s="731">
        <v>64</v>
      </c>
      <c r="C18" s="730">
        <v>0</v>
      </c>
      <c r="D18" s="733">
        <v>64</v>
      </c>
      <c r="E18" s="731">
        <v>78</v>
      </c>
      <c r="F18" s="730">
        <v>1</v>
      </c>
      <c r="G18" s="733">
        <v>79</v>
      </c>
      <c r="H18" s="731">
        <v>57</v>
      </c>
      <c r="I18" s="730">
        <v>5</v>
      </c>
      <c r="J18" s="732">
        <v>62</v>
      </c>
      <c r="K18" s="1150">
        <v>49</v>
      </c>
      <c r="L18" s="730">
        <v>9</v>
      </c>
      <c r="M18" s="1150">
        <v>58</v>
      </c>
      <c r="N18" s="731">
        <v>0</v>
      </c>
      <c r="O18" s="730">
        <v>0</v>
      </c>
      <c r="P18" s="732">
        <v>0</v>
      </c>
      <c r="Q18" s="731">
        <f t="shared" si="0"/>
        <v>248</v>
      </c>
      <c r="R18" s="730">
        <f t="shared" si="1"/>
        <v>15</v>
      </c>
      <c r="S18" s="732">
        <f t="shared" si="9"/>
        <v>263</v>
      </c>
      <c r="T18" s="4868">
        <v>31</v>
      </c>
      <c r="U18" s="730">
        <v>0</v>
      </c>
      <c r="V18" s="732">
        <v>31</v>
      </c>
      <c r="W18" s="4868">
        <v>25</v>
      </c>
      <c r="X18" s="730">
        <v>0</v>
      </c>
      <c r="Y18" s="732">
        <v>25</v>
      </c>
      <c r="Z18" s="731">
        <v>56</v>
      </c>
      <c r="AA18" s="730">
        <v>0</v>
      </c>
      <c r="AB18" s="733">
        <v>56</v>
      </c>
      <c r="AC18" s="1146">
        <f t="shared" si="2"/>
        <v>304</v>
      </c>
      <c r="AD18" s="1147">
        <f t="shared" si="3"/>
        <v>15</v>
      </c>
      <c r="AE18" s="1148">
        <f t="shared" si="4"/>
        <v>319</v>
      </c>
      <c r="AF18" s="56"/>
    </row>
    <row r="19" spans="1:36" s="68" customFormat="1" ht="43.5" customHeight="1" thickBot="1" x14ac:dyDescent="0.4">
      <c r="A19" s="4874" t="s">
        <v>128</v>
      </c>
      <c r="B19" s="4875">
        <v>49</v>
      </c>
      <c r="C19" s="1946">
        <v>19</v>
      </c>
      <c r="D19" s="1948">
        <v>68</v>
      </c>
      <c r="E19" s="4875">
        <v>46</v>
      </c>
      <c r="F19" s="1946">
        <v>17</v>
      </c>
      <c r="G19" s="1948">
        <v>63</v>
      </c>
      <c r="H19" s="4876">
        <v>55</v>
      </c>
      <c r="I19" s="4877">
        <v>17</v>
      </c>
      <c r="J19" s="1948">
        <v>72</v>
      </c>
      <c r="K19" s="4875">
        <v>2</v>
      </c>
      <c r="L19" s="1946">
        <v>63</v>
      </c>
      <c r="M19" s="1948">
        <v>65</v>
      </c>
      <c r="N19" s="4876">
        <v>0</v>
      </c>
      <c r="O19" s="4877">
        <v>0</v>
      </c>
      <c r="P19" s="4878">
        <v>0</v>
      </c>
      <c r="Q19" s="4876">
        <f t="shared" si="0"/>
        <v>152</v>
      </c>
      <c r="R19" s="4877">
        <f t="shared" si="1"/>
        <v>116</v>
      </c>
      <c r="S19" s="732">
        <f t="shared" si="9"/>
        <v>268</v>
      </c>
      <c r="T19" s="1945">
        <v>5</v>
      </c>
      <c r="U19" s="1946">
        <v>0</v>
      </c>
      <c r="V19" s="1948">
        <v>5</v>
      </c>
      <c r="W19" s="4875">
        <v>10</v>
      </c>
      <c r="X19" s="1946">
        <v>0</v>
      </c>
      <c r="Y19" s="1948">
        <v>10</v>
      </c>
      <c r="Z19" s="731">
        <v>15</v>
      </c>
      <c r="AA19" s="730">
        <v>0</v>
      </c>
      <c r="AB19" s="733">
        <v>15</v>
      </c>
      <c r="AC19" s="4879">
        <f t="shared" si="2"/>
        <v>167</v>
      </c>
      <c r="AD19" s="4880">
        <f t="shared" si="3"/>
        <v>116</v>
      </c>
      <c r="AE19" s="4881">
        <f t="shared" si="4"/>
        <v>283</v>
      </c>
      <c r="AF19" s="56"/>
    </row>
    <row r="20" spans="1:36" ht="37.5" customHeight="1" thickBot="1" x14ac:dyDescent="0.35">
      <c r="A20" s="316" t="s">
        <v>322</v>
      </c>
      <c r="B20" s="421">
        <f t="shared" ref="B20:AA20" si="10">SUM(B10:B19)</f>
        <v>2440</v>
      </c>
      <c r="C20" s="421">
        <f t="shared" si="10"/>
        <v>415</v>
      </c>
      <c r="D20" s="421">
        <f t="shared" si="10"/>
        <v>2855</v>
      </c>
      <c r="E20" s="421">
        <f t="shared" si="10"/>
        <v>2257</v>
      </c>
      <c r="F20" s="421">
        <f t="shared" si="10"/>
        <v>315</v>
      </c>
      <c r="G20" s="423">
        <f t="shared" si="10"/>
        <v>2572</v>
      </c>
      <c r="H20" s="421">
        <f t="shared" si="10"/>
        <v>2203</v>
      </c>
      <c r="I20" s="421">
        <f t="shared" si="10"/>
        <v>236</v>
      </c>
      <c r="J20" s="424">
        <f t="shared" si="10"/>
        <v>2439</v>
      </c>
      <c r="K20" s="4882">
        <f t="shared" si="10"/>
        <v>2099</v>
      </c>
      <c r="L20" s="421">
        <f t="shared" si="10"/>
        <v>300</v>
      </c>
      <c r="M20" s="423">
        <f t="shared" si="10"/>
        <v>2399</v>
      </c>
      <c r="N20" s="424">
        <f t="shared" si="10"/>
        <v>62</v>
      </c>
      <c r="O20" s="4882">
        <f t="shared" si="10"/>
        <v>28</v>
      </c>
      <c r="P20" s="423">
        <f t="shared" si="10"/>
        <v>90</v>
      </c>
      <c r="Q20" s="421">
        <f t="shared" si="10"/>
        <v>9061</v>
      </c>
      <c r="R20" s="425">
        <f t="shared" si="10"/>
        <v>1294</v>
      </c>
      <c r="S20" s="426">
        <f>SUM(S10:S19)</f>
        <v>10355</v>
      </c>
      <c r="T20" s="4882">
        <f t="shared" si="10"/>
        <v>1339</v>
      </c>
      <c r="U20" s="421">
        <f t="shared" si="10"/>
        <v>68</v>
      </c>
      <c r="V20" s="421">
        <f t="shared" si="10"/>
        <v>1407</v>
      </c>
      <c r="W20" s="421">
        <f t="shared" si="10"/>
        <v>1203</v>
      </c>
      <c r="X20" s="421">
        <f t="shared" si="10"/>
        <v>48</v>
      </c>
      <c r="Y20" s="421">
        <f t="shared" si="10"/>
        <v>1251</v>
      </c>
      <c r="Z20" s="421">
        <f t="shared" si="10"/>
        <v>2542</v>
      </c>
      <c r="AA20" s="421">
        <f t="shared" si="10"/>
        <v>116</v>
      </c>
      <c r="AB20" s="421">
        <f>SUM(AB10:AB19)</f>
        <v>2658</v>
      </c>
      <c r="AC20" s="424">
        <f t="shared" si="2"/>
        <v>11603</v>
      </c>
      <c r="AD20" s="424">
        <f t="shared" si="3"/>
        <v>1410</v>
      </c>
      <c r="AE20" s="424">
        <f t="shared" si="4"/>
        <v>13013</v>
      </c>
      <c r="AF20" s="69"/>
    </row>
    <row r="21" spans="1:36" ht="24.75" customHeight="1" x14ac:dyDescent="0.3">
      <c r="A21" s="4771" t="s">
        <v>129</v>
      </c>
      <c r="B21" s="4771"/>
      <c r="C21" s="4771"/>
      <c r="D21" s="4771"/>
      <c r="E21" s="4771"/>
      <c r="F21" s="4771"/>
      <c r="G21" s="4771"/>
      <c r="H21" s="4771"/>
      <c r="I21" s="4771"/>
      <c r="J21" s="4771"/>
      <c r="K21" s="4771"/>
      <c r="L21" s="4771"/>
      <c r="M21" s="4771"/>
      <c r="N21" s="4771"/>
      <c r="O21" s="4771"/>
      <c r="P21" s="4771"/>
      <c r="Q21" s="4771"/>
      <c r="R21" s="4771"/>
      <c r="S21" s="4771"/>
      <c r="T21" s="4771"/>
      <c r="U21" s="4771"/>
      <c r="V21" s="4771"/>
      <c r="W21" s="4771"/>
      <c r="X21" s="4771"/>
      <c r="Y21" s="4771"/>
      <c r="Z21" s="4771"/>
      <c r="AA21" s="4771"/>
      <c r="AB21" s="4771"/>
      <c r="AC21" s="4771"/>
      <c r="AD21" s="4771"/>
      <c r="AE21" s="4771"/>
      <c r="AF21" s="442"/>
      <c r="AG21" s="442"/>
      <c r="AH21" s="442"/>
      <c r="AI21" s="442"/>
      <c r="AJ21" s="442"/>
    </row>
    <row r="22" spans="1:36" ht="24.75" customHeight="1" x14ac:dyDescent="0.3">
      <c r="A22" s="4794" t="s">
        <v>351</v>
      </c>
      <c r="B22" s="4794"/>
      <c r="C22" s="4794"/>
      <c r="D22" s="4794"/>
      <c r="E22" s="4794"/>
      <c r="F22" s="4794"/>
      <c r="G22" s="4794"/>
      <c r="H22" s="4794"/>
      <c r="I22" s="4794"/>
      <c r="J22" s="4794"/>
      <c r="K22" s="4794"/>
      <c r="L22" s="4794"/>
      <c r="M22" s="4794"/>
      <c r="N22" s="4794"/>
      <c r="O22" s="4794"/>
      <c r="P22" s="4794"/>
      <c r="Q22" s="4794"/>
      <c r="R22" s="4794"/>
      <c r="S22" s="4794"/>
      <c r="T22" s="4794"/>
      <c r="U22" s="4794"/>
      <c r="V22" s="4794"/>
      <c r="W22" s="4794"/>
      <c r="X22" s="4794"/>
      <c r="Y22" s="4794"/>
      <c r="Z22" s="4794"/>
      <c r="AA22" s="4794"/>
      <c r="AB22" s="4794"/>
      <c r="AC22" s="4794"/>
      <c r="AD22" s="4794"/>
      <c r="AE22" s="4794"/>
      <c r="AF22" s="441"/>
      <c r="AG22" s="441"/>
      <c r="AH22" s="441"/>
      <c r="AI22" s="441"/>
      <c r="AJ22" s="441"/>
    </row>
    <row r="23" spans="1:36" ht="24.75" customHeight="1" thickBot="1" x14ac:dyDescent="0.35">
      <c r="A23" s="4795" t="s">
        <v>130</v>
      </c>
      <c r="B23" s="4795"/>
      <c r="C23" s="4795"/>
      <c r="D23" s="4795"/>
      <c r="E23" s="4795"/>
      <c r="F23" s="4795"/>
      <c r="G23" s="4795"/>
      <c r="H23" s="4795"/>
      <c r="I23" s="4795"/>
      <c r="J23" s="4795"/>
      <c r="K23" s="4795"/>
      <c r="L23" s="4795"/>
      <c r="M23" s="4795"/>
      <c r="N23" s="4795"/>
      <c r="O23" s="4795"/>
      <c r="P23" s="4795"/>
      <c r="Q23" s="4795"/>
      <c r="R23" s="4795"/>
      <c r="S23" s="4795"/>
      <c r="T23" s="4795"/>
      <c r="U23" s="4795"/>
      <c r="V23" s="4795"/>
      <c r="W23" s="4795"/>
      <c r="X23" s="4795"/>
      <c r="Y23" s="4795"/>
      <c r="Z23" s="4795"/>
      <c r="AA23" s="4795"/>
      <c r="AB23" s="4795"/>
      <c r="AC23" s="4795"/>
      <c r="AD23" s="4795"/>
      <c r="AE23" s="4795"/>
      <c r="AF23" s="442"/>
      <c r="AG23" s="442"/>
      <c r="AH23" s="442"/>
      <c r="AI23" s="57"/>
      <c r="AJ23" s="57"/>
    </row>
    <row r="24" spans="1:36" ht="27.75" customHeight="1" x14ac:dyDescent="0.2">
      <c r="A24" s="4784" t="s">
        <v>321</v>
      </c>
      <c r="B24" s="4787">
        <v>1</v>
      </c>
      <c r="C24" s="4788"/>
      <c r="D24" s="4789"/>
      <c r="E24" s="4787">
        <v>2</v>
      </c>
      <c r="F24" s="4788"/>
      <c r="G24" s="4789"/>
      <c r="H24" s="4787">
        <v>3</v>
      </c>
      <c r="I24" s="4788"/>
      <c r="J24" s="4789"/>
      <c r="K24" s="4787">
        <v>4</v>
      </c>
      <c r="L24" s="4788"/>
      <c r="M24" s="4789"/>
      <c r="N24" s="4787">
        <v>5</v>
      </c>
      <c r="O24" s="4788"/>
      <c r="P24" s="4789"/>
      <c r="Q24" s="4796" t="s">
        <v>4</v>
      </c>
      <c r="R24" s="4797"/>
      <c r="S24" s="4798"/>
      <c r="T24" s="4778">
        <v>1</v>
      </c>
      <c r="U24" s="4779"/>
      <c r="V24" s="4780"/>
      <c r="W24" s="4778">
        <v>2</v>
      </c>
      <c r="X24" s="4779"/>
      <c r="Y24" s="4779"/>
      <c r="Z24" s="4778">
        <v>3</v>
      </c>
      <c r="AA24" s="4779"/>
      <c r="AB24" s="4780"/>
      <c r="AC24" s="4778" t="s">
        <v>131</v>
      </c>
      <c r="AD24" s="4779"/>
      <c r="AE24" s="4780"/>
      <c r="AF24" s="4772" t="s">
        <v>4</v>
      </c>
      <c r="AG24" s="4774"/>
      <c r="AH24" s="4830" t="s">
        <v>132</v>
      </c>
    </row>
    <row r="25" spans="1:36" ht="18" customHeight="1" thickBot="1" x14ac:dyDescent="0.25">
      <c r="A25" s="4785"/>
      <c r="B25" s="4790"/>
      <c r="C25" s="4791"/>
      <c r="D25" s="4792"/>
      <c r="E25" s="4790"/>
      <c r="F25" s="4791"/>
      <c r="G25" s="4792"/>
      <c r="H25" s="4790"/>
      <c r="I25" s="4791"/>
      <c r="J25" s="4792"/>
      <c r="K25" s="4790"/>
      <c r="L25" s="4791"/>
      <c r="M25" s="4792"/>
      <c r="N25" s="4790"/>
      <c r="O25" s="4791"/>
      <c r="P25" s="4792"/>
      <c r="Q25" s="4775" t="s">
        <v>143</v>
      </c>
      <c r="R25" s="4776"/>
      <c r="S25" s="4777"/>
      <c r="T25" s="4775" t="s">
        <v>5</v>
      </c>
      <c r="U25" s="4776"/>
      <c r="V25" s="4777"/>
      <c r="W25" s="4775" t="s">
        <v>5</v>
      </c>
      <c r="X25" s="4776"/>
      <c r="Y25" s="4777"/>
      <c r="Z25" s="4775" t="s">
        <v>5</v>
      </c>
      <c r="AA25" s="4776"/>
      <c r="AB25" s="4777"/>
      <c r="AC25" s="4775" t="s">
        <v>5</v>
      </c>
      <c r="AD25" s="4776"/>
      <c r="AE25" s="4777"/>
      <c r="AF25" s="1114"/>
      <c r="AG25" s="1115"/>
      <c r="AH25" s="4831"/>
    </row>
    <row r="26" spans="1:36" ht="84" customHeight="1" thickBot="1" x14ac:dyDescent="0.25">
      <c r="A26" s="4786"/>
      <c r="B26" s="62" t="s">
        <v>117</v>
      </c>
      <c r="C26" s="63" t="s">
        <v>118</v>
      </c>
      <c r="D26" s="66" t="s">
        <v>119</v>
      </c>
      <c r="E26" s="62" t="s">
        <v>117</v>
      </c>
      <c r="F26" s="63" t="s">
        <v>118</v>
      </c>
      <c r="G26" s="66" t="s">
        <v>119</v>
      </c>
      <c r="H26" s="62" t="s">
        <v>117</v>
      </c>
      <c r="I26" s="63" t="s">
        <v>118</v>
      </c>
      <c r="J26" s="67" t="s">
        <v>119</v>
      </c>
      <c r="K26" s="62" t="s">
        <v>117</v>
      </c>
      <c r="L26" s="63" t="s">
        <v>270</v>
      </c>
      <c r="M26" s="66" t="s">
        <v>119</v>
      </c>
      <c r="N26" s="62" t="s">
        <v>117</v>
      </c>
      <c r="O26" s="63" t="s">
        <v>118</v>
      </c>
      <c r="P26" s="67" t="s">
        <v>119</v>
      </c>
      <c r="Q26" s="62" t="s">
        <v>117</v>
      </c>
      <c r="R26" s="63" t="s">
        <v>118</v>
      </c>
      <c r="S26" s="66" t="s">
        <v>119</v>
      </c>
      <c r="T26" s="62" t="s">
        <v>117</v>
      </c>
      <c r="U26" s="63" t="s">
        <v>118</v>
      </c>
      <c r="V26" s="70" t="s">
        <v>119</v>
      </c>
      <c r="W26" s="62" t="s">
        <v>117</v>
      </c>
      <c r="X26" s="63" t="s">
        <v>118</v>
      </c>
      <c r="Y26" s="71" t="s">
        <v>119</v>
      </c>
      <c r="Z26" s="62" t="s">
        <v>117</v>
      </c>
      <c r="AA26" s="63" t="s">
        <v>118</v>
      </c>
      <c r="AB26" s="67" t="s">
        <v>119</v>
      </c>
      <c r="AC26" s="62" t="s">
        <v>117</v>
      </c>
      <c r="AD26" s="63" t="s">
        <v>118</v>
      </c>
      <c r="AE26" s="66" t="s">
        <v>119</v>
      </c>
      <c r="AF26" s="62" t="s">
        <v>117</v>
      </c>
      <c r="AG26" s="63" t="s">
        <v>118</v>
      </c>
      <c r="AH26" s="4786"/>
    </row>
    <row r="27" spans="1:36" ht="45" customHeight="1" x14ac:dyDescent="0.35">
      <c r="A27" s="4883" t="s">
        <v>121</v>
      </c>
      <c r="B27" s="4884">
        <v>115</v>
      </c>
      <c r="C27" s="4885">
        <v>100</v>
      </c>
      <c r="D27" s="4886">
        <v>215</v>
      </c>
      <c r="E27" s="4884">
        <v>105</v>
      </c>
      <c r="F27" s="4885">
        <v>89</v>
      </c>
      <c r="G27" s="4886">
        <v>194</v>
      </c>
      <c r="H27" s="4884">
        <v>150</v>
      </c>
      <c r="I27" s="4885">
        <v>161</v>
      </c>
      <c r="J27" s="4886">
        <v>311</v>
      </c>
      <c r="K27" s="4884">
        <v>179</v>
      </c>
      <c r="L27" s="4885">
        <v>248</v>
      </c>
      <c r="M27" s="4886">
        <v>427</v>
      </c>
      <c r="N27" s="4884">
        <v>240</v>
      </c>
      <c r="O27" s="4885">
        <v>404</v>
      </c>
      <c r="P27" s="4887">
        <v>644</v>
      </c>
      <c r="Q27" s="4888">
        <f>B27+E27+H27+K27+N27</f>
        <v>789</v>
      </c>
      <c r="R27" s="4889">
        <f t="shared" ref="Q27:S37" si="11">C27+F27+I27+L27+O27</f>
        <v>1002</v>
      </c>
      <c r="S27" s="4890">
        <f t="shared" si="11"/>
        <v>1791</v>
      </c>
      <c r="T27" s="4884">
        <v>125</v>
      </c>
      <c r="U27" s="4885">
        <v>212</v>
      </c>
      <c r="V27" s="4886">
        <v>337</v>
      </c>
      <c r="W27" s="4884">
        <v>113</v>
      </c>
      <c r="X27" s="4885">
        <v>72</v>
      </c>
      <c r="Y27" s="4886">
        <v>185</v>
      </c>
      <c r="Z27" s="4884">
        <v>86</v>
      </c>
      <c r="AA27" s="4885">
        <v>76</v>
      </c>
      <c r="AB27" s="4887">
        <v>162</v>
      </c>
      <c r="AC27" s="4884">
        <v>324</v>
      </c>
      <c r="AD27" s="4885">
        <v>360</v>
      </c>
      <c r="AE27" s="4886">
        <v>684</v>
      </c>
      <c r="AF27" s="4891">
        <f t="shared" ref="AF27:AF38" si="12">Q27+AC27</f>
        <v>1113</v>
      </c>
      <c r="AG27" s="4892">
        <f t="shared" ref="AG27:AG38" si="13">R27+AD27</f>
        <v>1362</v>
      </c>
      <c r="AH27" s="4893">
        <f t="shared" ref="AH27:AH36" si="14">S27+AE27</f>
        <v>2475</v>
      </c>
    </row>
    <row r="28" spans="1:36" ht="33.75" customHeight="1" x14ac:dyDescent="0.35">
      <c r="A28" s="4845" t="s">
        <v>343</v>
      </c>
      <c r="B28" s="4894">
        <v>12</v>
      </c>
      <c r="C28" s="4860">
        <v>3</v>
      </c>
      <c r="D28" s="4895">
        <v>15</v>
      </c>
      <c r="E28" s="4894">
        <v>10</v>
      </c>
      <c r="F28" s="4860">
        <v>2</v>
      </c>
      <c r="G28" s="4895">
        <v>12</v>
      </c>
      <c r="H28" s="4894">
        <v>10</v>
      </c>
      <c r="I28" s="4860">
        <v>18</v>
      </c>
      <c r="J28" s="4895">
        <v>28</v>
      </c>
      <c r="K28" s="4894">
        <v>10</v>
      </c>
      <c r="L28" s="4860">
        <v>19</v>
      </c>
      <c r="M28" s="4895">
        <v>29</v>
      </c>
      <c r="N28" s="4894">
        <v>29</v>
      </c>
      <c r="O28" s="4860">
        <v>30</v>
      </c>
      <c r="P28" s="4896">
        <v>59</v>
      </c>
      <c r="Q28" s="4859">
        <f>B28+E28+H28+K28+N28</f>
        <v>71</v>
      </c>
      <c r="R28" s="4860">
        <f t="shared" ref="R28" si="15">C28+F28+I28+L28+O28</f>
        <v>72</v>
      </c>
      <c r="S28" s="4861">
        <f t="shared" ref="S28" si="16">D28+G28+J28+M28+P28</f>
        <v>143</v>
      </c>
      <c r="T28" s="4894">
        <v>10</v>
      </c>
      <c r="U28" s="4860">
        <v>13</v>
      </c>
      <c r="V28" s="4895">
        <v>23</v>
      </c>
      <c r="W28" s="4894">
        <v>8</v>
      </c>
      <c r="X28" s="4860">
        <v>3</v>
      </c>
      <c r="Y28" s="4895">
        <v>11</v>
      </c>
      <c r="Z28" s="4894">
        <v>12</v>
      </c>
      <c r="AA28" s="4860">
        <v>15</v>
      </c>
      <c r="AB28" s="4896">
        <v>27</v>
      </c>
      <c r="AC28" s="4894">
        <v>30</v>
      </c>
      <c r="AD28" s="4860">
        <v>31</v>
      </c>
      <c r="AE28" s="4895">
        <v>61</v>
      </c>
      <c r="AF28" s="4894">
        <f>Q28+AC28</f>
        <v>101</v>
      </c>
      <c r="AG28" s="4860">
        <f>R28+AD28</f>
        <v>103</v>
      </c>
      <c r="AH28" s="4861">
        <f>S28+AE28</f>
        <v>204</v>
      </c>
    </row>
    <row r="29" spans="1:36" ht="38.25" customHeight="1" x14ac:dyDescent="0.35">
      <c r="A29" s="4897" t="s">
        <v>122</v>
      </c>
      <c r="B29" s="1149">
        <v>0</v>
      </c>
      <c r="C29" s="730">
        <v>46</v>
      </c>
      <c r="D29" s="4868">
        <v>46</v>
      </c>
      <c r="E29" s="1149">
        <v>0</v>
      </c>
      <c r="F29" s="730">
        <v>65</v>
      </c>
      <c r="G29" s="4868">
        <v>65</v>
      </c>
      <c r="H29" s="1149">
        <v>2</v>
      </c>
      <c r="I29" s="730">
        <v>80</v>
      </c>
      <c r="J29" s="4868">
        <v>82</v>
      </c>
      <c r="K29" s="1149">
        <v>0</v>
      </c>
      <c r="L29" s="730">
        <v>101</v>
      </c>
      <c r="M29" s="4868">
        <v>101</v>
      </c>
      <c r="N29" s="1149">
        <v>0</v>
      </c>
      <c r="O29" s="730">
        <v>141</v>
      </c>
      <c r="P29" s="4868">
        <v>141</v>
      </c>
      <c r="Q29" s="4898">
        <f>B29+E29+H29+K29+N29</f>
        <v>2</v>
      </c>
      <c r="R29" s="730">
        <f t="shared" si="11"/>
        <v>433</v>
      </c>
      <c r="S29" s="732">
        <f t="shared" si="11"/>
        <v>435</v>
      </c>
      <c r="T29" s="1149">
        <v>0</v>
      </c>
      <c r="U29" s="730">
        <v>48</v>
      </c>
      <c r="V29" s="4868">
        <v>48</v>
      </c>
      <c r="W29" s="1149">
        <v>0</v>
      </c>
      <c r="X29" s="730">
        <v>34</v>
      </c>
      <c r="Y29" s="4868">
        <v>34</v>
      </c>
      <c r="Z29" s="1149">
        <v>0</v>
      </c>
      <c r="AA29" s="730">
        <v>26</v>
      </c>
      <c r="AB29" s="1150">
        <v>26</v>
      </c>
      <c r="AC29" s="731">
        <v>0</v>
      </c>
      <c r="AD29" s="730">
        <v>108</v>
      </c>
      <c r="AE29" s="732">
        <v>108</v>
      </c>
      <c r="AF29" s="1146">
        <f t="shared" si="12"/>
        <v>2</v>
      </c>
      <c r="AG29" s="1147">
        <f t="shared" si="13"/>
        <v>541</v>
      </c>
      <c r="AH29" s="1148">
        <f t="shared" si="14"/>
        <v>543</v>
      </c>
    </row>
    <row r="30" spans="1:36" ht="42" customHeight="1" x14ac:dyDescent="0.35">
      <c r="A30" s="4897" t="s">
        <v>123</v>
      </c>
      <c r="B30" s="1149">
        <v>146</v>
      </c>
      <c r="C30" s="730">
        <v>33</v>
      </c>
      <c r="D30" s="4868">
        <v>179</v>
      </c>
      <c r="E30" s="1149">
        <v>111</v>
      </c>
      <c r="F30" s="730">
        <v>28</v>
      </c>
      <c r="G30" s="4868">
        <v>139</v>
      </c>
      <c r="H30" s="1149">
        <v>103</v>
      </c>
      <c r="I30" s="730">
        <v>58</v>
      </c>
      <c r="J30" s="4868">
        <v>161</v>
      </c>
      <c r="K30" s="1149">
        <v>150</v>
      </c>
      <c r="L30" s="730">
        <v>65</v>
      </c>
      <c r="M30" s="4868">
        <v>215</v>
      </c>
      <c r="N30" s="1149">
        <v>108</v>
      </c>
      <c r="O30" s="730">
        <v>110</v>
      </c>
      <c r="P30" s="4868">
        <v>218</v>
      </c>
      <c r="Q30" s="731">
        <f t="shared" si="11"/>
        <v>618</v>
      </c>
      <c r="R30" s="730">
        <f t="shared" si="11"/>
        <v>294</v>
      </c>
      <c r="S30" s="732">
        <f t="shared" si="11"/>
        <v>912</v>
      </c>
      <c r="T30" s="1149">
        <v>100</v>
      </c>
      <c r="U30" s="730">
        <v>21</v>
      </c>
      <c r="V30" s="4868">
        <v>121</v>
      </c>
      <c r="W30" s="1149">
        <v>95</v>
      </c>
      <c r="X30" s="730">
        <v>23</v>
      </c>
      <c r="Y30" s="4868">
        <v>118</v>
      </c>
      <c r="Z30" s="1149">
        <v>31</v>
      </c>
      <c r="AA30" s="730">
        <v>9</v>
      </c>
      <c r="AB30" s="1150">
        <v>40</v>
      </c>
      <c r="AC30" s="731">
        <v>226</v>
      </c>
      <c r="AD30" s="730">
        <v>53</v>
      </c>
      <c r="AE30" s="733">
        <v>279</v>
      </c>
      <c r="AF30" s="1146">
        <f t="shared" si="12"/>
        <v>844</v>
      </c>
      <c r="AG30" s="1147">
        <f t="shared" si="13"/>
        <v>347</v>
      </c>
      <c r="AH30" s="1148">
        <f t="shared" si="14"/>
        <v>1191</v>
      </c>
    </row>
    <row r="31" spans="1:36" ht="32.25" customHeight="1" x14ac:dyDescent="0.35">
      <c r="A31" s="4867" t="s">
        <v>108</v>
      </c>
      <c r="B31" s="1149">
        <v>12</v>
      </c>
      <c r="C31" s="730">
        <v>15</v>
      </c>
      <c r="D31" s="4868">
        <v>27</v>
      </c>
      <c r="E31" s="1149">
        <v>12</v>
      </c>
      <c r="F31" s="730">
        <v>13</v>
      </c>
      <c r="G31" s="4868">
        <v>25</v>
      </c>
      <c r="H31" s="1149">
        <v>13</v>
      </c>
      <c r="I31" s="730">
        <v>8</v>
      </c>
      <c r="J31" s="4868">
        <v>21</v>
      </c>
      <c r="K31" s="1149">
        <v>11</v>
      </c>
      <c r="L31" s="730">
        <v>23</v>
      </c>
      <c r="M31" s="4868">
        <v>34</v>
      </c>
      <c r="N31" s="1149">
        <v>26</v>
      </c>
      <c r="O31" s="730">
        <v>31</v>
      </c>
      <c r="P31" s="4868">
        <v>57</v>
      </c>
      <c r="Q31" s="731">
        <f t="shared" si="11"/>
        <v>74</v>
      </c>
      <c r="R31" s="730">
        <f t="shared" si="11"/>
        <v>90</v>
      </c>
      <c r="S31" s="732">
        <f t="shared" si="11"/>
        <v>164</v>
      </c>
      <c r="T31" s="1149">
        <v>0</v>
      </c>
      <c r="U31" s="730">
        <v>5</v>
      </c>
      <c r="V31" s="4868">
        <v>5</v>
      </c>
      <c r="W31" s="1149">
        <v>0</v>
      </c>
      <c r="X31" s="730">
        <v>1</v>
      </c>
      <c r="Y31" s="4868">
        <v>1</v>
      </c>
      <c r="Z31" s="1149">
        <v>0</v>
      </c>
      <c r="AA31" s="730">
        <v>2</v>
      </c>
      <c r="AB31" s="4868">
        <v>2</v>
      </c>
      <c r="AC31" s="731">
        <v>0</v>
      </c>
      <c r="AD31" s="730">
        <v>8</v>
      </c>
      <c r="AE31" s="733">
        <v>8</v>
      </c>
      <c r="AF31" s="1146">
        <f t="shared" si="12"/>
        <v>74</v>
      </c>
      <c r="AG31" s="1147">
        <f t="shared" si="13"/>
        <v>98</v>
      </c>
      <c r="AH31" s="1148">
        <f t="shared" si="14"/>
        <v>172</v>
      </c>
    </row>
    <row r="32" spans="1:36" ht="33.75" customHeight="1" x14ac:dyDescent="0.35">
      <c r="A32" s="4867" t="s">
        <v>124</v>
      </c>
      <c r="B32" s="1149">
        <v>54</v>
      </c>
      <c r="C32" s="730">
        <v>71</v>
      </c>
      <c r="D32" s="4868">
        <v>125</v>
      </c>
      <c r="E32" s="1149">
        <v>60</v>
      </c>
      <c r="F32" s="730">
        <v>46</v>
      </c>
      <c r="G32" s="4868">
        <v>106</v>
      </c>
      <c r="H32" s="1149">
        <v>92</v>
      </c>
      <c r="I32" s="730">
        <v>98</v>
      </c>
      <c r="J32" s="4868">
        <v>190</v>
      </c>
      <c r="K32" s="1149">
        <v>81</v>
      </c>
      <c r="L32" s="730">
        <v>129</v>
      </c>
      <c r="M32" s="4868">
        <v>210</v>
      </c>
      <c r="N32" s="1149">
        <v>152</v>
      </c>
      <c r="O32" s="730">
        <v>220</v>
      </c>
      <c r="P32" s="4868">
        <v>372</v>
      </c>
      <c r="Q32" s="731">
        <f t="shared" si="11"/>
        <v>439</v>
      </c>
      <c r="R32" s="730">
        <f t="shared" si="11"/>
        <v>564</v>
      </c>
      <c r="S32" s="732">
        <f t="shared" si="11"/>
        <v>1003</v>
      </c>
      <c r="T32" s="1149">
        <v>70</v>
      </c>
      <c r="U32" s="730">
        <v>92</v>
      </c>
      <c r="V32" s="4868">
        <v>162</v>
      </c>
      <c r="W32" s="1149">
        <v>69</v>
      </c>
      <c r="X32" s="730">
        <v>46</v>
      </c>
      <c r="Y32" s="4868">
        <v>115</v>
      </c>
      <c r="Z32" s="1149">
        <v>73</v>
      </c>
      <c r="AA32" s="730">
        <v>87</v>
      </c>
      <c r="AB32" s="1150">
        <v>160</v>
      </c>
      <c r="AC32" s="731">
        <v>212</v>
      </c>
      <c r="AD32" s="730">
        <v>225</v>
      </c>
      <c r="AE32" s="733">
        <v>437</v>
      </c>
      <c r="AF32" s="1146">
        <f t="shared" si="12"/>
        <v>651</v>
      </c>
      <c r="AG32" s="1147">
        <f t="shared" si="13"/>
        <v>789</v>
      </c>
      <c r="AH32" s="1148">
        <f t="shared" si="14"/>
        <v>1440</v>
      </c>
    </row>
    <row r="33" spans="1:34" ht="40.5" x14ac:dyDescent="0.35">
      <c r="A33" s="4897" t="s">
        <v>125</v>
      </c>
      <c r="B33" s="1149">
        <v>0</v>
      </c>
      <c r="C33" s="730">
        <v>0</v>
      </c>
      <c r="D33" s="1941">
        <v>0</v>
      </c>
      <c r="E33" s="1150">
        <v>0</v>
      </c>
      <c r="F33" s="730">
        <v>0</v>
      </c>
      <c r="G33" s="1941">
        <v>0</v>
      </c>
      <c r="H33" s="1150">
        <v>0</v>
      </c>
      <c r="I33" s="730">
        <v>0</v>
      </c>
      <c r="J33" s="1150">
        <v>0</v>
      </c>
      <c r="K33" s="1149">
        <v>0</v>
      </c>
      <c r="L33" s="730">
        <v>0</v>
      </c>
      <c r="M33" s="1941">
        <v>0</v>
      </c>
      <c r="N33" s="1150">
        <v>0</v>
      </c>
      <c r="O33" s="730">
        <v>0</v>
      </c>
      <c r="P33" s="1150">
        <v>0</v>
      </c>
      <c r="Q33" s="1149">
        <f t="shared" si="11"/>
        <v>0</v>
      </c>
      <c r="R33" s="730">
        <f t="shared" si="11"/>
        <v>0</v>
      </c>
      <c r="S33" s="732">
        <f t="shared" si="11"/>
        <v>0</v>
      </c>
      <c r="T33" s="1149">
        <v>0</v>
      </c>
      <c r="U33" s="730">
        <v>12</v>
      </c>
      <c r="V33" s="4868">
        <v>12</v>
      </c>
      <c r="W33" s="1149">
        <v>0</v>
      </c>
      <c r="X33" s="730">
        <v>26</v>
      </c>
      <c r="Y33" s="4868">
        <v>26</v>
      </c>
      <c r="Z33" s="1149">
        <v>0</v>
      </c>
      <c r="AA33" s="730">
        <v>24</v>
      </c>
      <c r="AB33" s="4868">
        <v>24</v>
      </c>
      <c r="AC33" s="731">
        <v>0</v>
      </c>
      <c r="AD33" s="730">
        <v>62</v>
      </c>
      <c r="AE33" s="733">
        <v>62</v>
      </c>
      <c r="AF33" s="1146">
        <f t="shared" si="12"/>
        <v>0</v>
      </c>
      <c r="AG33" s="1147">
        <f t="shared" si="13"/>
        <v>62</v>
      </c>
      <c r="AH33" s="1148">
        <f t="shared" si="14"/>
        <v>62</v>
      </c>
    </row>
    <row r="34" spans="1:34" ht="62.25" customHeight="1" x14ac:dyDescent="0.35">
      <c r="A34" s="1942" t="s">
        <v>338</v>
      </c>
      <c r="B34" s="1149">
        <v>16</v>
      </c>
      <c r="C34" s="730">
        <v>26</v>
      </c>
      <c r="D34" s="1941">
        <v>42</v>
      </c>
      <c r="E34" s="1150">
        <v>33</v>
      </c>
      <c r="F34" s="730">
        <v>9</v>
      </c>
      <c r="G34" s="1150">
        <v>42</v>
      </c>
      <c r="H34" s="1149">
        <v>21</v>
      </c>
      <c r="I34" s="730">
        <v>25</v>
      </c>
      <c r="J34" s="1941">
        <v>46</v>
      </c>
      <c r="K34" s="1150">
        <v>11</v>
      </c>
      <c r="L34" s="730">
        <v>58</v>
      </c>
      <c r="M34" s="1150">
        <v>69</v>
      </c>
      <c r="N34" s="1149">
        <v>6</v>
      </c>
      <c r="O34" s="730">
        <v>43</v>
      </c>
      <c r="P34" s="1941">
        <v>49</v>
      </c>
      <c r="Q34" s="731">
        <f t="shared" si="11"/>
        <v>87</v>
      </c>
      <c r="R34" s="730">
        <f t="shared" si="11"/>
        <v>161</v>
      </c>
      <c r="S34" s="732">
        <f>D34+G34+J34+M34+P34</f>
        <v>248</v>
      </c>
      <c r="T34" s="1149">
        <v>0</v>
      </c>
      <c r="U34" s="730">
        <v>0</v>
      </c>
      <c r="V34" s="1941">
        <v>0</v>
      </c>
      <c r="W34" s="1150">
        <v>0</v>
      </c>
      <c r="X34" s="730">
        <v>0</v>
      </c>
      <c r="Y34" s="1150">
        <v>0</v>
      </c>
      <c r="Z34" s="1149">
        <v>0</v>
      </c>
      <c r="AA34" s="730">
        <v>0</v>
      </c>
      <c r="AB34" s="1150">
        <v>0</v>
      </c>
      <c r="AC34" s="731">
        <v>0</v>
      </c>
      <c r="AD34" s="730">
        <v>0</v>
      </c>
      <c r="AE34" s="733">
        <v>0</v>
      </c>
      <c r="AF34" s="1146">
        <f t="shared" si="12"/>
        <v>87</v>
      </c>
      <c r="AG34" s="1147">
        <f t="shared" si="13"/>
        <v>161</v>
      </c>
      <c r="AH34" s="1148">
        <f t="shared" si="14"/>
        <v>248</v>
      </c>
    </row>
    <row r="35" spans="1:34" ht="42.75" customHeight="1" x14ac:dyDescent="0.35">
      <c r="A35" s="4871" t="s">
        <v>133</v>
      </c>
      <c r="B35" s="1943">
        <v>103</v>
      </c>
      <c r="C35" s="1946">
        <v>56</v>
      </c>
      <c r="D35" s="1945">
        <v>159</v>
      </c>
      <c r="E35" s="1943">
        <v>65</v>
      </c>
      <c r="F35" s="1946">
        <v>19</v>
      </c>
      <c r="G35" s="1945">
        <v>84</v>
      </c>
      <c r="H35" s="1943">
        <v>66</v>
      </c>
      <c r="I35" s="1946">
        <v>44</v>
      </c>
      <c r="J35" s="1945">
        <v>110</v>
      </c>
      <c r="K35" s="1943">
        <v>47</v>
      </c>
      <c r="L35" s="1946">
        <v>113</v>
      </c>
      <c r="M35" s="1945">
        <v>160</v>
      </c>
      <c r="N35" s="1943">
        <v>31</v>
      </c>
      <c r="O35" s="1946">
        <v>174</v>
      </c>
      <c r="P35" s="1945">
        <v>205</v>
      </c>
      <c r="Q35" s="1149">
        <f t="shared" si="11"/>
        <v>312</v>
      </c>
      <c r="R35" s="730">
        <f t="shared" si="11"/>
        <v>406</v>
      </c>
      <c r="S35" s="4868">
        <f t="shared" si="11"/>
        <v>718</v>
      </c>
      <c r="T35" s="1149">
        <v>75</v>
      </c>
      <c r="U35" s="730">
        <v>16</v>
      </c>
      <c r="V35" s="4868">
        <v>91</v>
      </c>
      <c r="W35" s="1149">
        <v>56</v>
      </c>
      <c r="X35" s="730">
        <v>6</v>
      </c>
      <c r="Y35" s="4868">
        <v>62</v>
      </c>
      <c r="Z35" s="1149">
        <v>51</v>
      </c>
      <c r="AA35" s="730">
        <v>12</v>
      </c>
      <c r="AB35" s="1150">
        <v>63</v>
      </c>
      <c r="AC35" s="731">
        <v>182</v>
      </c>
      <c r="AD35" s="730">
        <v>34</v>
      </c>
      <c r="AE35" s="733">
        <v>216</v>
      </c>
      <c r="AF35" s="1146">
        <f t="shared" si="12"/>
        <v>494</v>
      </c>
      <c r="AG35" s="1147">
        <f t="shared" si="13"/>
        <v>440</v>
      </c>
      <c r="AH35" s="1148">
        <f t="shared" si="14"/>
        <v>934</v>
      </c>
    </row>
    <row r="36" spans="1:34" ht="45" customHeight="1" x14ac:dyDescent="0.35">
      <c r="A36" s="4871" t="s">
        <v>127</v>
      </c>
      <c r="B36" s="1149">
        <v>28</v>
      </c>
      <c r="C36" s="730">
        <v>9</v>
      </c>
      <c r="D36" s="1941">
        <v>37</v>
      </c>
      <c r="E36" s="1150">
        <v>20</v>
      </c>
      <c r="F36" s="730">
        <v>16</v>
      </c>
      <c r="G36" s="1150">
        <v>36</v>
      </c>
      <c r="H36" s="1149">
        <v>21</v>
      </c>
      <c r="I36" s="730">
        <v>47</v>
      </c>
      <c r="J36" s="1941">
        <v>68</v>
      </c>
      <c r="K36" s="1150">
        <v>20</v>
      </c>
      <c r="L36" s="730">
        <v>80</v>
      </c>
      <c r="M36" s="1150">
        <v>100</v>
      </c>
      <c r="N36" s="1149">
        <v>12</v>
      </c>
      <c r="O36" s="730">
        <v>91</v>
      </c>
      <c r="P36" s="1941">
        <v>103</v>
      </c>
      <c r="Q36" s="731">
        <f t="shared" si="11"/>
        <v>101</v>
      </c>
      <c r="R36" s="730">
        <f t="shared" si="11"/>
        <v>243</v>
      </c>
      <c r="S36" s="732">
        <f t="shared" si="11"/>
        <v>344</v>
      </c>
      <c r="T36" s="1149">
        <v>23</v>
      </c>
      <c r="U36" s="730">
        <v>4</v>
      </c>
      <c r="V36" s="4868">
        <v>27</v>
      </c>
      <c r="W36" s="1149">
        <v>19</v>
      </c>
      <c r="X36" s="730">
        <v>2</v>
      </c>
      <c r="Y36" s="4868">
        <v>21</v>
      </c>
      <c r="Z36" s="1149">
        <v>8</v>
      </c>
      <c r="AA36" s="730">
        <v>8</v>
      </c>
      <c r="AB36" s="1150">
        <v>16</v>
      </c>
      <c r="AC36" s="731">
        <v>50</v>
      </c>
      <c r="AD36" s="730">
        <v>14</v>
      </c>
      <c r="AE36" s="733">
        <v>64</v>
      </c>
      <c r="AF36" s="1146">
        <f t="shared" si="12"/>
        <v>151</v>
      </c>
      <c r="AG36" s="1147">
        <f t="shared" si="13"/>
        <v>257</v>
      </c>
      <c r="AH36" s="1148">
        <f t="shared" si="14"/>
        <v>408</v>
      </c>
    </row>
    <row r="37" spans="1:34" ht="46.5" customHeight="1" thickBot="1" x14ac:dyDescent="0.4">
      <c r="A37" s="4899" t="s">
        <v>128</v>
      </c>
      <c r="B37" s="4879">
        <v>0</v>
      </c>
      <c r="C37" s="4900">
        <v>141</v>
      </c>
      <c r="D37" s="4901">
        <v>141</v>
      </c>
      <c r="E37" s="4879">
        <v>44</v>
      </c>
      <c r="F37" s="4900">
        <v>18</v>
      </c>
      <c r="G37" s="4901">
        <v>62</v>
      </c>
      <c r="H37" s="4879">
        <v>24</v>
      </c>
      <c r="I37" s="4900">
        <v>70</v>
      </c>
      <c r="J37" s="4901">
        <v>94</v>
      </c>
      <c r="K37" s="4879">
        <v>3</v>
      </c>
      <c r="L37" s="4900">
        <v>133</v>
      </c>
      <c r="M37" s="4901">
        <v>136</v>
      </c>
      <c r="N37" s="4879">
        <v>0</v>
      </c>
      <c r="O37" s="4900">
        <v>221</v>
      </c>
      <c r="P37" s="4901">
        <v>221</v>
      </c>
      <c r="Q37" s="4876">
        <f>B37+E37+H37+K37+N37</f>
        <v>71</v>
      </c>
      <c r="R37" s="4877">
        <f>C37+F37+I37+L37+O37</f>
        <v>583</v>
      </c>
      <c r="S37" s="4878">
        <f t="shared" si="11"/>
        <v>654</v>
      </c>
      <c r="T37" s="1943">
        <v>0</v>
      </c>
      <c r="U37" s="4877">
        <v>209</v>
      </c>
      <c r="V37" s="1945">
        <v>209</v>
      </c>
      <c r="W37" s="1943">
        <v>29</v>
      </c>
      <c r="X37" s="4877">
        <v>39</v>
      </c>
      <c r="Y37" s="1945">
        <v>68</v>
      </c>
      <c r="Z37" s="1943">
        <v>3</v>
      </c>
      <c r="AA37" s="4877">
        <v>61</v>
      </c>
      <c r="AB37" s="1944">
        <v>64</v>
      </c>
      <c r="AC37" s="4876">
        <v>32</v>
      </c>
      <c r="AD37" s="4877">
        <v>309</v>
      </c>
      <c r="AE37" s="4902">
        <v>341</v>
      </c>
      <c r="AF37" s="4879">
        <f t="shared" si="12"/>
        <v>103</v>
      </c>
      <c r="AG37" s="1147">
        <f t="shared" si="13"/>
        <v>892</v>
      </c>
      <c r="AH37" s="4881">
        <f>S37+AE37</f>
        <v>995</v>
      </c>
    </row>
    <row r="38" spans="1:34" ht="41.25" customHeight="1" thickBot="1" x14ac:dyDescent="0.35">
      <c r="A38" s="316" t="s">
        <v>322</v>
      </c>
      <c r="B38" s="421">
        <f t="shared" ref="B38:AD38" si="17">SUM(B27:B37)</f>
        <v>486</v>
      </c>
      <c r="C38" s="421">
        <f t="shared" si="17"/>
        <v>500</v>
      </c>
      <c r="D38" s="421">
        <f t="shared" si="17"/>
        <v>986</v>
      </c>
      <c r="E38" s="421">
        <f t="shared" si="17"/>
        <v>460</v>
      </c>
      <c r="F38" s="421">
        <f t="shared" si="17"/>
        <v>305</v>
      </c>
      <c r="G38" s="421">
        <f t="shared" si="17"/>
        <v>765</v>
      </c>
      <c r="H38" s="421">
        <f t="shared" si="17"/>
        <v>502</v>
      </c>
      <c r="I38" s="421">
        <f t="shared" si="17"/>
        <v>609</v>
      </c>
      <c r="J38" s="421">
        <f t="shared" si="17"/>
        <v>1111</v>
      </c>
      <c r="K38" s="421">
        <f t="shared" si="17"/>
        <v>512</v>
      </c>
      <c r="L38" s="421">
        <f t="shared" si="17"/>
        <v>969</v>
      </c>
      <c r="M38" s="421">
        <f t="shared" si="17"/>
        <v>1481</v>
      </c>
      <c r="N38" s="421">
        <f t="shared" si="17"/>
        <v>604</v>
      </c>
      <c r="O38" s="421">
        <f t="shared" si="17"/>
        <v>1465</v>
      </c>
      <c r="P38" s="421">
        <f t="shared" si="17"/>
        <v>2069</v>
      </c>
      <c r="Q38" s="422">
        <f>SUM(Q27:Q37)</f>
        <v>2564</v>
      </c>
      <c r="R38" s="422">
        <f t="shared" si="17"/>
        <v>3848</v>
      </c>
      <c r="S38" s="422">
        <f t="shared" si="17"/>
        <v>6412</v>
      </c>
      <c r="T38" s="421">
        <f t="shared" si="17"/>
        <v>403</v>
      </c>
      <c r="U38" s="421">
        <f t="shared" si="17"/>
        <v>632</v>
      </c>
      <c r="V38" s="421">
        <f t="shared" si="17"/>
        <v>1035</v>
      </c>
      <c r="W38" s="421">
        <f t="shared" si="17"/>
        <v>389</v>
      </c>
      <c r="X38" s="421">
        <f t="shared" si="17"/>
        <v>252</v>
      </c>
      <c r="Y38" s="423">
        <f t="shared" si="17"/>
        <v>641</v>
      </c>
      <c r="Z38" s="421">
        <f t="shared" si="17"/>
        <v>264</v>
      </c>
      <c r="AA38" s="421">
        <f t="shared" si="17"/>
        <v>320</v>
      </c>
      <c r="AB38" s="424">
        <f t="shared" si="17"/>
        <v>584</v>
      </c>
      <c r="AC38" s="424">
        <f>SUM(AC27:AC37)</f>
        <v>1056</v>
      </c>
      <c r="AD38" s="424">
        <f t="shared" si="17"/>
        <v>1204</v>
      </c>
      <c r="AE38" s="424">
        <f>SUM(AE27:AE37)</f>
        <v>2260</v>
      </c>
      <c r="AF38" s="423">
        <f t="shared" si="12"/>
        <v>3620</v>
      </c>
      <c r="AG38" s="425">
        <f t="shared" si="13"/>
        <v>5052</v>
      </c>
      <c r="AH38" s="426">
        <f>S38+AE38</f>
        <v>8672</v>
      </c>
    </row>
    <row r="39" spans="1:34" s="68" customFormat="1" ht="45" customHeight="1" x14ac:dyDescent="0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5"/>
      <c r="R39" s="85"/>
      <c r="S39" s="85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6"/>
      <c r="AG39" s="86"/>
      <c r="AH39" s="86"/>
    </row>
    <row r="40" spans="1:34" ht="29.25" customHeight="1" thickBot="1" x14ac:dyDescent="0.25">
      <c r="A40" s="4840" t="s">
        <v>352</v>
      </c>
      <c r="B40" s="4840"/>
      <c r="C40" s="4840"/>
      <c r="D40" s="4840"/>
      <c r="E40" s="4840"/>
      <c r="F40" s="4840"/>
      <c r="G40" s="4840"/>
      <c r="H40" s="4840"/>
      <c r="I40" s="4840"/>
      <c r="J40" s="4840"/>
      <c r="K40" s="4840"/>
      <c r="L40" s="4840"/>
      <c r="M40" s="4840"/>
      <c r="N40" s="4840"/>
      <c r="O40" s="4840"/>
      <c r="P40" s="4840"/>
      <c r="Q40" s="4840"/>
      <c r="R40" s="4840"/>
      <c r="S40" s="4840"/>
      <c r="T40" s="4840"/>
      <c r="U40" s="4840"/>
      <c r="V40" s="4840"/>
    </row>
    <row r="41" spans="1:34" ht="27" customHeight="1" thickBot="1" x14ac:dyDescent="0.25">
      <c r="A41" s="4843" t="s">
        <v>142</v>
      </c>
      <c r="B41" s="1920" t="s">
        <v>0</v>
      </c>
      <c r="C41" s="1921"/>
      <c r="D41" s="1922"/>
      <c r="E41" s="1920" t="s">
        <v>1</v>
      </c>
      <c r="F41" s="1921"/>
      <c r="G41" s="1922"/>
      <c r="H41" s="1920" t="s">
        <v>2</v>
      </c>
      <c r="I41" s="1921"/>
      <c r="J41" s="1922"/>
      <c r="K41" s="1920" t="s">
        <v>3</v>
      </c>
      <c r="L41" s="1921"/>
      <c r="M41" s="1922"/>
      <c r="N41" s="1920" t="s">
        <v>134</v>
      </c>
      <c r="O41" s="1921"/>
      <c r="P41" s="1922"/>
      <c r="Q41" s="1920" t="s">
        <v>135</v>
      </c>
      <c r="R41" s="1921"/>
      <c r="S41" s="1922"/>
      <c r="T41" s="4809" t="s">
        <v>119</v>
      </c>
      <c r="U41" s="4810"/>
      <c r="V41" s="4811"/>
      <c r="W41" s="72"/>
      <c r="X41" s="72"/>
      <c r="Y41" s="72"/>
      <c r="Z41" s="72"/>
      <c r="AA41" s="72"/>
    </row>
    <row r="42" spans="1:34" ht="25.5" customHeight="1" thickBot="1" x14ac:dyDescent="0.25">
      <c r="A42" s="4844"/>
      <c r="B42" s="1923"/>
      <c r="C42" s="1924"/>
      <c r="D42" s="1925"/>
      <c r="E42" s="1923"/>
      <c r="F42" s="1924"/>
      <c r="G42" s="1925"/>
      <c r="H42" s="1923"/>
      <c r="I42" s="1924"/>
      <c r="J42" s="1925"/>
      <c r="K42" s="1923"/>
      <c r="L42" s="1924"/>
      <c r="M42" s="1925"/>
      <c r="N42" s="1923"/>
      <c r="O42" s="1924"/>
      <c r="P42" s="1925"/>
      <c r="Q42" s="1923"/>
      <c r="R42" s="1924"/>
      <c r="S42" s="1925"/>
      <c r="T42" s="4812" t="s">
        <v>136</v>
      </c>
      <c r="U42" s="4813"/>
      <c r="V42" s="4814"/>
      <c r="W42" s="73"/>
      <c r="X42" s="73"/>
      <c r="Y42" s="73"/>
      <c r="Z42" s="73"/>
      <c r="AA42" s="73"/>
    </row>
    <row r="43" spans="1:34" ht="80.25" customHeight="1" thickBot="1" x14ac:dyDescent="0.25">
      <c r="A43" s="4844"/>
      <c r="B43" s="62" t="s">
        <v>117</v>
      </c>
      <c r="C43" s="63" t="s">
        <v>118</v>
      </c>
      <c r="D43" s="66" t="s">
        <v>119</v>
      </c>
      <c r="E43" s="62" t="s">
        <v>117</v>
      </c>
      <c r="F43" s="63" t="s">
        <v>118</v>
      </c>
      <c r="G43" s="66" t="s">
        <v>119</v>
      </c>
      <c r="H43" s="62" t="s">
        <v>117</v>
      </c>
      <c r="I43" s="63" t="s">
        <v>118</v>
      </c>
      <c r="J43" s="66" t="s">
        <v>119</v>
      </c>
      <c r="K43" s="62" t="s">
        <v>117</v>
      </c>
      <c r="L43" s="63" t="s">
        <v>118</v>
      </c>
      <c r="M43" s="66" t="s">
        <v>119</v>
      </c>
      <c r="N43" s="62" t="s">
        <v>117</v>
      </c>
      <c r="O43" s="63" t="s">
        <v>118</v>
      </c>
      <c r="P43" s="66" t="s">
        <v>119</v>
      </c>
      <c r="Q43" s="62" t="s">
        <v>117</v>
      </c>
      <c r="R43" s="63" t="s">
        <v>118</v>
      </c>
      <c r="S43" s="66" t="s">
        <v>119</v>
      </c>
      <c r="T43" s="62" t="s">
        <v>117</v>
      </c>
      <c r="U43" s="63" t="s">
        <v>118</v>
      </c>
      <c r="V43" s="66" t="s">
        <v>119</v>
      </c>
      <c r="W43" s="74"/>
      <c r="X43" s="74"/>
      <c r="Y43" s="74"/>
      <c r="Z43" s="74"/>
    </row>
    <row r="44" spans="1:34" ht="39.75" customHeight="1" x14ac:dyDescent="0.35">
      <c r="A44" s="4903" t="s">
        <v>121</v>
      </c>
      <c r="B44" s="4853">
        <v>22</v>
      </c>
      <c r="C44" s="4847">
        <v>7</v>
      </c>
      <c r="D44" s="4904">
        <v>29</v>
      </c>
      <c r="E44" s="4853">
        <v>25</v>
      </c>
      <c r="F44" s="4847">
        <v>0</v>
      </c>
      <c r="G44" s="4854">
        <v>25</v>
      </c>
      <c r="H44" s="4848">
        <v>21</v>
      </c>
      <c r="I44" s="4847">
        <v>1</v>
      </c>
      <c r="J44" s="4904">
        <v>22</v>
      </c>
      <c r="K44" s="4853">
        <v>21</v>
      </c>
      <c r="L44" s="4847">
        <v>1</v>
      </c>
      <c r="M44" s="4854">
        <v>22</v>
      </c>
      <c r="N44" s="4848">
        <v>36</v>
      </c>
      <c r="O44" s="4847">
        <v>0</v>
      </c>
      <c r="P44" s="4904">
        <v>36</v>
      </c>
      <c r="Q44" s="4853">
        <v>0</v>
      </c>
      <c r="R44" s="4847">
        <v>20</v>
      </c>
      <c r="S44" s="4854">
        <v>20</v>
      </c>
      <c r="T44" s="4853">
        <f>B44+E44+K44+H44+N44+Q44</f>
        <v>125</v>
      </c>
      <c r="U44" s="4847">
        <f t="shared" ref="T44:V47" si="18">C44+F44+L44+I44+O44+R44</f>
        <v>29</v>
      </c>
      <c r="V44" s="4854">
        <f t="shared" si="18"/>
        <v>154</v>
      </c>
      <c r="W44" s="75"/>
      <c r="X44" s="75"/>
      <c r="Y44" s="75"/>
      <c r="Z44" s="75"/>
      <c r="AA44" s="75"/>
    </row>
    <row r="45" spans="1:34" ht="40.5" customHeight="1" x14ac:dyDescent="0.35">
      <c r="A45" s="4905" t="s">
        <v>125</v>
      </c>
      <c r="B45" s="731">
        <v>512</v>
      </c>
      <c r="C45" s="730">
        <v>575</v>
      </c>
      <c r="D45" s="733">
        <v>1087</v>
      </c>
      <c r="E45" s="731">
        <v>502</v>
      </c>
      <c r="F45" s="730">
        <v>374</v>
      </c>
      <c r="G45" s="732">
        <v>876</v>
      </c>
      <c r="H45" s="4868">
        <v>457</v>
      </c>
      <c r="I45" s="730">
        <v>318</v>
      </c>
      <c r="J45" s="733">
        <v>775</v>
      </c>
      <c r="K45" s="731">
        <v>413</v>
      </c>
      <c r="L45" s="730">
        <v>332</v>
      </c>
      <c r="M45" s="732">
        <v>745</v>
      </c>
      <c r="N45" s="4868">
        <v>437</v>
      </c>
      <c r="O45" s="730">
        <v>318</v>
      </c>
      <c r="P45" s="733">
        <v>755</v>
      </c>
      <c r="Q45" s="731">
        <v>214</v>
      </c>
      <c r="R45" s="730">
        <v>197</v>
      </c>
      <c r="S45" s="732">
        <v>411</v>
      </c>
      <c r="T45" s="730">
        <f>B45+E45+K45+H45+N45+Q45</f>
        <v>2535</v>
      </c>
      <c r="U45" s="730">
        <f>C45+F45+L45+I45+O45+R45</f>
        <v>2114</v>
      </c>
      <c r="V45" s="732">
        <f>D45+G45+M45+J45+P45+S45</f>
        <v>4649</v>
      </c>
      <c r="W45" s="75"/>
      <c r="X45" s="75"/>
      <c r="Y45" s="75"/>
      <c r="Z45" s="75"/>
      <c r="AA45" s="75"/>
    </row>
    <row r="46" spans="1:34" ht="41.25" customHeight="1" x14ac:dyDescent="0.35">
      <c r="A46" s="4906" t="s">
        <v>144</v>
      </c>
      <c r="B46" s="731">
        <v>17</v>
      </c>
      <c r="C46" s="730">
        <v>0</v>
      </c>
      <c r="D46" s="733">
        <v>17</v>
      </c>
      <c r="E46" s="731">
        <v>28</v>
      </c>
      <c r="F46" s="730">
        <v>0</v>
      </c>
      <c r="G46" s="732">
        <v>28</v>
      </c>
      <c r="H46" s="4868">
        <v>23</v>
      </c>
      <c r="I46" s="730">
        <v>0</v>
      </c>
      <c r="J46" s="733">
        <v>23</v>
      </c>
      <c r="K46" s="731">
        <v>18</v>
      </c>
      <c r="L46" s="730">
        <v>0</v>
      </c>
      <c r="M46" s="732">
        <v>18</v>
      </c>
      <c r="N46" s="4868">
        <v>19</v>
      </c>
      <c r="O46" s="730">
        <v>0</v>
      </c>
      <c r="P46" s="733">
        <v>19</v>
      </c>
      <c r="Q46" s="731">
        <v>0</v>
      </c>
      <c r="R46" s="730">
        <v>0</v>
      </c>
      <c r="S46" s="732">
        <v>0</v>
      </c>
      <c r="T46" s="731">
        <f t="shared" si="18"/>
        <v>105</v>
      </c>
      <c r="U46" s="730">
        <f t="shared" si="18"/>
        <v>0</v>
      </c>
      <c r="V46" s="732">
        <f t="shared" si="18"/>
        <v>105</v>
      </c>
      <c r="W46" s="75"/>
      <c r="X46" s="75"/>
      <c r="Y46" s="75"/>
      <c r="Z46" s="75"/>
      <c r="AA46" s="75"/>
    </row>
    <row r="47" spans="1:34" ht="45" customHeight="1" thickBot="1" x14ac:dyDescent="0.4">
      <c r="A47" s="4883" t="s">
        <v>123</v>
      </c>
      <c r="B47" s="4876">
        <v>88</v>
      </c>
      <c r="C47" s="4877">
        <v>14</v>
      </c>
      <c r="D47" s="4902">
        <v>102</v>
      </c>
      <c r="E47" s="4876">
        <v>82</v>
      </c>
      <c r="F47" s="4877">
        <v>1</v>
      </c>
      <c r="G47" s="4878">
        <v>83</v>
      </c>
      <c r="H47" s="4907">
        <v>65</v>
      </c>
      <c r="I47" s="4877">
        <v>6</v>
      </c>
      <c r="J47" s="4902">
        <v>71</v>
      </c>
      <c r="K47" s="4876">
        <v>45</v>
      </c>
      <c r="L47" s="4877">
        <v>12</v>
      </c>
      <c r="M47" s="4878">
        <v>57</v>
      </c>
      <c r="N47" s="4907">
        <v>69</v>
      </c>
      <c r="O47" s="4877">
        <v>13</v>
      </c>
      <c r="P47" s="4902">
        <v>82</v>
      </c>
      <c r="Q47" s="4876">
        <v>0</v>
      </c>
      <c r="R47" s="4877">
        <v>0</v>
      </c>
      <c r="S47" s="1947">
        <v>0</v>
      </c>
      <c r="T47" s="4875">
        <f t="shared" si="18"/>
        <v>349</v>
      </c>
      <c r="U47" s="730">
        <f t="shared" si="18"/>
        <v>46</v>
      </c>
      <c r="V47" s="1947">
        <f t="shared" si="18"/>
        <v>395</v>
      </c>
      <c r="W47" s="75"/>
      <c r="X47" s="75"/>
      <c r="Y47" s="75"/>
      <c r="Z47" s="75"/>
      <c r="AA47" s="75"/>
    </row>
    <row r="48" spans="1:34" ht="36.75" customHeight="1" thickBot="1" x14ac:dyDescent="0.35">
      <c r="A48" s="316" t="s">
        <v>322</v>
      </c>
      <c r="B48" s="422">
        <f t="shared" ref="B48:V48" si="19">SUM(B44:B47)</f>
        <v>639</v>
      </c>
      <c r="C48" s="427">
        <f t="shared" si="19"/>
        <v>596</v>
      </c>
      <c r="D48" s="428">
        <f t="shared" si="19"/>
        <v>1235</v>
      </c>
      <c r="E48" s="422">
        <f t="shared" si="19"/>
        <v>637</v>
      </c>
      <c r="F48" s="427">
        <f t="shared" si="19"/>
        <v>375</v>
      </c>
      <c r="G48" s="429">
        <f t="shared" si="19"/>
        <v>1012</v>
      </c>
      <c r="H48" s="430">
        <f t="shared" si="19"/>
        <v>566</v>
      </c>
      <c r="I48" s="427">
        <f t="shared" si="19"/>
        <v>325</v>
      </c>
      <c r="J48" s="428">
        <f t="shared" si="19"/>
        <v>891</v>
      </c>
      <c r="K48" s="422">
        <f t="shared" si="19"/>
        <v>497</v>
      </c>
      <c r="L48" s="422">
        <f t="shared" si="19"/>
        <v>345</v>
      </c>
      <c r="M48" s="429">
        <f t="shared" si="19"/>
        <v>842</v>
      </c>
      <c r="N48" s="430">
        <f t="shared" si="19"/>
        <v>561</v>
      </c>
      <c r="O48" s="427">
        <f t="shared" si="19"/>
        <v>331</v>
      </c>
      <c r="P48" s="428">
        <f t="shared" si="19"/>
        <v>892</v>
      </c>
      <c r="Q48" s="422">
        <f t="shared" si="19"/>
        <v>214</v>
      </c>
      <c r="R48" s="427">
        <f t="shared" si="19"/>
        <v>217</v>
      </c>
      <c r="S48" s="426">
        <f t="shared" si="19"/>
        <v>431</v>
      </c>
      <c r="T48" s="421">
        <f>SUM(T44:T47)</f>
        <v>3114</v>
      </c>
      <c r="U48" s="425">
        <f t="shared" si="19"/>
        <v>2189</v>
      </c>
      <c r="V48" s="426">
        <f t="shared" si="19"/>
        <v>5303</v>
      </c>
      <c r="W48" s="76"/>
      <c r="X48" s="76"/>
      <c r="Y48" s="76"/>
      <c r="Z48" s="75"/>
      <c r="AA48" s="75"/>
      <c r="AB48" s="68"/>
    </row>
    <row r="49" spans="1:31" ht="31.5" customHeight="1" thickBot="1" x14ac:dyDescent="0.3">
      <c r="A49" s="4841" t="s">
        <v>353</v>
      </c>
      <c r="B49" s="4841"/>
      <c r="C49" s="4841"/>
      <c r="D49" s="4841"/>
      <c r="E49" s="4841"/>
      <c r="F49" s="4841"/>
      <c r="G49" s="4841"/>
      <c r="H49" s="4841"/>
      <c r="I49" s="4841"/>
      <c r="J49" s="4841"/>
      <c r="K49" s="4841"/>
      <c r="L49" s="4841"/>
      <c r="M49" s="4841"/>
      <c r="N49" s="4841"/>
      <c r="O49" s="4841"/>
      <c r="P49" s="4841"/>
      <c r="Q49" s="4841"/>
      <c r="R49" s="4841"/>
      <c r="S49" s="4841"/>
      <c r="T49" s="4841"/>
      <c r="U49" s="4841"/>
      <c r="V49" s="4841"/>
      <c r="W49" s="76"/>
      <c r="X49" s="76"/>
      <c r="Y49" s="76"/>
      <c r="Z49" s="75"/>
      <c r="AA49" s="75"/>
      <c r="AB49" s="68"/>
    </row>
    <row r="50" spans="1:31" ht="21.75" customHeight="1" thickBot="1" x14ac:dyDescent="0.3">
      <c r="A50" s="77" t="s">
        <v>321</v>
      </c>
      <c r="B50" s="1160" t="s">
        <v>0</v>
      </c>
      <c r="C50" s="1161"/>
      <c r="D50" s="1162"/>
      <c r="E50" s="1160" t="s">
        <v>1</v>
      </c>
      <c r="F50" s="1161"/>
      <c r="G50" s="1162"/>
      <c r="H50" s="1160" t="s">
        <v>2</v>
      </c>
      <c r="I50" s="1161"/>
      <c r="J50" s="1162"/>
      <c r="K50" s="1160" t="s">
        <v>3</v>
      </c>
      <c r="L50" s="1161"/>
      <c r="M50" s="1162"/>
      <c r="N50" s="1160" t="s">
        <v>134</v>
      </c>
      <c r="O50" s="1161"/>
      <c r="P50" s="1162"/>
      <c r="Q50" s="1160" t="s">
        <v>135</v>
      </c>
      <c r="R50" s="3955"/>
      <c r="S50" s="3956"/>
      <c r="T50" s="4836" t="s">
        <v>119</v>
      </c>
      <c r="U50" s="4837"/>
      <c r="V50" s="4838"/>
      <c r="W50" s="76"/>
      <c r="X50" s="76"/>
      <c r="Y50" s="76"/>
      <c r="Z50" s="75"/>
      <c r="AA50" s="75"/>
      <c r="AB50" s="68"/>
    </row>
    <row r="51" spans="1:31" ht="76.5" customHeight="1" thickBot="1" x14ac:dyDescent="0.3">
      <c r="A51" s="78"/>
      <c r="B51" s="62" t="s">
        <v>117</v>
      </c>
      <c r="C51" s="63" t="s">
        <v>118</v>
      </c>
      <c r="D51" s="66" t="s">
        <v>119</v>
      </c>
      <c r="E51" s="62" t="s">
        <v>117</v>
      </c>
      <c r="F51" s="63" t="s">
        <v>118</v>
      </c>
      <c r="G51" s="66" t="s">
        <v>119</v>
      </c>
      <c r="H51" s="62" t="s">
        <v>117</v>
      </c>
      <c r="I51" s="63" t="s">
        <v>118</v>
      </c>
      <c r="J51" s="66" t="s">
        <v>119</v>
      </c>
      <c r="K51" s="62" t="s">
        <v>117</v>
      </c>
      <c r="L51" s="63" t="s">
        <v>118</v>
      </c>
      <c r="M51" s="66" t="s">
        <v>119</v>
      </c>
      <c r="N51" s="62" t="s">
        <v>117</v>
      </c>
      <c r="O51" s="63" t="s">
        <v>118</v>
      </c>
      <c r="P51" s="66" t="s">
        <v>119</v>
      </c>
      <c r="Q51" s="62" t="s">
        <v>117</v>
      </c>
      <c r="R51" s="63" t="s">
        <v>118</v>
      </c>
      <c r="S51" s="66" t="s">
        <v>119</v>
      </c>
      <c r="T51" s="62" t="s">
        <v>117</v>
      </c>
      <c r="U51" s="63" t="s">
        <v>118</v>
      </c>
      <c r="V51" s="66" t="s">
        <v>119</v>
      </c>
      <c r="W51" s="76"/>
      <c r="X51" s="76"/>
      <c r="Y51" s="76"/>
      <c r="Z51" s="75"/>
      <c r="AA51" s="75"/>
      <c r="AB51" s="68"/>
    </row>
    <row r="52" spans="1:31" ht="45.75" customHeight="1" thickBot="1" x14ac:dyDescent="0.4">
      <c r="A52" s="4908" t="s">
        <v>144</v>
      </c>
      <c r="B52" s="4909">
        <v>0</v>
      </c>
      <c r="C52" s="4910">
        <v>0</v>
      </c>
      <c r="D52" s="4911">
        <v>0</v>
      </c>
      <c r="E52" s="4909">
        <v>4</v>
      </c>
      <c r="F52" s="4910">
        <v>0</v>
      </c>
      <c r="G52" s="4911">
        <v>4</v>
      </c>
      <c r="H52" s="4909">
        <v>0</v>
      </c>
      <c r="I52" s="4910">
        <v>3</v>
      </c>
      <c r="J52" s="4912">
        <v>3</v>
      </c>
      <c r="K52" s="4913">
        <v>2</v>
      </c>
      <c r="L52" s="4910">
        <v>2</v>
      </c>
      <c r="M52" s="4911">
        <v>4</v>
      </c>
      <c r="N52" s="4909">
        <v>4</v>
      </c>
      <c r="O52" s="4910">
        <v>3</v>
      </c>
      <c r="P52" s="4911">
        <v>7</v>
      </c>
      <c r="Q52" s="4909">
        <v>0</v>
      </c>
      <c r="R52" s="4910">
        <v>0</v>
      </c>
      <c r="S52" s="4912">
        <v>0</v>
      </c>
      <c r="T52" s="4909">
        <f>B52+E52+K52+H52+N52+Q52</f>
        <v>10</v>
      </c>
      <c r="U52" s="4910">
        <f>C52+F52+L52+I52+O52+R52</f>
        <v>8</v>
      </c>
      <c r="V52" s="4912">
        <f>D52+G52+M52+J52+P52+S52</f>
        <v>18</v>
      </c>
      <c r="W52" s="318"/>
      <c r="X52" s="318"/>
      <c r="Y52" s="318"/>
      <c r="Z52" s="319"/>
      <c r="AA52" s="319"/>
      <c r="AB52" s="320"/>
      <c r="AC52" s="321"/>
      <c r="AD52" s="321"/>
      <c r="AE52" s="321"/>
    </row>
    <row r="53" spans="1:31" ht="40.5" customHeight="1" thickBot="1" x14ac:dyDescent="0.35">
      <c r="A53" s="316" t="s">
        <v>322</v>
      </c>
      <c r="B53" s="422">
        <f t="shared" ref="B53:V53" si="20">SUM(B52:B52)</f>
        <v>0</v>
      </c>
      <c r="C53" s="427">
        <f t="shared" si="20"/>
        <v>0</v>
      </c>
      <c r="D53" s="428">
        <f t="shared" si="20"/>
        <v>0</v>
      </c>
      <c r="E53" s="422">
        <f t="shared" si="20"/>
        <v>4</v>
      </c>
      <c r="F53" s="427">
        <f t="shared" si="20"/>
        <v>0</v>
      </c>
      <c r="G53" s="429">
        <f t="shared" si="20"/>
        <v>4</v>
      </c>
      <c r="H53" s="430">
        <f t="shared" si="20"/>
        <v>0</v>
      </c>
      <c r="I53" s="427">
        <f t="shared" si="20"/>
        <v>3</v>
      </c>
      <c r="J53" s="428">
        <f t="shared" si="20"/>
        <v>3</v>
      </c>
      <c r="K53" s="422">
        <f t="shared" si="20"/>
        <v>2</v>
      </c>
      <c r="L53" s="427">
        <f t="shared" si="20"/>
        <v>2</v>
      </c>
      <c r="M53" s="429">
        <f t="shared" si="20"/>
        <v>4</v>
      </c>
      <c r="N53" s="430">
        <f t="shared" si="20"/>
        <v>4</v>
      </c>
      <c r="O53" s="427">
        <f t="shared" si="20"/>
        <v>3</v>
      </c>
      <c r="P53" s="428">
        <f t="shared" si="20"/>
        <v>7</v>
      </c>
      <c r="Q53" s="422">
        <f t="shared" si="20"/>
        <v>0</v>
      </c>
      <c r="R53" s="427">
        <f t="shared" si="20"/>
        <v>0</v>
      </c>
      <c r="S53" s="429">
        <f t="shared" si="20"/>
        <v>0</v>
      </c>
      <c r="T53" s="430">
        <f t="shared" si="20"/>
        <v>10</v>
      </c>
      <c r="U53" s="427">
        <f t="shared" si="20"/>
        <v>8</v>
      </c>
      <c r="V53" s="429">
        <f t="shared" si="20"/>
        <v>18</v>
      </c>
      <c r="W53" s="79"/>
      <c r="X53" s="79"/>
      <c r="Y53" s="79"/>
      <c r="Z53" s="79"/>
      <c r="AA53" s="79"/>
      <c r="AB53" s="320"/>
      <c r="AC53" s="321"/>
      <c r="AD53" s="321"/>
      <c r="AE53" s="321"/>
    </row>
    <row r="54" spans="1:31" ht="9" customHeight="1" x14ac:dyDescent="0.3">
      <c r="A54" s="322"/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</row>
    <row r="55" spans="1:31" ht="21.75" customHeight="1" x14ac:dyDescent="0.3">
      <c r="A55" s="4794" t="s">
        <v>354</v>
      </c>
      <c r="B55" s="4794"/>
      <c r="C55" s="4794"/>
      <c r="D55" s="4794"/>
      <c r="E55" s="4794"/>
      <c r="F55" s="4794"/>
      <c r="G55" s="4794"/>
      <c r="H55" s="4794"/>
      <c r="I55" s="4794"/>
      <c r="J55" s="4794"/>
      <c r="K55" s="4794"/>
      <c r="L55" s="4794"/>
      <c r="M55" s="4794"/>
      <c r="N55" s="4794"/>
      <c r="O55" s="4794"/>
      <c r="P55" s="4794"/>
      <c r="Q55" s="4794"/>
      <c r="R55" s="4794"/>
      <c r="S55" s="4794"/>
      <c r="T55" s="4794"/>
      <c r="U55" s="4794"/>
      <c r="V55" s="4794"/>
      <c r="W55" s="4794"/>
      <c r="X55" s="4794"/>
      <c r="Y55" s="4794"/>
      <c r="Z55" s="4794"/>
      <c r="AA55" s="4794"/>
      <c r="AB55" s="4794"/>
      <c r="AC55" s="321"/>
      <c r="AD55" s="321"/>
      <c r="AE55" s="321"/>
    </row>
    <row r="56" spans="1:31" ht="10.5" customHeight="1" thickBot="1" x14ac:dyDescent="0.25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</row>
    <row r="57" spans="1:31" ht="25.5" customHeight="1" thickBot="1" x14ac:dyDescent="0.25">
      <c r="A57" s="4821" t="s">
        <v>321</v>
      </c>
      <c r="B57" s="4805">
        <v>1</v>
      </c>
      <c r="C57" s="4806"/>
      <c r="D57" s="4807"/>
      <c r="E57" s="4799" t="s">
        <v>1</v>
      </c>
      <c r="F57" s="4800"/>
      <c r="G57" s="4801"/>
      <c r="H57" s="4799" t="s">
        <v>2</v>
      </c>
      <c r="I57" s="4800"/>
      <c r="J57" s="4801"/>
      <c r="K57" s="4799" t="s">
        <v>3</v>
      </c>
      <c r="L57" s="4800"/>
      <c r="M57" s="4801"/>
      <c r="N57" s="4799">
        <v>5</v>
      </c>
      <c r="O57" s="4800"/>
      <c r="P57" s="4801"/>
      <c r="Q57" s="4815" t="s">
        <v>6</v>
      </c>
      <c r="R57" s="4816"/>
      <c r="S57" s="4817"/>
      <c r="T57" s="4839" t="s">
        <v>19</v>
      </c>
      <c r="U57" s="4828"/>
      <c r="V57" s="4829"/>
      <c r="W57" s="4827" t="s">
        <v>20</v>
      </c>
      <c r="X57" s="4828"/>
      <c r="Y57" s="4829"/>
      <c r="Z57" s="4827" t="s">
        <v>29</v>
      </c>
      <c r="AA57" s="4828"/>
      <c r="AB57" s="4829"/>
      <c r="AC57" s="4832" t="s">
        <v>137</v>
      </c>
      <c r="AD57" s="4833"/>
      <c r="AE57" s="4834"/>
    </row>
    <row r="58" spans="1:31" ht="21" customHeight="1" thickBot="1" x14ac:dyDescent="0.25">
      <c r="A58" s="4822"/>
      <c r="B58" s="4808"/>
      <c r="C58" s="4803"/>
      <c r="D58" s="4804"/>
      <c r="E58" s="4802"/>
      <c r="F58" s="4803"/>
      <c r="G58" s="4804"/>
      <c r="H58" s="4802"/>
      <c r="I58" s="4803"/>
      <c r="J58" s="4804"/>
      <c r="K58" s="4802"/>
      <c r="L58" s="4803"/>
      <c r="M58" s="4804"/>
      <c r="N58" s="4802"/>
      <c r="O58" s="4803"/>
      <c r="P58" s="4804"/>
      <c r="Q58" s="4818"/>
      <c r="R58" s="4819"/>
      <c r="S58" s="4820"/>
      <c r="T58" s="4842" t="s">
        <v>5</v>
      </c>
      <c r="U58" s="4825"/>
      <c r="V58" s="4826"/>
      <c r="W58" s="4824" t="s">
        <v>5</v>
      </c>
      <c r="X58" s="4825"/>
      <c r="Y58" s="4826"/>
      <c r="Z58" s="4824" t="s">
        <v>5</v>
      </c>
      <c r="AA58" s="4825"/>
      <c r="AB58" s="4826"/>
      <c r="AC58" s="4835"/>
      <c r="AD58" s="4819"/>
      <c r="AE58" s="4820"/>
    </row>
    <row r="59" spans="1:31" ht="80.25" customHeight="1" thickBot="1" x14ac:dyDescent="0.25">
      <c r="A59" s="4823"/>
      <c r="B59" s="62" t="s">
        <v>117</v>
      </c>
      <c r="C59" s="63" t="s">
        <v>118</v>
      </c>
      <c r="D59" s="66" t="s">
        <v>119</v>
      </c>
      <c r="E59" s="62" t="s">
        <v>117</v>
      </c>
      <c r="F59" s="63" t="s">
        <v>118</v>
      </c>
      <c r="G59" s="66" t="s">
        <v>119</v>
      </c>
      <c r="H59" s="62" t="s">
        <v>117</v>
      </c>
      <c r="I59" s="63" t="s">
        <v>118</v>
      </c>
      <c r="J59" s="66" t="s">
        <v>119</v>
      </c>
      <c r="K59" s="62" t="s">
        <v>117</v>
      </c>
      <c r="L59" s="63" t="s">
        <v>118</v>
      </c>
      <c r="M59" s="66" t="s">
        <v>119</v>
      </c>
      <c r="N59" s="62" t="s">
        <v>117</v>
      </c>
      <c r="O59" s="63" t="s">
        <v>118</v>
      </c>
      <c r="P59" s="66" t="s">
        <v>119</v>
      </c>
      <c r="Q59" s="62" t="s">
        <v>117</v>
      </c>
      <c r="R59" s="63" t="s">
        <v>118</v>
      </c>
      <c r="S59" s="66" t="s">
        <v>119</v>
      </c>
      <c r="T59" s="62" t="s">
        <v>117</v>
      </c>
      <c r="U59" s="63" t="s">
        <v>118</v>
      </c>
      <c r="V59" s="66" t="s">
        <v>119</v>
      </c>
      <c r="W59" s="62" t="s">
        <v>117</v>
      </c>
      <c r="X59" s="63" t="s">
        <v>118</v>
      </c>
      <c r="Y59" s="66" t="s">
        <v>119</v>
      </c>
      <c r="Z59" s="62" t="s">
        <v>117</v>
      </c>
      <c r="AA59" s="63" t="s">
        <v>118</v>
      </c>
      <c r="AB59" s="66" t="s">
        <v>119</v>
      </c>
      <c r="AC59" s="62" t="s">
        <v>117</v>
      </c>
      <c r="AD59" s="63" t="s">
        <v>118</v>
      </c>
      <c r="AE59" s="66" t="s">
        <v>119</v>
      </c>
    </row>
    <row r="60" spans="1:31" ht="33.75" customHeight="1" x14ac:dyDescent="0.35">
      <c r="A60" s="4883" t="s">
        <v>121</v>
      </c>
      <c r="B60" s="4853">
        <v>14</v>
      </c>
      <c r="C60" s="4847">
        <v>14</v>
      </c>
      <c r="D60" s="4854">
        <v>28</v>
      </c>
      <c r="E60" s="4853">
        <v>24</v>
      </c>
      <c r="F60" s="4847">
        <v>20</v>
      </c>
      <c r="G60" s="4904">
        <v>44</v>
      </c>
      <c r="H60" s="4853">
        <v>29</v>
      </c>
      <c r="I60" s="4847">
        <v>12</v>
      </c>
      <c r="J60" s="4854">
        <v>41</v>
      </c>
      <c r="K60" s="4848">
        <v>20</v>
      </c>
      <c r="L60" s="4847">
        <v>16</v>
      </c>
      <c r="M60" s="4854">
        <v>36</v>
      </c>
      <c r="N60" s="4848">
        <v>0</v>
      </c>
      <c r="O60" s="4847">
        <v>0</v>
      </c>
      <c r="P60" s="4904">
        <v>0</v>
      </c>
      <c r="Q60" s="4846">
        <f>B60+E60+H60+K60+N60</f>
        <v>87</v>
      </c>
      <c r="R60" s="4847">
        <f t="shared" ref="R60:S60" si="21">C60+F60+I60+L60+O60</f>
        <v>62</v>
      </c>
      <c r="S60" s="4914">
        <f t="shared" si="21"/>
        <v>149</v>
      </c>
      <c r="T60" s="4853">
        <v>10</v>
      </c>
      <c r="U60" s="4847">
        <v>6</v>
      </c>
      <c r="V60" s="4854">
        <v>16</v>
      </c>
      <c r="W60" s="4853">
        <v>10</v>
      </c>
      <c r="X60" s="4847">
        <v>6</v>
      </c>
      <c r="Y60" s="4854">
        <v>16</v>
      </c>
      <c r="Z60" s="4853">
        <v>16</v>
      </c>
      <c r="AA60" s="4847">
        <v>6</v>
      </c>
      <c r="AB60" s="4854">
        <v>22</v>
      </c>
      <c r="AC60" s="4853">
        <f t="shared" ref="AC60:AE62" si="22">Q60+T60+W60+Z60</f>
        <v>123</v>
      </c>
      <c r="AD60" s="4847">
        <f t="shared" si="22"/>
        <v>80</v>
      </c>
      <c r="AE60" s="4854">
        <f t="shared" si="22"/>
        <v>203</v>
      </c>
    </row>
    <row r="61" spans="1:31" ht="39.75" customHeight="1" x14ac:dyDescent="0.35">
      <c r="A61" s="4915" t="s">
        <v>128</v>
      </c>
      <c r="B61" s="731">
        <v>0</v>
      </c>
      <c r="C61" s="730">
        <v>6</v>
      </c>
      <c r="D61" s="733">
        <v>6</v>
      </c>
      <c r="E61" s="731">
        <v>0</v>
      </c>
      <c r="F61" s="730">
        <v>5</v>
      </c>
      <c r="G61" s="733">
        <v>5</v>
      </c>
      <c r="H61" s="731">
        <v>0</v>
      </c>
      <c r="I61" s="730">
        <v>0</v>
      </c>
      <c r="J61" s="732">
        <v>0</v>
      </c>
      <c r="K61" s="4868">
        <v>0</v>
      </c>
      <c r="L61" s="730">
        <v>0</v>
      </c>
      <c r="M61" s="732">
        <v>0</v>
      </c>
      <c r="N61" s="4868">
        <v>0</v>
      </c>
      <c r="O61" s="730">
        <v>0</v>
      </c>
      <c r="P61" s="733">
        <v>0</v>
      </c>
      <c r="Q61" s="4916">
        <f t="shared" ref="Q61:Q62" si="23">B61+E61+H61+K61+N61</f>
        <v>0</v>
      </c>
      <c r="R61" s="4917">
        <f t="shared" ref="R61:R62" si="24">C61+F61+I61+L61+O61</f>
        <v>11</v>
      </c>
      <c r="S61" s="4918">
        <f t="shared" ref="S61:S62" si="25">D61+G61+J61+M61+P61</f>
        <v>11</v>
      </c>
      <c r="T61" s="731">
        <v>0</v>
      </c>
      <c r="U61" s="730">
        <v>0</v>
      </c>
      <c r="V61" s="732">
        <v>0</v>
      </c>
      <c r="W61" s="731">
        <v>0</v>
      </c>
      <c r="X61" s="730">
        <v>0</v>
      </c>
      <c r="Y61" s="732">
        <v>0</v>
      </c>
      <c r="Z61" s="731">
        <v>0</v>
      </c>
      <c r="AA61" s="730">
        <v>0</v>
      </c>
      <c r="AB61" s="732">
        <v>0</v>
      </c>
      <c r="AC61" s="731">
        <f t="shared" ref="AC61" si="26">Q61+T61+W61+Z61</f>
        <v>0</v>
      </c>
      <c r="AD61" s="730">
        <f t="shared" ref="AD61" si="27">R61+U61+X61+AA61</f>
        <v>11</v>
      </c>
      <c r="AE61" s="732">
        <f t="shared" ref="AE61" si="28">S61+V61+Y61+AB61</f>
        <v>11</v>
      </c>
    </row>
    <row r="62" spans="1:31" ht="40.5" customHeight="1" thickBot="1" x14ac:dyDescent="0.4">
      <c r="A62" s="4919" t="s">
        <v>144</v>
      </c>
      <c r="B62" s="4876">
        <v>8</v>
      </c>
      <c r="C62" s="4877">
        <v>0</v>
      </c>
      <c r="D62" s="4878">
        <v>8</v>
      </c>
      <c r="E62" s="4876">
        <v>7</v>
      </c>
      <c r="F62" s="4877">
        <v>1</v>
      </c>
      <c r="G62" s="4902">
        <v>8</v>
      </c>
      <c r="H62" s="4876">
        <v>0</v>
      </c>
      <c r="I62" s="4877">
        <v>0</v>
      </c>
      <c r="J62" s="4878">
        <v>0</v>
      </c>
      <c r="K62" s="4907">
        <v>9</v>
      </c>
      <c r="L62" s="4877">
        <v>2</v>
      </c>
      <c r="M62" s="4878">
        <v>11</v>
      </c>
      <c r="N62" s="4907">
        <v>0</v>
      </c>
      <c r="O62" s="4877">
        <v>12</v>
      </c>
      <c r="P62" s="4902">
        <v>12</v>
      </c>
      <c r="Q62" s="4920">
        <f t="shared" si="23"/>
        <v>24</v>
      </c>
      <c r="R62" s="4921">
        <f t="shared" si="24"/>
        <v>15</v>
      </c>
      <c r="S62" s="4922">
        <f t="shared" si="25"/>
        <v>39</v>
      </c>
      <c r="T62" s="4876">
        <v>0</v>
      </c>
      <c r="U62" s="4877">
        <v>0</v>
      </c>
      <c r="V62" s="4878">
        <v>0</v>
      </c>
      <c r="W62" s="4876">
        <v>0</v>
      </c>
      <c r="X62" s="4877">
        <v>0</v>
      </c>
      <c r="Y62" s="4878">
        <v>0</v>
      </c>
      <c r="Z62" s="4907">
        <v>0</v>
      </c>
      <c r="AA62" s="4877">
        <v>1</v>
      </c>
      <c r="AB62" s="4878">
        <v>1</v>
      </c>
      <c r="AC62" s="4876">
        <f t="shared" si="22"/>
        <v>24</v>
      </c>
      <c r="AD62" s="4877">
        <f t="shared" si="22"/>
        <v>16</v>
      </c>
      <c r="AE62" s="4878">
        <f t="shared" si="22"/>
        <v>40</v>
      </c>
    </row>
    <row r="63" spans="1:31" ht="39.75" customHeight="1" thickBot="1" x14ac:dyDescent="0.35">
      <c r="A63" s="316" t="s">
        <v>322</v>
      </c>
      <c r="B63" s="422">
        <f t="shared" ref="B63:Y63" si="29">SUM(B60:B62)</f>
        <v>22</v>
      </c>
      <c r="C63" s="427">
        <f t="shared" si="29"/>
        <v>20</v>
      </c>
      <c r="D63" s="428">
        <f t="shared" si="29"/>
        <v>42</v>
      </c>
      <c r="E63" s="422">
        <f t="shared" si="29"/>
        <v>31</v>
      </c>
      <c r="F63" s="427">
        <f t="shared" si="29"/>
        <v>26</v>
      </c>
      <c r="G63" s="428">
        <f t="shared" si="29"/>
        <v>57</v>
      </c>
      <c r="H63" s="422">
        <f t="shared" si="29"/>
        <v>29</v>
      </c>
      <c r="I63" s="427">
        <f t="shared" si="29"/>
        <v>12</v>
      </c>
      <c r="J63" s="429">
        <f t="shared" si="29"/>
        <v>41</v>
      </c>
      <c r="K63" s="430">
        <f t="shared" si="29"/>
        <v>29</v>
      </c>
      <c r="L63" s="427">
        <f t="shared" si="29"/>
        <v>18</v>
      </c>
      <c r="M63" s="429">
        <f t="shared" si="29"/>
        <v>47</v>
      </c>
      <c r="N63" s="430">
        <f t="shared" si="29"/>
        <v>0</v>
      </c>
      <c r="O63" s="427">
        <f t="shared" si="29"/>
        <v>12</v>
      </c>
      <c r="P63" s="428">
        <f t="shared" si="29"/>
        <v>12</v>
      </c>
      <c r="Q63" s="422">
        <f t="shared" si="29"/>
        <v>111</v>
      </c>
      <c r="R63" s="427">
        <f t="shared" si="29"/>
        <v>88</v>
      </c>
      <c r="S63" s="428">
        <f t="shared" si="29"/>
        <v>199</v>
      </c>
      <c r="T63" s="422">
        <f t="shared" si="29"/>
        <v>10</v>
      </c>
      <c r="U63" s="427">
        <f t="shared" si="29"/>
        <v>6</v>
      </c>
      <c r="V63" s="429">
        <f t="shared" si="29"/>
        <v>16</v>
      </c>
      <c r="W63" s="430">
        <f t="shared" si="29"/>
        <v>10</v>
      </c>
      <c r="X63" s="427">
        <f t="shared" si="29"/>
        <v>6</v>
      </c>
      <c r="Y63" s="429">
        <f t="shared" si="29"/>
        <v>16</v>
      </c>
      <c r="Z63" s="422">
        <f t="shared" ref="Z63:AE63" si="30">SUM(Z60:Z62)</f>
        <v>16</v>
      </c>
      <c r="AA63" s="427">
        <f t="shared" si="30"/>
        <v>7</v>
      </c>
      <c r="AB63" s="429">
        <f t="shared" si="30"/>
        <v>23</v>
      </c>
      <c r="AC63" s="422">
        <f t="shared" si="30"/>
        <v>147</v>
      </c>
      <c r="AD63" s="427">
        <f t="shared" si="30"/>
        <v>107</v>
      </c>
      <c r="AE63" s="429">
        <f t="shared" si="30"/>
        <v>254</v>
      </c>
    </row>
    <row r="64" spans="1:31" ht="9" customHeight="1" x14ac:dyDescent="0.3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:9" ht="9" customHeight="1" thickBot="1" x14ac:dyDescent="0.25">
      <c r="A65" s="82"/>
    </row>
    <row r="66" spans="1:9" ht="34.5" customHeight="1" thickBot="1" x14ac:dyDescent="0.35">
      <c r="A66" s="1950" t="s">
        <v>138</v>
      </c>
      <c r="B66" s="1949">
        <f>AC20+T48</f>
        <v>14717</v>
      </c>
      <c r="C66" s="1949">
        <f t="shared" ref="C66:D66" si="31">AD20+U48</f>
        <v>3599</v>
      </c>
      <c r="D66" s="1952">
        <f t="shared" si="31"/>
        <v>18316</v>
      </c>
      <c r="E66" s="82"/>
      <c r="F66" s="82"/>
      <c r="G66" s="82"/>
      <c r="H66" s="82"/>
      <c r="I66" s="82"/>
    </row>
    <row r="67" spans="1:9" ht="52.5" customHeight="1" thickBot="1" x14ac:dyDescent="0.35">
      <c r="A67" s="1950" t="s">
        <v>348</v>
      </c>
      <c r="B67" s="1949">
        <f>AF38+T53</f>
        <v>3630</v>
      </c>
      <c r="C67" s="1949">
        <f>AG38+U53</f>
        <v>5060</v>
      </c>
      <c r="D67" s="1952">
        <f>AH38+V53</f>
        <v>8690</v>
      </c>
      <c r="E67" s="82"/>
      <c r="F67" s="82"/>
      <c r="G67" s="82"/>
      <c r="H67" s="82"/>
      <c r="I67" s="82"/>
    </row>
    <row r="68" spans="1:9" ht="48" customHeight="1" thickBot="1" x14ac:dyDescent="0.35">
      <c r="A68" s="431" t="s">
        <v>349</v>
      </c>
      <c r="B68" s="421">
        <f>AC63</f>
        <v>147</v>
      </c>
      <c r="C68" s="421">
        <f t="shared" ref="C68:D68" si="32">AD63</f>
        <v>107</v>
      </c>
      <c r="D68" s="1951">
        <f t="shared" si="32"/>
        <v>254</v>
      </c>
    </row>
    <row r="69" spans="1:9" ht="36.75" customHeight="1" thickBot="1" x14ac:dyDescent="0.45">
      <c r="A69" s="431" t="s">
        <v>139</v>
      </c>
      <c r="B69" s="421">
        <f>SUM(B66:B68)</f>
        <v>18494</v>
      </c>
      <c r="C69" s="421">
        <f>SUM(C66:C68)</f>
        <v>8766</v>
      </c>
      <c r="D69" s="1951">
        <f>SUM(D66:D68)</f>
        <v>27260</v>
      </c>
      <c r="E69" s="381"/>
      <c r="F69" s="381"/>
    </row>
    <row r="71" spans="1:9" ht="30" x14ac:dyDescent="0.4">
      <c r="A71" s="382"/>
      <c r="B71" s="381"/>
      <c r="C71" s="381"/>
      <c r="D71" s="381"/>
    </row>
    <row r="135" spans="4:4" x14ac:dyDescent="0.2">
      <c r="D135" s="56">
        <f>15+1+12</f>
        <v>28</v>
      </c>
    </row>
  </sheetData>
  <mergeCells count="59">
    <mergeCell ref="AH24:AH26"/>
    <mergeCell ref="AF24:AG24"/>
    <mergeCell ref="AC57:AE58"/>
    <mergeCell ref="W25:Y25"/>
    <mergeCell ref="T50:V50"/>
    <mergeCell ref="T57:V57"/>
    <mergeCell ref="A40:V40"/>
    <mergeCell ref="A49:V49"/>
    <mergeCell ref="T58:V58"/>
    <mergeCell ref="W57:Y57"/>
    <mergeCell ref="N57:P58"/>
    <mergeCell ref="Z58:AB58"/>
    <mergeCell ref="H57:J58"/>
    <mergeCell ref="A24:A26"/>
    <mergeCell ref="B24:D25"/>
    <mergeCell ref="A41:A43"/>
    <mergeCell ref="E57:G58"/>
    <mergeCell ref="B57:D58"/>
    <mergeCell ref="T41:V41"/>
    <mergeCell ref="E24:G25"/>
    <mergeCell ref="T25:V25"/>
    <mergeCell ref="T42:V42"/>
    <mergeCell ref="K24:M25"/>
    <mergeCell ref="Q57:S58"/>
    <mergeCell ref="A55:AB55"/>
    <mergeCell ref="A57:A59"/>
    <mergeCell ref="W58:Y58"/>
    <mergeCell ref="K57:M58"/>
    <mergeCell ref="Z57:AB57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9" min="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="60" zoomScaleNormal="60" workbookViewId="0">
      <selection activeCell="K13" sqref="K13"/>
    </sheetView>
  </sheetViews>
  <sheetFormatPr defaultRowHeight="25.5" x14ac:dyDescent="0.35"/>
  <cols>
    <col min="1" max="1" width="72.28515625" style="305" customWidth="1"/>
    <col min="2" max="2" width="14.85546875" style="305" customWidth="1"/>
    <col min="3" max="3" width="12.140625" style="305" customWidth="1"/>
    <col min="4" max="4" width="11" style="305" customWidth="1"/>
    <col min="5" max="5" width="15.5703125" style="305" customWidth="1"/>
    <col min="6" max="6" width="11.85546875" style="305" customWidth="1"/>
    <col min="7" max="7" width="11.28515625" style="305" customWidth="1"/>
    <col min="8" max="8" width="14.7109375" style="305" customWidth="1"/>
    <col min="9" max="9" width="13.42578125" style="305" customWidth="1"/>
    <col min="10" max="10" width="12.5703125" style="305" customWidth="1"/>
    <col min="11" max="11" width="15.42578125" style="305" customWidth="1"/>
    <col min="12" max="12" width="13.140625" style="305" customWidth="1"/>
    <col min="13" max="13" width="12.140625" style="305" customWidth="1"/>
    <col min="14" max="15" width="10.7109375" style="305" customWidth="1"/>
    <col min="16" max="16" width="9.140625" style="305" customWidth="1"/>
    <col min="17" max="17" width="12.85546875" style="305" customWidth="1"/>
    <col min="18" max="18" width="23.42578125" style="305" customWidth="1"/>
    <col min="19" max="20" width="9.140625" style="305" customWidth="1"/>
    <col min="21" max="21" width="10.5703125" style="305" customWidth="1"/>
    <col min="22" max="22" width="11.28515625" style="305" customWidth="1"/>
    <col min="23" max="256" width="9.140625" style="305"/>
    <col min="257" max="257" width="72.28515625" style="305" customWidth="1"/>
    <col min="258" max="258" width="13.85546875" style="305" customWidth="1"/>
    <col min="259" max="259" width="12.140625" style="305" customWidth="1"/>
    <col min="260" max="260" width="11" style="305" customWidth="1"/>
    <col min="261" max="261" width="14.140625" style="305" customWidth="1"/>
    <col min="262" max="262" width="11.85546875" style="305" customWidth="1"/>
    <col min="263" max="263" width="9.5703125" style="305" customWidth="1"/>
    <col min="264" max="264" width="14.7109375" style="305" customWidth="1"/>
    <col min="265" max="266" width="9.5703125" style="305" customWidth="1"/>
    <col min="267" max="267" width="14.28515625" style="305" customWidth="1"/>
    <col min="268" max="268" width="13.140625" style="305" customWidth="1"/>
    <col min="269" max="271" width="10.7109375" style="305" customWidth="1"/>
    <col min="272" max="272" width="9.140625" style="305" customWidth="1"/>
    <col min="273" max="273" width="12.85546875" style="305" customWidth="1"/>
    <col min="274" max="274" width="23.42578125" style="305" customWidth="1"/>
    <col min="275" max="276" width="9.140625" style="305" customWidth="1"/>
    <col min="277" max="277" width="10.5703125" style="305" customWidth="1"/>
    <col min="278" max="278" width="11.28515625" style="305" customWidth="1"/>
    <col min="279" max="512" width="9.140625" style="305"/>
    <col min="513" max="513" width="72.28515625" style="305" customWidth="1"/>
    <col min="514" max="514" width="13.85546875" style="305" customWidth="1"/>
    <col min="515" max="515" width="12.140625" style="305" customWidth="1"/>
    <col min="516" max="516" width="11" style="305" customWidth="1"/>
    <col min="517" max="517" width="14.140625" style="305" customWidth="1"/>
    <col min="518" max="518" width="11.85546875" style="305" customWidth="1"/>
    <col min="519" max="519" width="9.5703125" style="305" customWidth="1"/>
    <col min="520" max="520" width="14.7109375" style="305" customWidth="1"/>
    <col min="521" max="522" width="9.5703125" style="305" customWidth="1"/>
    <col min="523" max="523" width="14.28515625" style="305" customWidth="1"/>
    <col min="524" max="524" width="13.140625" style="305" customWidth="1"/>
    <col min="525" max="527" width="10.7109375" style="305" customWidth="1"/>
    <col min="528" max="528" width="9.140625" style="305" customWidth="1"/>
    <col min="529" max="529" width="12.85546875" style="305" customWidth="1"/>
    <col min="530" max="530" width="23.42578125" style="305" customWidth="1"/>
    <col min="531" max="532" width="9.140625" style="305" customWidth="1"/>
    <col min="533" max="533" width="10.5703125" style="305" customWidth="1"/>
    <col min="534" max="534" width="11.28515625" style="305" customWidth="1"/>
    <col min="535" max="768" width="9.140625" style="305"/>
    <col min="769" max="769" width="72.28515625" style="305" customWidth="1"/>
    <col min="770" max="770" width="13.85546875" style="305" customWidth="1"/>
    <col min="771" max="771" width="12.140625" style="305" customWidth="1"/>
    <col min="772" max="772" width="11" style="305" customWidth="1"/>
    <col min="773" max="773" width="14.140625" style="305" customWidth="1"/>
    <col min="774" max="774" width="11.85546875" style="305" customWidth="1"/>
    <col min="775" max="775" width="9.5703125" style="305" customWidth="1"/>
    <col min="776" max="776" width="14.7109375" style="305" customWidth="1"/>
    <col min="777" max="778" width="9.5703125" style="305" customWidth="1"/>
    <col min="779" max="779" width="14.28515625" style="305" customWidth="1"/>
    <col min="780" max="780" width="13.140625" style="305" customWidth="1"/>
    <col min="781" max="783" width="10.7109375" style="305" customWidth="1"/>
    <col min="784" max="784" width="9.140625" style="305" customWidth="1"/>
    <col min="785" max="785" width="12.85546875" style="305" customWidth="1"/>
    <col min="786" max="786" width="23.42578125" style="305" customWidth="1"/>
    <col min="787" max="788" width="9.140625" style="305" customWidth="1"/>
    <col min="789" max="789" width="10.5703125" style="305" customWidth="1"/>
    <col min="790" max="790" width="11.28515625" style="305" customWidth="1"/>
    <col min="791" max="1024" width="9.140625" style="305"/>
    <col min="1025" max="1025" width="72.28515625" style="305" customWidth="1"/>
    <col min="1026" max="1026" width="13.85546875" style="305" customWidth="1"/>
    <col min="1027" max="1027" width="12.140625" style="305" customWidth="1"/>
    <col min="1028" max="1028" width="11" style="305" customWidth="1"/>
    <col min="1029" max="1029" width="14.140625" style="305" customWidth="1"/>
    <col min="1030" max="1030" width="11.85546875" style="305" customWidth="1"/>
    <col min="1031" max="1031" width="9.5703125" style="305" customWidth="1"/>
    <col min="1032" max="1032" width="14.7109375" style="305" customWidth="1"/>
    <col min="1033" max="1034" width="9.5703125" style="305" customWidth="1"/>
    <col min="1035" max="1035" width="14.28515625" style="305" customWidth="1"/>
    <col min="1036" max="1036" width="13.140625" style="305" customWidth="1"/>
    <col min="1037" max="1039" width="10.7109375" style="305" customWidth="1"/>
    <col min="1040" max="1040" width="9.140625" style="305" customWidth="1"/>
    <col min="1041" max="1041" width="12.85546875" style="305" customWidth="1"/>
    <col min="1042" max="1042" width="23.42578125" style="305" customWidth="1"/>
    <col min="1043" max="1044" width="9.140625" style="305" customWidth="1"/>
    <col min="1045" max="1045" width="10.5703125" style="305" customWidth="1"/>
    <col min="1046" max="1046" width="11.28515625" style="305" customWidth="1"/>
    <col min="1047" max="1280" width="9.140625" style="305"/>
    <col min="1281" max="1281" width="72.28515625" style="305" customWidth="1"/>
    <col min="1282" max="1282" width="13.85546875" style="305" customWidth="1"/>
    <col min="1283" max="1283" width="12.140625" style="305" customWidth="1"/>
    <col min="1284" max="1284" width="11" style="305" customWidth="1"/>
    <col min="1285" max="1285" width="14.140625" style="305" customWidth="1"/>
    <col min="1286" max="1286" width="11.85546875" style="305" customWidth="1"/>
    <col min="1287" max="1287" width="9.5703125" style="305" customWidth="1"/>
    <col min="1288" max="1288" width="14.7109375" style="305" customWidth="1"/>
    <col min="1289" max="1290" width="9.5703125" style="305" customWidth="1"/>
    <col min="1291" max="1291" width="14.28515625" style="305" customWidth="1"/>
    <col min="1292" max="1292" width="13.140625" style="305" customWidth="1"/>
    <col min="1293" max="1295" width="10.7109375" style="305" customWidth="1"/>
    <col min="1296" max="1296" width="9.140625" style="305" customWidth="1"/>
    <col min="1297" max="1297" width="12.85546875" style="305" customWidth="1"/>
    <col min="1298" max="1298" width="23.42578125" style="305" customWidth="1"/>
    <col min="1299" max="1300" width="9.140625" style="305" customWidth="1"/>
    <col min="1301" max="1301" width="10.5703125" style="305" customWidth="1"/>
    <col min="1302" max="1302" width="11.28515625" style="305" customWidth="1"/>
    <col min="1303" max="1536" width="9.140625" style="305"/>
    <col min="1537" max="1537" width="72.28515625" style="305" customWidth="1"/>
    <col min="1538" max="1538" width="13.85546875" style="305" customWidth="1"/>
    <col min="1539" max="1539" width="12.140625" style="305" customWidth="1"/>
    <col min="1540" max="1540" width="11" style="305" customWidth="1"/>
    <col min="1541" max="1541" width="14.140625" style="305" customWidth="1"/>
    <col min="1542" max="1542" width="11.85546875" style="305" customWidth="1"/>
    <col min="1543" max="1543" width="9.5703125" style="305" customWidth="1"/>
    <col min="1544" max="1544" width="14.7109375" style="305" customWidth="1"/>
    <col min="1545" max="1546" width="9.5703125" style="305" customWidth="1"/>
    <col min="1547" max="1547" width="14.28515625" style="305" customWidth="1"/>
    <col min="1548" max="1548" width="13.140625" style="305" customWidth="1"/>
    <col min="1549" max="1551" width="10.7109375" style="305" customWidth="1"/>
    <col min="1552" max="1552" width="9.140625" style="305" customWidth="1"/>
    <col min="1553" max="1553" width="12.85546875" style="305" customWidth="1"/>
    <col min="1554" max="1554" width="23.42578125" style="305" customWidth="1"/>
    <col min="1555" max="1556" width="9.140625" style="305" customWidth="1"/>
    <col min="1557" max="1557" width="10.5703125" style="305" customWidth="1"/>
    <col min="1558" max="1558" width="11.28515625" style="305" customWidth="1"/>
    <col min="1559" max="1792" width="9.140625" style="305"/>
    <col min="1793" max="1793" width="72.28515625" style="305" customWidth="1"/>
    <col min="1794" max="1794" width="13.85546875" style="305" customWidth="1"/>
    <col min="1795" max="1795" width="12.140625" style="305" customWidth="1"/>
    <col min="1796" max="1796" width="11" style="305" customWidth="1"/>
    <col min="1797" max="1797" width="14.140625" style="305" customWidth="1"/>
    <col min="1798" max="1798" width="11.85546875" style="305" customWidth="1"/>
    <col min="1799" max="1799" width="9.5703125" style="305" customWidth="1"/>
    <col min="1800" max="1800" width="14.7109375" style="305" customWidth="1"/>
    <col min="1801" max="1802" width="9.5703125" style="305" customWidth="1"/>
    <col min="1803" max="1803" width="14.28515625" style="305" customWidth="1"/>
    <col min="1804" max="1804" width="13.140625" style="305" customWidth="1"/>
    <col min="1805" max="1807" width="10.7109375" style="305" customWidth="1"/>
    <col min="1808" max="1808" width="9.140625" style="305" customWidth="1"/>
    <col min="1809" max="1809" width="12.85546875" style="305" customWidth="1"/>
    <col min="1810" max="1810" width="23.42578125" style="305" customWidth="1"/>
    <col min="1811" max="1812" width="9.140625" style="305" customWidth="1"/>
    <col min="1813" max="1813" width="10.5703125" style="305" customWidth="1"/>
    <col min="1814" max="1814" width="11.28515625" style="305" customWidth="1"/>
    <col min="1815" max="2048" width="9.140625" style="305"/>
    <col min="2049" max="2049" width="72.28515625" style="305" customWidth="1"/>
    <col min="2050" max="2050" width="13.85546875" style="305" customWidth="1"/>
    <col min="2051" max="2051" width="12.140625" style="305" customWidth="1"/>
    <col min="2052" max="2052" width="11" style="305" customWidth="1"/>
    <col min="2053" max="2053" width="14.140625" style="305" customWidth="1"/>
    <col min="2054" max="2054" width="11.85546875" style="305" customWidth="1"/>
    <col min="2055" max="2055" width="9.5703125" style="305" customWidth="1"/>
    <col min="2056" max="2056" width="14.7109375" style="305" customWidth="1"/>
    <col min="2057" max="2058" width="9.5703125" style="305" customWidth="1"/>
    <col min="2059" max="2059" width="14.28515625" style="305" customWidth="1"/>
    <col min="2060" max="2060" width="13.140625" style="305" customWidth="1"/>
    <col min="2061" max="2063" width="10.7109375" style="305" customWidth="1"/>
    <col min="2064" max="2064" width="9.140625" style="305" customWidth="1"/>
    <col min="2065" max="2065" width="12.85546875" style="305" customWidth="1"/>
    <col min="2066" max="2066" width="23.42578125" style="305" customWidth="1"/>
    <col min="2067" max="2068" width="9.140625" style="305" customWidth="1"/>
    <col min="2069" max="2069" width="10.5703125" style="305" customWidth="1"/>
    <col min="2070" max="2070" width="11.28515625" style="305" customWidth="1"/>
    <col min="2071" max="2304" width="9.140625" style="305"/>
    <col min="2305" max="2305" width="72.28515625" style="305" customWidth="1"/>
    <col min="2306" max="2306" width="13.85546875" style="305" customWidth="1"/>
    <col min="2307" max="2307" width="12.140625" style="305" customWidth="1"/>
    <col min="2308" max="2308" width="11" style="305" customWidth="1"/>
    <col min="2309" max="2309" width="14.140625" style="305" customWidth="1"/>
    <col min="2310" max="2310" width="11.85546875" style="305" customWidth="1"/>
    <col min="2311" max="2311" width="9.5703125" style="305" customWidth="1"/>
    <col min="2312" max="2312" width="14.7109375" style="305" customWidth="1"/>
    <col min="2313" max="2314" width="9.5703125" style="305" customWidth="1"/>
    <col min="2315" max="2315" width="14.28515625" style="305" customWidth="1"/>
    <col min="2316" max="2316" width="13.140625" style="305" customWidth="1"/>
    <col min="2317" max="2319" width="10.7109375" style="305" customWidth="1"/>
    <col min="2320" max="2320" width="9.140625" style="305" customWidth="1"/>
    <col min="2321" max="2321" width="12.85546875" style="305" customWidth="1"/>
    <col min="2322" max="2322" width="23.42578125" style="305" customWidth="1"/>
    <col min="2323" max="2324" width="9.140625" style="305" customWidth="1"/>
    <col min="2325" max="2325" width="10.5703125" style="305" customWidth="1"/>
    <col min="2326" max="2326" width="11.28515625" style="305" customWidth="1"/>
    <col min="2327" max="2560" width="9.140625" style="305"/>
    <col min="2561" max="2561" width="72.28515625" style="305" customWidth="1"/>
    <col min="2562" max="2562" width="13.85546875" style="305" customWidth="1"/>
    <col min="2563" max="2563" width="12.140625" style="305" customWidth="1"/>
    <col min="2564" max="2564" width="11" style="305" customWidth="1"/>
    <col min="2565" max="2565" width="14.140625" style="305" customWidth="1"/>
    <col min="2566" max="2566" width="11.85546875" style="305" customWidth="1"/>
    <col min="2567" max="2567" width="9.5703125" style="305" customWidth="1"/>
    <col min="2568" max="2568" width="14.7109375" style="305" customWidth="1"/>
    <col min="2569" max="2570" width="9.5703125" style="305" customWidth="1"/>
    <col min="2571" max="2571" width="14.28515625" style="305" customWidth="1"/>
    <col min="2572" max="2572" width="13.140625" style="305" customWidth="1"/>
    <col min="2573" max="2575" width="10.7109375" style="305" customWidth="1"/>
    <col min="2576" max="2576" width="9.140625" style="305" customWidth="1"/>
    <col min="2577" max="2577" width="12.85546875" style="305" customWidth="1"/>
    <col min="2578" max="2578" width="23.42578125" style="305" customWidth="1"/>
    <col min="2579" max="2580" width="9.140625" style="305" customWidth="1"/>
    <col min="2581" max="2581" width="10.5703125" style="305" customWidth="1"/>
    <col min="2582" max="2582" width="11.28515625" style="305" customWidth="1"/>
    <col min="2583" max="2816" width="9.140625" style="305"/>
    <col min="2817" max="2817" width="72.28515625" style="305" customWidth="1"/>
    <col min="2818" max="2818" width="13.85546875" style="305" customWidth="1"/>
    <col min="2819" max="2819" width="12.140625" style="305" customWidth="1"/>
    <col min="2820" max="2820" width="11" style="305" customWidth="1"/>
    <col min="2821" max="2821" width="14.140625" style="305" customWidth="1"/>
    <col min="2822" max="2822" width="11.85546875" style="305" customWidth="1"/>
    <col min="2823" max="2823" width="9.5703125" style="305" customWidth="1"/>
    <col min="2824" max="2824" width="14.7109375" style="305" customWidth="1"/>
    <col min="2825" max="2826" width="9.5703125" style="305" customWidth="1"/>
    <col min="2827" max="2827" width="14.28515625" style="305" customWidth="1"/>
    <col min="2828" max="2828" width="13.140625" style="305" customWidth="1"/>
    <col min="2829" max="2831" width="10.7109375" style="305" customWidth="1"/>
    <col min="2832" max="2832" width="9.140625" style="305" customWidth="1"/>
    <col min="2833" max="2833" width="12.85546875" style="305" customWidth="1"/>
    <col min="2834" max="2834" width="23.42578125" style="305" customWidth="1"/>
    <col min="2835" max="2836" width="9.140625" style="305" customWidth="1"/>
    <col min="2837" max="2837" width="10.5703125" style="305" customWidth="1"/>
    <col min="2838" max="2838" width="11.28515625" style="305" customWidth="1"/>
    <col min="2839" max="3072" width="9.140625" style="305"/>
    <col min="3073" max="3073" width="72.28515625" style="305" customWidth="1"/>
    <col min="3074" max="3074" width="13.85546875" style="305" customWidth="1"/>
    <col min="3075" max="3075" width="12.140625" style="305" customWidth="1"/>
    <col min="3076" max="3076" width="11" style="305" customWidth="1"/>
    <col min="3077" max="3077" width="14.140625" style="305" customWidth="1"/>
    <col min="3078" max="3078" width="11.85546875" style="305" customWidth="1"/>
    <col min="3079" max="3079" width="9.5703125" style="305" customWidth="1"/>
    <col min="3080" max="3080" width="14.7109375" style="305" customWidth="1"/>
    <col min="3081" max="3082" width="9.5703125" style="305" customWidth="1"/>
    <col min="3083" max="3083" width="14.28515625" style="305" customWidth="1"/>
    <col min="3084" max="3084" width="13.140625" style="305" customWidth="1"/>
    <col min="3085" max="3087" width="10.7109375" style="305" customWidth="1"/>
    <col min="3088" max="3088" width="9.140625" style="305" customWidth="1"/>
    <col min="3089" max="3089" width="12.85546875" style="305" customWidth="1"/>
    <col min="3090" max="3090" width="23.42578125" style="305" customWidth="1"/>
    <col min="3091" max="3092" width="9.140625" style="305" customWidth="1"/>
    <col min="3093" max="3093" width="10.5703125" style="305" customWidth="1"/>
    <col min="3094" max="3094" width="11.28515625" style="305" customWidth="1"/>
    <col min="3095" max="3328" width="9.140625" style="305"/>
    <col min="3329" max="3329" width="72.28515625" style="305" customWidth="1"/>
    <col min="3330" max="3330" width="13.85546875" style="305" customWidth="1"/>
    <col min="3331" max="3331" width="12.140625" style="305" customWidth="1"/>
    <col min="3332" max="3332" width="11" style="305" customWidth="1"/>
    <col min="3333" max="3333" width="14.140625" style="305" customWidth="1"/>
    <col min="3334" max="3334" width="11.85546875" style="305" customWidth="1"/>
    <col min="3335" max="3335" width="9.5703125" style="305" customWidth="1"/>
    <col min="3336" max="3336" width="14.7109375" style="305" customWidth="1"/>
    <col min="3337" max="3338" width="9.5703125" style="305" customWidth="1"/>
    <col min="3339" max="3339" width="14.28515625" style="305" customWidth="1"/>
    <col min="3340" max="3340" width="13.140625" style="305" customWidth="1"/>
    <col min="3341" max="3343" width="10.7109375" style="305" customWidth="1"/>
    <col min="3344" max="3344" width="9.140625" style="305" customWidth="1"/>
    <col min="3345" max="3345" width="12.85546875" style="305" customWidth="1"/>
    <col min="3346" max="3346" width="23.42578125" style="305" customWidth="1"/>
    <col min="3347" max="3348" width="9.140625" style="305" customWidth="1"/>
    <col min="3349" max="3349" width="10.5703125" style="305" customWidth="1"/>
    <col min="3350" max="3350" width="11.28515625" style="305" customWidth="1"/>
    <col min="3351" max="3584" width="9.140625" style="305"/>
    <col min="3585" max="3585" width="72.28515625" style="305" customWidth="1"/>
    <col min="3586" max="3586" width="13.85546875" style="305" customWidth="1"/>
    <col min="3587" max="3587" width="12.140625" style="305" customWidth="1"/>
    <col min="3588" max="3588" width="11" style="305" customWidth="1"/>
    <col min="3589" max="3589" width="14.140625" style="305" customWidth="1"/>
    <col min="3590" max="3590" width="11.85546875" style="305" customWidth="1"/>
    <col min="3591" max="3591" width="9.5703125" style="305" customWidth="1"/>
    <col min="3592" max="3592" width="14.7109375" style="305" customWidth="1"/>
    <col min="3593" max="3594" width="9.5703125" style="305" customWidth="1"/>
    <col min="3595" max="3595" width="14.28515625" style="305" customWidth="1"/>
    <col min="3596" max="3596" width="13.140625" style="305" customWidth="1"/>
    <col min="3597" max="3599" width="10.7109375" style="305" customWidth="1"/>
    <col min="3600" max="3600" width="9.140625" style="305" customWidth="1"/>
    <col min="3601" max="3601" width="12.85546875" style="305" customWidth="1"/>
    <col min="3602" max="3602" width="23.42578125" style="305" customWidth="1"/>
    <col min="3603" max="3604" width="9.140625" style="305" customWidth="1"/>
    <col min="3605" max="3605" width="10.5703125" style="305" customWidth="1"/>
    <col min="3606" max="3606" width="11.28515625" style="305" customWidth="1"/>
    <col min="3607" max="3840" width="9.140625" style="305"/>
    <col min="3841" max="3841" width="72.28515625" style="305" customWidth="1"/>
    <col min="3842" max="3842" width="13.85546875" style="305" customWidth="1"/>
    <col min="3843" max="3843" width="12.140625" style="305" customWidth="1"/>
    <col min="3844" max="3844" width="11" style="305" customWidth="1"/>
    <col min="3845" max="3845" width="14.140625" style="305" customWidth="1"/>
    <col min="3846" max="3846" width="11.85546875" style="305" customWidth="1"/>
    <col min="3847" max="3847" width="9.5703125" style="305" customWidth="1"/>
    <col min="3848" max="3848" width="14.7109375" style="305" customWidth="1"/>
    <col min="3849" max="3850" width="9.5703125" style="305" customWidth="1"/>
    <col min="3851" max="3851" width="14.28515625" style="305" customWidth="1"/>
    <col min="3852" max="3852" width="13.140625" style="305" customWidth="1"/>
    <col min="3853" max="3855" width="10.7109375" style="305" customWidth="1"/>
    <col min="3856" max="3856" width="9.140625" style="305" customWidth="1"/>
    <col min="3857" max="3857" width="12.85546875" style="305" customWidth="1"/>
    <col min="3858" max="3858" width="23.42578125" style="305" customWidth="1"/>
    <col min="3859" max="3860" width="9.140625" style="305" customWidth="1"/>
    <col min="3861" max="3861" width="10.5703125" style="305" customWidth="1"/>
    <col min="3862" max="3862" width="11.28515625" style="305" customWidth="1"/>
    <col min="3863" max="4096" width="9.140625" style="305"/>
    <col min="4097" max="4097" width="72.28515625" style="305" customWidth="1"/>
    <col min="4098" max="4098" width="13.85546875" style="305" customWidth="1"/>
    <col min="4099" max="4099" width="12.140625" style="305" customWidth="1"/>
    <col min="4100" max="4100" width="11" style="305" customWidth="1"/>
    <col min="4101" max="4101" width="14.140625" style="305" customWidth="1"/>
    <col min="4102" max="4102" width="11.85546875" style="305" customWidth="1"/>
    <col min="4103" max="4103" width="9.5703125" style="305" customWidth="1"/>
    <col min="4104" max="4104" width="14.7109375" style="305" customWidth="1"/>
    <col min="4105" max="4106" width="9.5703125" style="305" customWidth="1"/>
    <col min="4107" max="4107" width="14.28515625" style="305" customWidth="1"/>
    <col min="4108" max="4108" width="13.140625" style="305" customWidth="1"/>
    <col min="4109" max="4111" width="10.7109375" style="305" customWidth="1"/>
    <col min="4112" max="4112" width="9.140625" style="305" customWidth="1"/>
    <col min="4113" max="4113" width="12.85546875" style="305" customWidth="1"/>
    <col min="4114" max="4114" width="23.42578125" style="305" customWidth="1"/>
    <col min="4115" max="4116" width="9.140625" style="305" customWidth="1"/>
    <col min="4117" max="4117" width="10.5703125" style="305" customWidth="1"/>
    <col min="4118" max="4118" width="11.28515625" style="305" customWidth="1"/>
    <col min="4119" max="4352" width="9.140625" style="305"/>
    <col min="4353" max="4353" width="72.28515625" style="305" customWidth="1"/>
    <col min="4354" max="4354" width="13.85546875" style="305" customWidth="1"/>
    <col min="4355" max="4355" width="12.140625" style="305" customWidth="1"/>
    <col min="4356" max="4356" width="11" style="305" customWidth="1"/>
    <col min="4357" max="4357" width="14.140625" style="305" customWidth="1"/>
    <col min="4358" max="4358" width="11.85546875" style="305" customWidth="1"/>
    <col min="4359" max="4359" width="9.5703125" style="305" customWidth="1"/>
    <col min="4360" max="4360" width="14.7109375" style="305" customWidth="1"/>
    <col min="4361" max="4362" width="9.5703125" style="305" customWidth="1"/>
    <col min="4363" max="4363" width="14.28515625" style="305" customWidth="1"/>
    <col min="4364" max="4364" width="13.140625" style="305" customWidth="1"/>
    <col min="4365" max="4367" width="10.7109375" style="305" customWidth="1"/>
    <col min="4368" max="4368" width="9.140625" style="305" customWidth="1"/>
    <col min="4369" max="4369" width="12.85546875" style="305" customWidth="1"/>
    <col min="4370" max="4370" width="23.42578125" style="305" customWidth="1"/>
    <col min="4371" max="4372" width="9.140625" style="305" customWidth="1"/>
    <col min="4373" max="4373" width="10.5703125" style="305" customWidth="1"/>
    <col min="4374" max="4374" width="11.28515625" style="305" customWidth="1"/>
    <col min="4375" max="4608" width="9.140625" style="305"/>
    <col min="4609" max="4609" width="72.28515625" style="305" customWidth="1"/>
    <col min="4610" max="4610" width="13.85546875" style="305" customWidth="1"/>
    <col min="4611" max="4611" width="12.140625" style="305" customWidth="1"/>
    <col min="4612" max="4612" width="11" style="305" customWidth="1"/>
    <col min="4613" max="4613" width="14.140625" style="305" customWidth="1"/>
    <col min="4614" max="4614" width="11.85546875" style="305" customWidth="1"/>
    <col min="4615" max="4615" width="9.5703125" style="305" customWidth="1"/>
    <col min="4616" max="4616" width="14.7109375" style="305" customWidth="1"/>
    <col min="4617" max="4618" width="9.5703125" style="305" customWidth="1"/>
    <col min="4619" max="4619" width="14.28515625" style="305" customWidth="1"/>
    <col min="4620" max="4620" width="13.140625" style="305" customWidth="1"/>
    <col min="4621" max="4623" width="10.7109375" style="305" customWidth="1"/>
    <col min="4624" max="4624" width="9.140625" style="305" customWidth="1"/>
    <col min="4625" max="4625" width="12.85546875" style="305" customWidth="1"/>
    <col min="4626" max="4626" width="23.42578125" style="305" customWidth="1"/>
    <col min="4627" max="4628" width="9.140625" style="305" customWidth="1"/>
    <col min="4629" max="4629" width="10.5703125" style="305" customWidth="1"/>
    <col min="4630" max="4630" width="11.28515625" style="305" customWidth="1"/>
    <col min="4631" max="4864" width="9.140625" style="305"/>
    <col min="4865" max="4865" width="72.28515625" style="305" customWidth="1"/>
    <col min="4866" max="4866" width="13.85546875" style="305" customWidth="1"/>
    <col min="4867" max="4867" width="12.140625" style="305" customWidth="1"/>
    <col min="4868" max="4868" width="11" style="305" customWidth="1"/>
    <col min="4869" max="4869" width="14.140625" style="305" customWidth="1"/>
    <col min="4870" max="4870" width="11.85546875" style="305" customWidth="1"/>
    <col min="4871" max="4871" width="9.5703125" style="305" customWidth="1"/>
    <col min="4872" max="4872" width="14.7109375" style="305" customWidth="1"/>
    <col min="4873" max="4874" width="9.5703125" style="305" customWidth="1"/>
    <col min="4875" max="4875" width="14.28515625" style="305" customWidth="1"/>
    <col min="4876" max="4876" width="13.140625" style="305" customWidth="1"/>
    <col min="4877" max="4879" width="10.7109375" style="305" customWidth="1"/>
    <col min="4880" max="4880" width="9.140625" style="305" customWidth="1"/>
    <col min="4881" max="4881" width="12.85546875" style="305" customWidth="1"/>
    <col min="4882" max="4882" width="23.42578125" style="305" customWidth="1"/>
    <col min="4883" max="4884" width="9.140625" style="305" customWidth="1"/>
    <col min="4885" max="4885" width="10.5703125" style="305" customWidth="1"/>
    <col min="4886" max="4886" width="11.28515625" style="305" customWidth="1"/>
    <col min="4887" max="5120" width="9.140625" style="305"/>
    <col min="5121" max="5121" width="72.28515625" style="305" customWidth="1"/>
    <col min="5122" max="5122" width="13.85546875" style="305" customWidth="1"/>
    <col min="5123" max="5123" width="12.140625" style="305" customWidth="1"/>
    <col min="5124" max="5124" width="11" style="305" customWidth="1"/>
    <col min="5125" max="5125" width="14.140625" style="305" customWidth="1"/>
    <col min="5126" max="5126" width="11.85546875" style="305" customWidth="1"/>
    <col min="5127" max="5127" width="9.5703125" style="305" customWidth="1"/>
    <col min="5128" max="5128" width="14.7109375" style="305" customWidth="1"/>
    <col min="5129" max="5130" width="9.5703125" style="305" customWidth="1"/>
    <col min="5131" max="5131" width="14.28515625" style="305" customWidth="1"/>
    <col min="5132" max="5132" width="13.140625" style="305" customWidth="1"/>
    <col min="5133" max="5135" width="10.7109375" style="305" customWidth="1"/>
    <col min="5136" max="5136" width="9.140625" style="305" customWidth="1"/>
    <col min="5137" max="5137" width="12.85546875" style="305" customWidth="1"/>
    <col min="5138" max="5138" width="23.42578125" style="305" customWidth="1"/>
    <col min="5139" max="5140" width="9.140625" style="305" customWidth="1"/>
    <col min="5141" max="5141" width="10.5703125" style="305" customWidth="1"/>
    <col min="5142" max="5142" width="11.28515625" style="305" customWidth="1"/>
    <col min="5143" max="5376" width="9.140625" style="305"/>
    <col min="5377" max="5377" width="72.28515625" style="305" customWidth="1"/>
    <col min="5378" max="5378" width="13.85546875" style="305" customWidth="1"/>
    <col min="5379" max="5379" width="12.140625" style="305" customWidth="1"/>
    <col min="5380" max="5380" width="11" style="305" customWidth="1"/>
    <col min="5381" max="5381" width="14.140625" style="305" customWidth="1"/>
    <col min="5382" max="5382" width="11.85546875" style="305" customWidth="1"/>
    <col min="5383" max="5383" width="9.5703125" style="305" customWidth="1"/>
    <col min="5384" max="5384" width="14.7109375" style="305" customWidth="1"/>
    <col min="5385" max="5386" width="9.5703125" style="305" customWidth="1"/>
    <col min="5387" max="5387" width="14.28515625" style="305" customWidth="1"/>
    <col min="5388" max="5388" width="13.140625" style="305" customWidth="1"/>
    <col min="5389" max="5391" width="10.7109375" style="305" customWidth="1"/>
    <col min="5392" max="5392" width="9.140625" style="305" customWidth="1"/>
    <col min="5393" max="5393" width="12.85546875" style="305" customWidth="1"/>
    <col min="5394" max="5394" width="23.42578125" style="305" customWidth="1"/>
    <col min="5395" max="5396" width="9.140625" style="305" customWidth="1"/>
    <col min="5397" max="5397" width="10.5703125" style="305" customWidth="1"/>
    <col min="5398" max="5398" width="11.28515625" style="305" customWidth="1"/>
    <col min="5399" max="5632" width="9.140625" style="305"/>
    <col min="5633" max="5633" width="72.28515625" style="305" customWidth="1"/>
    <col min="5634" max="5634" width="13.85546875" style="305" customWidth="1"/>
    <col min="5635" max="5635" width="12.140625" style="305" customWidth="1"/>
    <col min="5636" max="5636" width="11" style="305" customWidth="1"/>
    <col min="5637" max="5637" width="14.140625" style="305" customWidth="1"/>
    <col min="5638" max="5638" width="11.85546875" style="305" customWidth="1"/>
    <col min="5639" max="5639" width="9.5703125" style="305" customWidth="1"/>
    <col min="5640" max="5640" width="14.7109375" style="305" customWidth="1"/>
    <col min="5641" max="5642" width="9.5703125" style="305" customWidth="1"/>
    <col min="5643" max="5643" width="14.28515625" style="305" customWidth="1"/>
    <col min="5644" max="5644" width="13.140625" style="305" customWidth="1"/>
    <col min="5645" max="5647" width="10.7109375" style="305" customWidth="1"/>
    <col min="5648" max="5648" width="9.140625" style="305" customWidth="1"/>
    <col min="5649" max="5649" width="12.85546875" style="305" customWidth="1"/>
    <col min="5650" max="5650" width="23.42578125" style="305" customWidth="1"/>
    <col min="5651" max="5652" width="9.140625" style="305" customWidth="1"/>
    <col min="5653" max="5653" width="10.5703125" style="305" customWidth="1"/>
    <col min="5654" max="5654" width="11.28515625" style="305" customWidth="1"/>
    <col min="5655" max="5888" width="9.140625" style="305"/>
    <col min="5889" max="5889" width="72.28515625" style="305" customWidth="1"/>
    <col min="5890" max="5890" width="13.85546875" style="305" customWidth="1"/>
    <col min="5891" max="5891" width="12.140625" style="305" customWidth="1"/>
    <col min="5892" max="5892" width="11" style="305" customWidth="1"/>
    <col min="5893" max="5893" width="14.140625" style="305" customWidth="1"/>
    <col min="5894" max="5894" width="11.85546875" style="305" customWidth="1"/>
    <col min="5895" max="5895" width="9.5703125" style="305" customWidth="1"/>
    <col min="5896" max="5896" width="14.7109375" style="305" customWidth="1"/>
    <col min="5897" max="5898" width="9.5703125" style="305" customWidth="1"/>
    <col min="5899" max="5899" width="14.28515625" style="305" customWidth="1"/>
    <col min="5900" max="5900" width="13.140625" style="305" customWidth="1"/>
    <col min="5901" max="5903" width="10.7109375" style="305" customWidth="1"/>
    <col min="5904" max="5904" width="9.140625" style="305" customWidth="1"/>
    <col min="5905" max="5905" width="12.85546875" style="305" customWidth="1"/>
    <col min="5906" max="5906" width="23.42578125" style="305" customWidth="1"/>
    <col min="5907" max="5908" width="9.140625" style="305" customWidth="1"/>
    <col min="5909" max="5909" width="10.5703125" style="305" customWidth="1"/>
    <col min="5910" max="5910" width="11.28515625" style="305" customWidth="1"/>
    <col min="5911" max="6144" width="9.140625" style="305"/>
    <col min="6145" max="6145" width="72.28515625" style="305" customWidth="1"/>
    <col min="6146" max="6146" width="13.85546875" style="305" customWidth="1"/>
    <col min="6147" max="6147" width="12.140625" style="305" customWidth="1"/>
    <col min="6148" max="6148" width="11" style="305" customWidth="1"/>
    <col min="6149" max="6149" width="14.140625" style="305" customWidth="1"/>
    <col min="6150" max="6150" width="11.85546875" style="305" customWidth="1"/>
    <col min="6151" max="6151" width="9.5703125" style="305" customWidth="1"/>
    <col min="6152" max="6152" width="14.7109375" style="305" customWidth="1"/>
    <col min="6153" max="6154" width="9.5703125" style="305" customWidth="1"/>
    <col min="6155" max="6155" width="14.28515625" style="305" customWidth="1"/>
    <col min="6156" max="6156" width="13.140625" style="305" customWidth="1"/>
    <col min="6157" max="6159" width="10.7109375" style="305" customWidth="1"/>
    <col min="6160" max="6160" width="9.140625" style="305" customWidth="1"/>
    <col min="6161" max="6161" width="12.85546875" style="305" customWidth="1"/>
    <col min="6162" max="6162" width="23.42578125" style="305" customWidth="1"/>
    <col min="6163" max="6164" width="9.140625" style="305" customWidth="1"/>
    <col min="6165" max="6165" width="10.5703125" style="305" customWidth="1"/>
    <col min="6166" max="6166" width="11.28515625" style="305" customWidth="1"/>
    <col min="6167" max="6400" width="9.140625" style="305"/>
    <col min="6401" max="6401" width="72.28515625" style="305" customWidth="1"/>
    <col min="6402" max="6402" width="13.85546875" style="305" customWidth="1"/>
    <col min="6403" max="6403" width="12.140625" style="305" customWidth="1"/>
    <col min="6404" max="6404" width="11" style="305" customWidth="1"/>
    <col min="6405" max="6405" width="14.140625" style="305" customWidth="1"/>
    <col min="6406" max="6406" width="11.85546875" style="305" customWidth="1"/>
    <col min="6407" max="6407" width="9.5703125" style="305" customWidth="1"/>
    <col min="6408" max="6408" width="14.7109375" style="305" customWidth="1"/>
    <col min="6409" max="6410" width="9.5703125" style="305" customWidth="1"/>
    <col min="6411" max="6411" width="14.28515625" style="305" customWidth="1"/>
    <col min="6412" max="6412" width="13.140625" style="305" customWidth="1"/>
    <col min="6413" max="6415" width="10.7109375" style="305" customWidth="1"/>
    <col min="6416" max="6416" width="9.140625" style="305" customWidth="1"/>
    <col min="6417" max="6417" width="12.85546875" style="305" customWidth="1"/>
    <col min="6418" max="6418" width="23.42578125" style="305" customWidth="1"/>
    <col min="6419" max="6420" width="9.140625" style="305" customWidth="1"/>
    <col min="6421" max="6421" width="10.5703125" style="305" customWidth="1"/>
    <col min="6422" max="6422" width="11.28515625" style="305" customWidth="1"/>
    <col min="6423" max="6656" width="9.140625" style="305"/>
    <col min="6657" max="6657" width="72.28515625" style="305" customWidth="1"/>
    <col min="6658" max="6658" width="13.85546875" style="305" customWidth="1"/>
    <col min="6659" max="6659" width="12.140625" style="305" customWidth="1"/>
    <col min="6660" max="6660" width="11" style="305" customWidth="1"/>
    <col min="6661" max="6661" width="14.140625" style="305" customWidth="1"/>
    <col min="6662" max="6662" width="11.85546875" style="305" customWidth="1"/>
    <col min="6663" max="6663" width="9.5703125" style="305" customWidth="1"/>
    <col min="6664" max="6664" width="14.7109375" style="305" customWidth="1"/>
    <col min="6665" max="6666" width="9.5703125" style="305" customWidth="1"/>
    <col min="6667" max="6667" width="14.28515625" style="305" customWidth="1"/>
    <col min="6668" max="6668" width="13.140625" style="305" customWidth="1"/>
    <col min="6669" max="6671" width="10.7109375" style="305" customWidth="1"/>
    <col min="6672" max="6672" width="9.140625" style="305" customWidth="1"/>
    <col min="6673" max="6673" width="12.85546875" style="305" customWidth="1"/>
    <col min="6674" max="6674" width="23.42578125" style="305" customWidth="1"/>
    <col min="6675" max="6676" width="9.140625" style="305" customWidth="1"/>
    <col min="6677" max="6677" width="10.5703125" style="305" customWidth="1"/>
    <col min="6678" max="6678" width="11.28515625" style="305" customWidth="1"/>
    <col min="6679" max="6912" width="9.140625" style="305"/>
    <col min="6913" max="6913" width="72.28515625" style="305" customWidth="1"/>
    <col min="6914" max="6914" width="13.85546875" style="305" customWidth="1"/>
    <col min="6915" max="6915" width="12.140625" style="305" customWidth="1"/>
    <col min="6916" max="6916" width="11" style="305" customWidth="1"/>
    <col min="6917" max="6917" width="14.140625" style="305" customWidth="1"/>
    <col min="6918" max="6918" width="11.85546875" style="305" customWidth="1"/>
    <col min="6919" max="6919" width="9.5703125" style="305" customWidth="1"/>
    <col min="6920" max="6920" width="14.7109375" style="305" customWidth="1"/>
    <col min="6921" max="6922" width="9.5703125" style="305" customWidth="1"/>
    <col min="6923" max="6923" width="14.28515625" style="305" customWidth="1"/>
    <col min="6924" max="6924" width="13.140625" style="305" customWidth="1"/>
    <col min="6925" max="6927" width="10.7109375" style="305" customWidth="1"/>
    <col min="6928" max="6928" width="9.140625" style="305" customWidth="1"/>
    <col min="6929" max="6929" width="12.85546875" style="305" customWidth="1"/>
    <col min="6930" max="6930" width="23.42578125" style="305" customWidth="1"/>
    <col min="6931" max="6932" width="9.140625" style="305" customWidth="1"/>
    <col min="6933" max="6933" width="10.5703125" style="305" customWidth="1"/>
    <col min="6934" max="6934" width="11.28515625" style="305" customWidth="1"/>
    <col min="6935" max="7168" width="9.140625" style="305"/>
    <col min="7169" max="7169" width="72.28515625" style="305" customWidth="1"/>
    <col min="7170" max="7170" width="13.85546875" style="305" customWidth="1"/>
    <col min="7171" max="7171" width="12.140625" style="305" customWidth="1"/>
    <col min="7172" max="7172" width="11" style="305" customWidth="1"/>
    <col min="7173" max="7173" width="14.140625" style="305" customWidth="1"/>
    <col min="7174" max="7174" width="11.85546875" style="305" customWidth="1"/>
    <col min="7175" max="7175" width="9.5703125" style="305" customWidth="1"/>
    <col min="7176" max="7176" width="14.7109375" style="305" customWidth="1"/>
    <col min="7177" max="7178" width="9.5703125" style="305" customWidth="1"/>
    <col min="7179" max="7179" width="14.28515625" style="305" customWidth="1"/>
    <col min="7180" max="7180" width="13.140625" style="305" customWidth="1"/>
    <col min="7181" max="7183" width="10.7109375" style="305" customWidth="1"/>
    <col min="7184" max="7184" width="9.140625" style="305" customWidth="1"/>
    <col min="7185" max="7185" width="12.85546875" style="305" customWidth="1"/>
    <col min="7186" max="7186" width="23.42578125" style="305" customWidth="1"/>
    <col min="7187" max="7188" width="9.140625" style="305" customWidth="1"/>
    <col min="7189" max="7189" width="10.5703125" style="305" customWidth="1"/>
    <col min="7190" max="7190" width="11.28515625" style="305" customWidth="1"/>
    <col min="7191" max="7424" width="9.140625" style="305"/>
    <col min="7425" max="7425" width="72.28515625" style="305" customWidth="1"/>
    <col min="7426" max="7426" width="13.85546875" style="305" customWidth="1"/>
    <col min="7427" max="7427" width="12.140625" style="305" customWidth="1"/>
    <col min="7428" max="7428" width="11" style="305" customWidth="1"/>
    <col min="7429" max="7429" width="14.140625" style="305" customWidth="1"/>
    <col min="7430" max="7430" width="11.85546875" style="305" customWidth="1"/>
    <col min="7431" max="7431" width="9.5703125" style="305" customWidth="1"/>
    <col min="7432" max="7432" width="14.7109375" style="305" customWidth="1"/>
    <col min="7433" max="7434" width="9.5703125" style="305" customWidth="1"/>
    <col min="7435" max="7435" width="14.28515625" style="305" customWidth="1"/>
    <col min="7436" max="7436" width="13.140625" style="305" customWidth="1"/>
    <col min="7437" max="7439" width="10.7109375" style="305" customWidth="1"/>
    <col min="7440" max="7440" width="9.140625" style="305" customWidth="1"/>
    <col min="7441" max="7441" width="12.85546875" style="305" customWidth="1"/>
    <col min="7442" max="7442" width="23.42578125" style="305" customWidth="1"/>
    <col min="7443" max="7444" width="9.140625" style="305" customWidth="1"/>
    <col min="7445" max="7445" width="10.5703125" style="305" customWidth="1"/>
    <col min="7446" max="7446" width="11.28515625" style="305" customWidth="1"/>
    <col min="7447" max="7680" width="9.140625" style="305"/>
    <col min="7681" max="7681" width="72.28515625" style="305" customWidth="1"/>
    <col min="7682" max="7682" width="13.85546875" style="305" customWidth="1"/>
    <col min="7683" max="7683" width="12.140625" style="305" customWidth="1"/>
    <col min="7684" max="7684" width="11" style="305" customWidth="1"/>
    <col min="7685" max="7685" width="14.140625" style="305" customWidth="1"/>
    <col min="7686" max="7686" width="11.85546875" style="305" customWidth="1"/>
    <col min="7687" max="7687" width="9.5703125" style="305" customWidth="1"/>
    <col min="7688" max="7688" width="14.7109375" style="305" customWidth="1"/>
    <col min="7689" max="7690" width="9.5703125" style="305" customWidth="1"/>
    <col min="7691" max="7691" width="14.28515625" style="305" customWidth="1"/>
    <col min="7692" max="7692" width="13.140625" style="305" customWidth="1"/>
    <col min="7693" max="7695" width="10.7109375" style="305" customWidth="1"/>
    <col min="7696" max="7696" width="9.140625" style="305" customWidth="1"/>
    <col min="7697" max="7697" width="12.85546875" style="305" customWidth="1"/>
    <col min="7698" max="7698" width="23.42578125" style="305" customWidth="1"/>
    <col min="7699" max="7700" width="9.140625" style="305" customWidth="1"/>
    <col min="7701" max="7701" width="10.5703125" style="305" customWidth="1"/>
    <col min="7702" max="7702" width="11.28515625" style="305" customWidth="1"/>
    <col min="7703" max="7936" width="9.140625" style="305"/>
    <col min="7937" max="7937" width="72.28515625" style="305" customWidth="1"/>
    <col min="7938" max="7938" width="13.85546875" style="305" customWidth="1"/>
    <col min="7939" max="7939" width="12.140625" style="305" customWidth="1"/>
    <col min="7940" max="7940" width="11" style="305" customWidth="1"/>
    <col min="7941" max="7941" width="14.140625" style="305" customWidth="1"/>
    <col min="7942" max="7942" width="11.85546875" style="305" customWidth="1"/>
    <col min="7943" max="7943" width="9.5703125" style="305" customWidth="1"/>
    <col min="7944" max="7944" width="14.7109375" style="305" customWidth="1"/>
    <col min="7945" max="7946" width="9.5703125" style="305" customWidth="1"/>
    <col min="7947" max="7947" width="14.28515625" style="305" customWidth="1"/>
    <col min="7948" max="7948" width="13.140625" style="305" customWidth="1"/>
    <col min="7949" max="7951" width="10.7109375" style="305" customWidth="1"/>
    <col min="7952" max="7952" width="9.140625" style="305" customWidth="1"/>
    <col min="7953" max="7953" width="12.85546875" style="305" customWidth="1"/>
    <col min="7954" max="7954" width="23.42578125" style="305" customWidth="1"/>
    <col min="7955" max="7956" width="9.140625" style="305" customWidth="1"/>
    <col min="7957" max="7957" width="10.5703125" style="305" customWidth="1"/>
    <col min="7958" max="7958" width="11.28515625" style="305" customWidth="1"/>
    <col min="7959" max="8192" width="9.140625" style="305"/>
    <col min="8193" max="8193" width="72.28515625" style="305" customWidth="1"/>
    <col min="8194" max="8194" width="13.85546875" style="305" customWidth="1"/>
    <col min="8195" max="8195" width="12.140625" style="305" customWidth="1"/>
    <col min="8196" max="8196" width="11" style="305" customWidth="1"/>
    <col min="8197" max="8197" width="14.140625" style="305" customWidth="1"/>
    <col min="8198" max="8198" width="11.85546875" style="305" customWidth="1"/>
    <col min="8199" max="8199" width="9.5703125" style="305" customWidth="1"/>
    <col min="8200" max="8200" width="14.7109375" style="305" customWidth="1"/>
    <col min="8201" max="8202" width="9.5703125" style="305" customWidth="1"/>
    <col min="8203" max="8203" width="14.28515625" style="305" customWidth="1"/>
    <col min="8204" max="8204" width="13.140625" style="305" customWidth="1"/>
    <col min="8205" max="8207" width="10.7109375" style="305" customWidth="1"/>
    <col min="8208" max="8208" width="9.140625" style="305" customWidth="1"/>
    <col min="8209" max="8209" width="12.85546875" style="305" customWidth="1"/>
    <col min="8210" max="8210" width="23.42578125" style="305" customWidth="1"/>
    <col min="8211" max="8212" width="9.140625" style="305" customWidth="1"/>
    <col min="8213" max="8213" width="10.5703125" style="305" customWidth="1"/>
    <col min="8214" max="8214" width="11.28515625" style="305" customWidth="1"/>
    <col min="8215" max="8448" width="9.140625" style="305"/>
    <col min="8449" max="8449" width="72.28515625" style="305" customWidth="1"/>
    <col min="8450" max="8450" width="13.85546875" style="305" customWidth="1"/>
    <col min="8451" max="8451" width="12.140625" style="305" customWidth="1"/>
    <col min="8452" max="8452" width="11" style="305" customWidth="1"/>
    <col min="8453" max="8453" width="14.140625" style="305" customWidth="1"/>
    <col min="8454" max="8454" width="11.85546875" style="305" customWidth="1"/>
    <col min="8455" max="8455" width="9.5703125" style="305" customWidth="1"/>
    <col min="8456" max="8456" width="14.7109375" style="305" customWidth="1"/>
    <col min="8457" max="8458" width="9.5703125" style="305" customWidth="1"/>
    <col min="8459" max="8459" width="14.28515625" style="305" customWidth="1"/>
    <col min="8460" max="8460" width="13.140625" style="305" customWidth="1"/>
    <col min="8461" max="8463" width="10.7109375" style="305" customWidth="1"/>
    <col min="8464" max="8464" width="9.140625" style="305" customWidth="1"/>
    <col min="8465" max="8465" width="12.85546875" style="305" customWidth="1"/>
    <col min="8466" max="8466" width="23.42578125" style="305" customWidth="1"/>
    <col min="8467" max="8468" width="9.140625" style="305" customWidth="1"/>
    <col min="8469" max="8469" width="10.5703125" style="305" customWidth="1"/>
    <col min="8470" max="8470" width="11.28515625" style="305" customWidth="1"/>
    <col min="8471" max="8704" width="9.140625" style="305"/>
    <col min="8705" max="8705" width="72.28515625" style="305" customWidth="1"/>
    <col min="8706" max="8706" width="13.85546875" style="305" customWidth="1"/>
    <col min="8707" max="8707" width="12.140625" style="305" customWidth="1"/>
    <col min="8708" max="8708" width="11" style="305" customWidth="1"/>
    <col min="8709" max="8709" width="14.140625" style="305" customWidth="1"/>
    <col min="8710" max="8710" width="11.85546875" style="305" customWidth="1"/>
    <col min="8711" max="8711" width="9.5703125" style="305" customWidth="1"/>
    <col min="8712" max="8712" width="14.7109375" style="305" customWidth="1"/>
    <col min="8713" max="8714" width="9.5703125" style="305" customWidth="1"/>
    <col min="8715" max="8715" width="14.28515625" style="305" customWidth="1"/>
    <col min="8716" max="8716" width="13.140625" style="305" customWidth="1"/>
    <col min="8717" max="8719" width="10.7109375" style="305" customWidth="1"/>
    <col min="8720" max="8720" width="9.140625" style="305" customWidth="1"/>
    <col min="8721" max="8721" width="12.85546875" style="305" customWidth="1"/>
    <col min="8722" max="8722" width="23.42578125" style="305" customWidth="1"/>
    <col min="8723" max="8724" width="9.140625" style="305" customWidth="1"/>
    <col min="8725" max="8725" width="10.5703125" style="305" customWidth="1"/>
    <col min="8726" max="8726" width="11.28515625" style="305" customWidth="1"/>
    <col min="8727" max="8960" width="9.140625" style="305"/>
    <col min="8961" max="8961" width="72.28515625" style="305" customWidth="1"/>
    <col min="8962" max="8962" width="13.85546875" style="305" customWidth="1"/>
    <col min="8963" max="8963" width="12.140625" style="305" customWidth="1"/>
    <col min="8964" max="8964" width="11" style="305" customWidth="1"/>
    <col min="8965" max="8965" width="14.140625" style="305" customWidth="1"/>
    <col min="8966" max="8966" width="11.85546875" style="305" customWidth="1"/>
    <col min="8967" max="8967" width="9.5703125" style="305" customWidth="1"/>
    <col min="8968" max="8968" width="14.7109375" style="305" customWidth="1"/>
    <col min="8969" max="8970" width="9.5703125" style="305" customWidth="1"/>
    <col min="8971" max="8971" width="14.28515625" style="305" customWidth="1"/>
    <col min="8972" max="8972" width="13.140625" style="305" customWidth="1"/>
    <col min="8973" max="8975" width="10.7109375" style="305" customWidth="1"/>
    <col min="8976" max="8976" width="9.140625" style="305" customWidth="1"/>
    <col min="8977" max="8977" width="12.85546875" style="305" customWidth="1"/>
    <col min="8978" max="8978" width="23.42578125" style="305" customWidth="1"/>
    <col min="8979" max="8980" width="9.140625" style="305" customWidth="1"/>
    <col min="8981" max="8981" width="10.5703125" style="305" customWidth="1"/>
    <col min="8982" max="8982" width="11.28515625" style="305" customWidth="1"/>
    <col min="8983" max="9216" width="9.140625" style="305"/>
    <col min="9217" max="9217" width="72.28515625" style="305" customWidth="1"/>
    <col min="9218" max="9218" width="13.85546875" style="305" customWidth="1"/>
    <col min="9219" max="9219" width="12.140625" style="305" customWidth="1"/>
    <col min="9220" max="9220" width="11" style="305" customWidth="1"/>
    <col min="9221" max="9221" width="14.140625" style="305" customWidth="1"/>
    <col min="9222" max="9222" width="11.85546875" style="305" customWidth="1"/>
    <col min="9223" max="9223" width="9.5703125" style="305" customWidth="1"/>
    <col min="9224" max="9224" width="14.7109375" style="305" customWidth="1"/>
    <col min="9225" max="9226" width="9.5703125" style="305" customWidth="1"/>
    <col min="9227" max="9227" width="14.28515625" style="305" customWidth="1"/>
    <col min="9228" max="9228" width="13.140625" style="305" customWidth="1"/>
    <col min="9229" max="9231" width="10.7109375" style="305" customWidth="1"/>
    <col min="9232" max="9232" width="9.140625" style="305" customWidth="1"/>
    <col min="9233" max="9233" width="12.85546875" style="305" customWidth="1"/>
    <col min="9234" max="9234" width="23.42578125" style="305" customWidth="1"/>
    <col min="9235" max="9236" width="9.140625" style="305" customWidth="1"/>
    <col min="9237" max="9237" width="10.5703125" style="305" customWidth="1"/>
    <col min="9238" max="9238" width="11.28515625" style="305" customWidth="1"/>
    <col min="9239" max="9472" width="9.140625" style="305"/>
    <col min="9473" max="9473" width="72.28515625" style="305" customWidth="1"/>
    <col min="9474" max="9474" width="13.85546875" style="305" customWidth="1"/>
    <col min="9475" max="9475" width="12.140625" style="305" customWidth="1"/>
    <col min="9476" max="9476" width="11" style="305" customWidth="1"/>
    <col min="9477" max="9477" width="14.140625" style="305" customWidth="1"/>
    <col min="9478" max="9478" width="11.85546875" style="305" customWidth="1"/>
    <col min="9479" max="9479" width="9.5703125" style="305" customWidth="1"/>
    <col min="9480" max="9480" width="14.7109375" style="305" customWidth="1"/>
    <col min="9481" max="9482" width="9.5703125" style="305" customWidth="1"/>
    <col min="9483" max="9483" width="14.28515625" style="305" customWidth="1"/>
    <col min="9484" max="9484" width="13.140625" style="305" customWidth="1"/>
    <col min="9485" max="9487" width="10.7109375" style="305" customWidth="1"/>
    <col min="9488" max="9488" width="9.140625" style="305" customWidth="1"/>
    <col min="9489" max="9489" width="12.85546875" style="305" customWidth="1"/>
    <col min="9490" max="9490" width="23.42578125" style="305" customWidth="1"/>
    <col min="9491" max="9492" width="9.140625" style="305" customWidth="1"/>
    <col min="9493" max="9493" width="10.5703125" style="305" customWidth="1"/>
    <col min="9494" max="9494" width="11.28515625" style="305" customWidth="1"/>
    <col min="9495" max="9728" width="9.140625" style="305"/>
    <col min="9729" max="9729" width="72.28515625" style="305" customWidth="1"/>
    <col min="9730" max="9730" width="13.85546875" style="305" customWidth="1"/>
    <col min="9731" max="9731" width="12.140625" style="305" customWidth="1"/>
    <col min="9732" max="9732" width="11" style="305" customWidth="1"/>
    <col min="9733" max="9733" width="14.140625" style="305" customWidth="1"/>
    <col min="9734" max="9734" width="11.85546875" style="305" customWidth="1"/>
    <col min="9735" max="9735" width="9.5703125" style="305" customWidth="1"/>
    <col min="9736" max="9736" width="14.7109375" style="305" customWidth="1"/>
    <col min="9737" max="9738" width="9.5703125" style="305" customWidth="1"/>
    <col min="9739" max="9739" width="14.28515625" style="305" customWidth="1"/>
    <col min="9740" max="9740" width="13.140625" style="305" customWidth="1"/>
    <col min="9741" max="9743" width="10.7109375" style="305" customWidth="1"/>
    <col min="9744" max="9744" width="9.140625" style="305" customWidth="1"/>
    <col min="9745" max="9745" width="12.85546875" style="305" customWidth="1"/>
    <col min="9746" max="9746" width="23.42578125" style="305" customWidth="1"/>
    <col min="9747" max="9748" width="9.140625" style="305" customWidth="1"/>
    <col min="9749" max="9749" width="10.5703125" style="305" customWidth="1"/>
    <col min="9750" max="9750" width="11.28515625" style="305" customWidth="1"/>
    <col min="9751" max="9984" width="9.140625" style="305"/>
    <col min="9985" max="9985" width="72.28515625" style="305" customWidth="1"/>
    <col min="9986" max="9986" width="13.85546875" style="305" customWidth="1"/>
    <col min="9987" max="9987" width="12.140625" style="305" customWidth="1"/>
    <col min="9988" max="9988" width="11" style="305" customWidth="1"/>
    <col min="9989" max="9989" width="14.140625" style="305" customWidth="1"/>
    <col min="9990" max="9990" width="11.85546875" style="305" customWidth="1"/>
    <col min="9991" max="9991" width="9.5703125" style="305" customWidth="1"/>
    <col min="9992" max="9992" width="14.7109375" style="305" customWidth="1"/>
    <col min="9993" max="9994" width="9.5703125" style="305" customWidth="1"/>
    <col min="9995" max="9995" width="14.28515625" style="305" customWidth="1"/>
    <col min="9996" max="9996" width="13.140625" style="305" customWidth="1"/>
    <col min="9997" max="9999" width="10.7109375" style="305" customWidth="1"/>
    <col min="10000" max="10000" width="9.140625" style="305" customWidth="1"/>
    <col min="10001" max="10001" width="12.85546875" style="305" customWidth="1"/>
    <col min="10002" max="10002" width="23.42578125" style="305" customWidth="1"/>
    <col min="10003" max="10004" width="9.140625" style="305" customWidth="1"/>
    <col min="10005" max="10005" width="10.5703125" style="305" customWidth="1"/>
    <col min="10006" max="10006" width="11.28515625" style="305" customWidth="1"/>
    <col min="10007" max="10240" width="9.140625" style="305"/>
    <col min="10241" max="10241" width="72.28515625" style="305" customWidth="1"/>
    <col min="10242" max="10242" width="13.85546875" style="305" customWidth="1"/>
    <col min="10243" max="10243" width="12.140625" style="305" customWidth="1"/>
    <col min="10244" max="10244" width="11" style="305" customWidth="1"/>
    <col min="10245" max="10245" width="14.140625" style="305" customWidth="1"/>
    <col min="10246" max="10246" width="11.85546875" style="305" customWidth="1"/>
    <col min="10247" max="10247" width="9.5703125" style="305" customWidth="1"/>
    <col min="10248" max="10248" width="14.7109375" style="305" customWidth="1"/>
    <col min="10249" max="10250" width="9.5703125" style="305" customWidth="1"/>
    <col min="10251" max="10251" width="14.28515625" style="305" customWidth="1"/>
    <col min="10252" max="10252" width="13.140625" style="305" customWidth="1"/>
    <col min="10253" max="10255" width="10.7109375" style="305" customWidth="1"/>
    <col min="10256" max="10256" width="9.140625" style="305" customWidth="1"/>
    <col min="10257" max="10257" width="12.85546875" style="305" customWidth="1"/>
    <col min="10258" max="10258" width="23.42578125" style="305" customWidth="1"/>
    <col min="10259" max="10260" width="9.140625" style="305" customWidth="1"/>
    <col min="10261" max="10261" width="10.5703125" style="305" customWidth="1"/>
    <col min="10262" max="10262" width="11.28515625" style="305" customWidth="1"/>
    <col min="10263" max="10496" width="9.140625" style="305"/>
    <col min="10497" max="10497" width="72.28515625" style="305" customWidth="1"/>
    <col min="10498" max="10498" width="13.85546875" style="305" customWidth="1"/>
    <col min="10499" max="10499" width="12.140625" style="305" customWidth="1"/>
    <col min="10500" max="10500" width="11" style="305" customWidth="1"/>
    <col min="10501" max="10501" width="14.140625" style="305" customWidth="1"/>
    <col min="10502" max="10502" width="11.85546875" style="305" customWidth="1"/>
    <col min="10503" max="10503" width="9.5703125" style="305" customWidth="1"/>
    <col min="10504" max="10504" width="14.7109375" style="305" customWidth="1"/>
    <col min="10505" max="10506" width="9.5703125" style="305" customWidth="1"/>
    <col min="10507" max="10507" width="14.28515625" style="305" customWidth="1"/>
    <col min="10508" max="10508" width="13.140625" style="305" customWidth="1"/>
    <col min="10509" max="10511" width="10.7109375" style="305" customWidth="1"/>
    <col min="10512" max="10512" width="9.140625" style="305" customWidth="1"/>
    <col min="10513" max="10513" width="12.85546875" style="305" customWidth="1"/>
    <col min="10514" max="10514" width="23.42578125" style="305" customWidth="1"/>
    <col min="10515" max="10516" width="9.140625" style="305" customWidth="1"/>
    <col min="10517" max="10517" width="10.5703125" style="305" customWidth="1"/>
    <col min="10518" max="10518" width="11.28515625" style="305" customWidth="1"/>
    <col min="10519" max="10752" width="9.140625" style="305"/>
    <col min="10753" max="10753" width="72.28515625" style="305" customWidth="1"/>
    <col min="10754" max="10754" width="13.85546875" style="305" customWidth="1"/>
    <col min="10755" max="10755" width="12.140625" style="305" customWidth="1"/>
    <col min="10756" max="10756" width="11" style="305" customWidth="1"/>
    <col min="10757" max="10757" width="14.140625" style="305" customWidth="1"/>
    <col min="10758" max="10758" width="11.85546875" style="305" customWidth="1"/>
    <col min="10759" max="10759" width="9.5703125" style="305" customWidth="1"/>
    <col min="10760" max="10760" width="14.7109375" style="305" customWidth="1"/>
    <col min="10761" max="10762" width="9.5703125" style="305" customWidth="1"/>
    <col min="10763" max="10763" width="14.28515625" style="305" customWidth="1"/>
    <col min="10764" max="10764" width="13.140625" style="305" customWidth="1"/>
    <col min="10765" max="10767" width="10.7109375" style="305" customWidth="1"/>
    <col min="10768" max="10768" width="9.140625" style="305" customWidth="1"/>
    <col min="10769" max="10769" width="12.85546875" style="305" customWidth="1"/>
    <col min="10770" max="10770" width="23.42578125" style="305" customWidth="1"/>
    <col min="10771" max="10772" width="9.140625" style="305" customWidth="1"/>
    <col min="10773" max="10773" width="10.5703125" style="305" customWidth="1"/>
    <col min="10774" max="10774" width="11.28515625" style="305" customWidth="1"/>
    <col min="10775" max="11008" width="9.140625" style="305"/>
    <col min="11009" max="11009" width="72.28515625" style="305" customWidth="1"/>
    <col min="11010" max="11010" width="13.85546875" style="305" customWidth="1"/>
    <col min="11011" max="11011" width="12.140625" style="305" customWidth="1"/>
    <col min="11012" max="11012" width="11" style="305" customWidth="1"/>
    <col min="11013" max="11013" width="14.140625" style="305" customWidth="1"/>
    <col min="11014" max="11014" width="11.85546875" style="305" customWidth="1"/>
    <col min="11015" max="11015" width="9.5703125" style="305" customWidth="1"/>
    <col min="11016" max="11016" width="14.7109375" style="305" customWidth="1"/>
    <col min="11017" max="11018" width="9.5703125" style="305" customWidth="1"/>
    <col min="11019" max="11019" width="14.28515625" style="305" customWidth="1"/>
    <col min="11020" max="11020" width="13.140625" style="305" customWidth="1"/>
    <col min="11021" max="11023" width="10.7109375" style="305" customWidth="1"/>
    <col min="11024" max="11024" width="9.140625" style="305" customWidth="1"/>
    <col min="11025" max="11025" width="12.85546875" style="305" customWidth="1"/>
    <col min="11026" max="11026" width="23.42578125" style="305" customWidth="1"/>
    <col min="11027" max="11028" width="9.140625" style="305" customWidth="1"/>
    <col min="11029" max="11029" width="10.5703125" style="305" customWidth="1"/>
    <col min="11030" max="11030" width="11.28515625" style="305" customWidth="1"/>
    <col min="11031" max="11264" width="9.140625" style="305"/>
    <col min="11265" max="11265" width="72.28515625" style="305" customWidth="1"/>
    <col min="11266" max="11266" width="13.85546875" style="305" customWidth="1"/>
    <col min="11267" max="11267" width="12.140625" style="305" customWidth="1"/>
    <col min="11268" max="11268" width="11" style="305" customWidth="1"/>
    <col min="11269" max="11269" width="14.140625" style="305" customWidth="1"/>
    <col min="11270" max="11270" width="11.85546875" style="305" customWidth="1"/>
    <col min="11271" max="11271" width="9.5703125" style="305" customWidth="1"/>
    <col min="11272" max="11272" width="14.7109375" style="305" customWidth="1"/>
    <col min="11273" max="11274" width="9.5703125" style="305" customWidth="1"/>
    <col min="11275" max="11275" width="14.28515625" style="305" customWidth="1"/>
    <col min="11276" max="11276" width="13.140625" style="305" customWidth="1"/>
    <col min="11277" max="11279" width="10.7109375" style="305" customWidth="1"/>
    <col min="11280" max="11280" width="9.140625" style="305" customWidth="1"/>
    <col min="11281" max="11281" width="12.85546875" style="305" customWidth="1"/>
    <col min="11282" max="11282" width="23.42578125" style="305" customWidth="1"/>
    <col min="11283" max="11284" width="9.140625" style="305" customWidth="1"/>
    <col min="11285" max="11285" width="10.5703125" style="305" customWidth="1"/>
    <col min="11286" max="11286" width="11.28515625" style="305" customWidth="1"/>
    <col min="11287" max="11520" width="9.140625" style="305"/>
    <col min="11521" max="11521" width="72.28515625" style="305" customWidth="1"/>
    <col min="11522" max="11522" width="13.85546875" style="305" customWidth="1"/>
    <col min="11523" max="11523" width="12.140625" style="305" customWidth="1"/>
    <col min="11524" max="11524" width="11" style="305" customWidth="1"/>
    <col min="11525" max="11525" width="14.140625" style="305" customWidth="1"/>
    <col min="11526" max="11526" width="11.85546875" style="305" customWidth="1"/>
    <col min="11527" max="11527" width="9.5703125" style="305" customWidth="1"/>
    <col min="11528" max="11528" width="14.7109375" style="305" customWidth="1"/>
    <col min="11529" max="11530" width="9.5703125" style="305" customWidth="1"/>
    <col min="11531" max="11531" width="14.28515625" style="305" customWidth="1"/>
    <col min="11532" max="11532" width="13.140625" style="305" customWidth="1"/>
    <col min="11533" max="11535" width="10.7109375" style="305" customWidth="1"/>
    <col min="11536" max="11536" width="9.140625" style="305" customWidth="1"/>
    <col min="11537" max="11537" width="12.85546875" style="305" customWidth="1"/>
    <col min="11538" max="11538" width="23.42578125" style="305" customWidth="1"/>
    <col min="11539" max="11540" width="9.140625" style="305" customWidth="1"/>
    <col min="11541" max="11541" width="10.5703125" style="305" customWidth="1"/>
    <col min="11542" max="11542" width="11.28515625" style="305" customWidth="1"/>
    <col min="11543" max="11776" width="9.140625" style="305"/>
    <col min="11777" max="11777" width="72.28515625" style="305" customWidth="1"/>
    <col min="11778" max="11778" width="13.85546875" style="305" customWidth="1"/>
    <col min="11779" max="11779" width="12.140625" style="305" customWidth="1"/>
    <col min="11780" max="11780" width="11" style="305" customWidth="1"/>
    <col min="11781" max="11781" width="14.140625" style="305" customWidth="1"/>
    <col min="11782" max="11782" width="11.85546875" style="305" customWidth="1"/>
    <col min="11783" max="11783" width="9.5703125" style="305" customWidth="1"/>
    <col min="11784" max="11784" width="14.7109375" style="305" customWidth="1"/>
    <col min="11785" max="11786" width="9.5703125" style="305" customWidth="1"/>
    <col min="11787" max="11787" width="14.28515625" style="305" customWidth="1"/>
    <col min="11788" max="11788" width="13.140625" style="305" customWidth="1"/>
    <col min="11789" max="11791" width="10.7109375" style="305" customWidth="1"/>
    <col min="11792" max="11792" width="9.140625" style="305" customWidth="1"/>
    <col min="11793" max="11793" width="12.85546875" style="305" customWidth="1"/>
    <col min="11794" max="11794" width="23.42578125" style="305" customWidth="1"/>
    <col min="11795" max="11796" width="9.140625" style="305" customWidth="1"/>
    <col min="11797" max="11797" width="10.5703125" style="305" customWidth="1"/>
    <col min="11798" max="11798" width="11.28515625" style="305" customWidth="1"/>
    <col min="11799" max="12032" width="9.140625" style="305"/>
    <col min="12033" max="12033" width="72.28515625" style="305" customWidth="1"/>
    <col min="12034" max="12034" width="13.85546875" style="305" customWidth="1"/>
    <col min="12035" max="12035" width="12.140625" style="305" customWidth="1"/>
    <col min="12036" max="12036" width="11" style="305" customWidth="1"/>
    <col min="12037" max="12037" width="14.140625" style="305" customWidth="1"/>
    <col min="12038" max="12038" width="11.85546875" style="305" customWidth="1"/>
    <col min="12039" max="12039" width="9.5703125" style="305" customWidth="1"/>
    <col min="12040" max="12040" width="14.7109375" style="305" customWidth="1"/>
    <col min="12041" max="12042" width="9.5703125" style="305" customWidth="1"/>
    <col min="12043" max="12043" width="14.28515625" style="305" customWidth="1"/>
    <col min="12044" max="12044" width="13.140625" style="305" customWidth="1"/>
    <col min="12045" max="12047" width="10.7109375" style="305" customWidth="1"/>
    <col min="12048" max="12048" width="9.140625" style="305" customWidth="1"/>
    <col min="12049" max="12049" width="12.85546875" style="305" customWidth="1"/>
    <col min="12050" max="12050" width="23.42578125" style="305" customWidth="1"/>
    <col min="12051" max="12052" width="9.140625" style="305" customWidth="1"/>
    <col min="12053" max="12053" width="10.5703125" style="305" customWidth="1"/>
    <col min="12054" max="12054" width="11.28515625" style="305" customWidth="1"/>
    <col min="12055" max="12288" width="9.140625" style="305"/>
    <col min="12289" max="12289" width="72.28515625" style="305" customWidth="1"/>
    <col min="12290" max="12290" width="13.85546875" style="305" customWidth="1"/>
    <col min="12291" max="12291" width="12.140625" style="305" customWidth="1"/>
    <col min="12292" max="12292" width="11" style="305" customWidth="1"/>
    <col min="12293" max="12293" width="14.140625" style="305" customWidth="1"/>
    <col min="12294" max="12294" width="11.85546875" style="305" customWidth="1"/>
    <col min="12295" max="12295" width="9.5703125" style="305" customWidth="1"/>
    <col min="12296" max="12296" width="14.7109375" style="305" customWidth="1"/>
    <col min="12297" max="12298" width="9.5703125" style="305" customWidth="1"/>
    <col min="12299" max="12299" width="14.28515625" style="305" customWidth="1"/>
    <col min="12300" max="12300" width="13.140625" style="305" customWidth="1"/>
    <col min="12301" max="12303" width="10.7109375" style="305" customWidth="1"/>
    <col min="12304" max="12304" width="9.140625" style="305" customWidth="1"/>
    <col min="12305" max="12305" width="12.85546875" style="305" customWidth="1"/>
    <col min="12306" max="12306" width="23.42578125" style="305" customWidth="1"/>
    <col min="12307" max="12308" width="9.140625" style="305" customWidth="1"/>
    <col min="12309" max="12309" width="10.5703125" style="305" customWidth="1"/>
    <col min="12310" max="12310" width="11.28515625" style="305" customWidth="1"/>
    <col min="12311" max="12544" width="9.140625" style="305"/>
    <col min="12545" max="12545" width="72.28515625" style="305" customWidth="1"/>
    <col min="12546" max="12546" width="13.85546875" style="305" customWidth="1"/>
    <col min="12547" max="12547" width="12.140625" style="305" customWidth="1"/>
    <col min="12548" max="12548" width="11" style="305" customWidth="1"/>
    <col min="12549" max="12549" width="14.140625" style="305" customWidth="1"/>
    <col min="12550" max="12550" width="11.85546875" style="305" customWidth="1"/>
    <col min="12551" max="12551" width="9.5703125" style="305" customWidth="1"/>
    <col min="12552" max="12552" width="14.7109375" style="305" customWidth="1"/>
    <col min="12553" max="12554" width="9.5703125" style="305" customWidth="1"/>
    <col min="12555" max="12555" width="14.28515625" style="305" customWidth="1"/>
    <col min="12556" max="12556" width="13.140625" style="305" customWidth="1"/>
    <col min="12557" max="12559" width="10.7109375" style="305" customWidth="1"/>
    <col min="12560" max="12560" width="9.140625" style="305" customWidth="1"/>
    <col min="12561" max="12561" width="12.85546875" style="305" customWidth="1"/>
    <col min="12562" max="12562" width="23.42578125" style="305" customWidth="1"/>
    <col min="12563" max="12564" width="9.140625" style="305" customWidth="1"/>
    <col min="12565" max="12565" width="10.5703125" style="305" customWidth="1"/>
    <col min="12566" max="12566" width="11.28515625" style="305" customWidth="1"/>
    <col min="12567" max="12800" width="9.140625" style="305"/>
    <col min="12801" max="12801" width="72.28515625" style="305" customWidth="1"/>
    <col min="12802" max="12802" width="13.85546875" style="305" customWidth="1"/>
    <col min="12803" max="12803" width="12.140625" style="305" customWidth="1"/>
    <col min="12804" max="12804" width="11" style="305" customWidth="1"/>
    <col min="12805" max="12805" width="14.140625" style="305" customWidth="1"/>
    <col min="12806" max="12806" width="11.85546875" style="305" customWidth="1"/>
    <col min="12807" max="12807" width="9.5703125" style="305" customWidth="1"/>
    <col min="12808" max="12808" width="14.7109375" style="305" customWidth="1"/>
    <col min="12809" max="12810" width="9.5703125" style="305" customWidth="1"/>
    <col min="12811" max="12811" width="14.28515625" style="305" customWidth="1"/>
    <col min="12812" max="12812" width="13.140625" style="305" customWidth="1"/>
    <col min="12813" max="12815" width="10.7109375" style="305" customWidth="1"/>
    <col min="12816" max="12816" width="9.140625" style="305" customWidth="1"/>
    <col min="12817" max="12817" width="12.85546875" style="305" customWidth="1"/>
    <col min="12818" max="12818" width="23.42578125" style="305" customWidth="1"/>
    <col min="12819" max="12820" width="9.140625" style="305" customWidth="1"/>
    <col min="12821" max="12821" width="10.5703125" style="305" customWidth="1"/>
    <col min="12822" max="12822" width="11.28515625" style="305" customWidth="1"/>
    <col min="12823" max="13056" width="9.140625" style="305"/>
    <col min="13057" max="13057" width="72.28515625" style="305" customWidth="1"/>
    <col min="13058" max="13058" width="13.85546875" style="305" customWidth="1"/>
    <col min="13059" max="13059" width="12.140625" style="305" customWidth="1"/>
    <col min="13060" max="13060" width="11" style="305" customWidth="1"/>
    <col min="13061" max="13061" width="14.140625" style="305" customWidth="1"/>
    <col min="13062" max="13062" width="11.85546875" style="305" customWidth="1"/>
    <col min="13063" max="13063" width="9.5703125" style="305" customWidth="1"/>
    <col min="13064" max="13064" width="14.7109375" style="305" customWidth="1"/>
    <col min="13065" max="13066" width="9.5703125" style="305" customWidth="1"/>
    <col min="13067" max="13067" width="14.28515625" style="305" customWidth="1"/>
    <col min="13068" max="13068" width="13.140625" style="305" customWidth="1"/>
    <col min="13069" max="13071" width="10.7109375" style="305" customWidth="1"/>
    <col min="13072" max="13072" width="9.140625" style="305" customWidth="1"/>
    <col min="13073" max="13073" width="12.85546875" style="305" customWidth="1"/>
    <col min="13074" max="13074" width="23.42578125" style="305" customWidth="1"/>
    <col min="13075" max="13076" width="9.140625" style="305" customWidth="1"/>
    <col min="13077" max="13077" width="10.5703125" style="305" customWidth="1"/>
    <col min="13078" max="13078" width="11.28515625" style="305" customWidth="1"/>
    <col min="13079" max="13312" width="9.140625" style="305"/>
    <col min="13313" max="13313" width="72.28515625" style="305" customWidth="1"/>
    <col min="13314" max="13314" width="13.85546875" style="305" customWidth="1"/>
    <col min="13315" max="13315" width="12.140625" style="305" customWidth="1"/>
    <col min="13316" max="13316" width="11" style="305" customWidth="1"/>
    <col min="13317" max="13317" width="14.140625" style="305" customWidth="1"/>
    <col min="13318" max="13318" width="11.85546875" style="305" customWidth="1"/>
    <col min="13319" max="13319" width="9.5703125" style="305" customWidth="1"/>
    <col min="13320" max="13320" width="14.7109375" style="305" customWidth="1"/>
    <col min="13321" max="13322" width="9.5703125" style="305" customWidth="1"/>
    <col min="13323" max="13323" width="14.28515625" style="305" customWidth="1"/>
    <col min="13324" max="13324" width="13.140625" style="305" customWidth="1"/>
    <col min="13325" max="13327" width="10.7109375" style="305" customWidth="1"/>
    <col min="13328" max="13328" width="9.140625" style="305" customWidth="1"/>
    <col min="13329" max="13329" width="12.85546875" style="305" customWidth="1"/>
    <col min="13330" max="13330" width="23.42578125" style="305" customWidth="1"/>
    <col min="13331" max="13332" width="9.140625" style="305" customWidth="1"/>
    <col min="13333" max="13333" width="10.5703125" style="305" customWidth="1"/>
    <col min="13334" max="13334" width="11.28515625" style="305" customWidth="1"/>
    <col min="13335" max="13568" width="9.140625" style="305"/>
    <col min="13569" max="13569" width="72.28515625" style="305" customWidth="1"/>
    <col min="13570" max="13570" width="13.85546875" style="305" customWidth="1"/>
    <col min="13571" max="13571" width="12.140625" style="305" customWidth="1"/>
    <col min="13572" max="13572" width="11" style="305" customWidth="1"/>
    <col min="13573" max="13573" width="14.140625" style="305" customWidth="1"/>
    <col min="13574" max="13574" width="11.85546875" style="305" customWidth="1"/>
    <col min="13575" max="13575" width="9.5703125" style="305" customWidth="1"/>
    <col min="13576" max="13576" width="14.7109375" style="305" customWidth="1"/>
    <col min="13577" max="13578" width="9.5703125" style="305" customWidth="1"/>
    <col min="13579" max="13579" width="14.28515625" style="305" customWidth="1"/>
    <col min="13580" max="13580" width="13.140625" style="305" customWidth="1"/>
    <col min="13581" max="13583" width="10.7109375" style="305" customWidth="1"/>
    <col min="13584" max="13584" width="9.140625" style="305" customWidth="1"/>
    <col min="13585" max="13585" width="12.85546875" style="305" customWidth="1"/>
    <col min="13586" max="13586" width="23.42578125" style="305" customWidth="1"/>
    <col min="13587" max="13588" width="9.140625" style="305" customWidth="1"/>
    <col min="13589" max="13589" width="10.5703125" style="305" customWidth="1"/>
    <col min="13590" max="13590" width="11.28515625" style="305" customWidth="1"/>
    <col min="13591" max="13824" width="9.140625" style="305"/>
    <col min="13825" max="13825" width="72.28515625" style="305" customWidth="1"/>
    <col min="13826" max="13826" width="13.85546875" style="305" customWidth="1"/>
    <col min="13827" max="13827" width="12.140625" style="305" customWidth="1"/>
    <col min="13828" max="13828" width="11" style="305" customWidth="1"/>
    <col min="13829" max="13829" width="14.140625" style="305" customWidth="1"/>
    <col min="13830" max="13830" width="11.85546875" style="305" customWidth="1"/>
    <col min="13831" max="13831" width="9.5703125" style="305" customWidth="1"/>
    <col min="13832" max="13832" width="14.7109375" style="305" customWidth="1"/>
    <col min="13833" max="13834" width="9.5703125" style="305" customWidth="1"/>
    <col min="13835" max="13835" width="14.28515625" style="305" customWidth="1"/>
    <col min="13836" max="13836" width="13.140625" style="305" customWidth="1"/>
    <col min="13837" max="13839" width="10.7109375" style="305" customWidth="1"/>
    <col min="13840" max="13840" width="9.140625" style="305" customWidth="1"/>
    <col min="13841" max="13841" width="12.85546875" style="305" customWidth="1"/>
    <col min="13842" max="13842" width="23.42578125" style="305" customWidth="1"/>
    <col min="13843" max="13844" width="9.140625" style="305" customWidth="1"/>
    <col min="13845" max="13845" width="10.5703125" style="305" customWidth="1"/>
    <col min="13846" max="13846" width="11.28515625" style="305" customWidth="1"/>
    <col min="13847" max="14080" width="9.140625" style="305"/>
    <col min="14081" max="14081" width="72.28515625" style="305" customWidth="1"/>
    <col min="14082" max="14082" width="13.85546875" style="305" customWidth="1"/>
    <col min="14083" max="14083" width="12.140625" style="305" customWidth="1"/>
    <col min="14084" max="14084" width="11" style="305" customWidth="1"/>
    <col min="14085" max="14085" width="14.140625" style="305" customWidth="1"/>
    <col min="14086" max="14086" width="11.85546875" style="305" customWidth="1"/>
    <col min="14087" max="14087" width="9.5703125" style="305" customWidth="1"/>
    <col min="14088" max="14088" width="14.7109375" style="305" customWidth="1"/>
    <col min="14089" max="14090" width="9.5703125" style="305" customWidth="1"/>
    <col min="14091" max="14091" width="14.28515625" style="305" customWidth="1"/>
    <col min="14092" max="14092" width="13.140625" style="305" customWidth="1"/>
    <col min="14093" max="14095" width="10.7109375" style="305" customWidth="1"/>
    <col min="14096" max="14096" width="9.140625" style="305" customWidth="1"/>
    <col min="14097" max="14097" width="12.85546875" style="305" customWidth="1"/>
    <col min="14098" max="14098" width="23.42578125" style="305" customWidth="1"/>
    <col min="14099" max="14100" width="9.140625" style="305" customWidth="1"/>
    <col min="14101" max="14101" width="10.5703125" style="305" customWidth="1"/>
    <col min="14102" max="14102" width="11.28515625" style="305" customWidth="1"/>
    <col min="14103" max="14336" width="9.140625" style="305"/>
    <col min="14337" max="14337" width="72.28515625" style="305" customWidth="1"/>
    <col min="14338" max="14338" width="13.85546875" style="305" customWidth="1"/>
    <col min="14339" max="14339" width="12.140625" style="305" customWidth="1"/>
    <col min="14340" max="14340" width="11" style="305" customWidth="1"/>
    <col min="14341" max="14341" width="14.140625" style="305" customWidth="1"/>
    <col min="14342" max="14342" width="11.85546875" style="305" customWidth="1"/>
    <col min="14343" max="14343" width="9.5703125" style="305" customWidth="1"/>
    <col min="14344" max="14344" width="14.7109375" style="305" customWidth="1"/>
    <col min="14345" max="14346" width="9.5703125" style="305" customWidth="1"/>
    <col min="14347" max="14347" width="14.28515625" style="305" customWidth="1"/>
    <col min="14348" max="14348" width="13.140625" style="305" customWidth="1"/>
    <col min="14349" max="14351" width="10.7109375" style="305" customWidth="1"/>
    <col min="14352" max="14352" width="9.140625" style="305" customWidth="1"/>
    <col min="14353" max="14353" width="12.85546875" style="305" customWidth="1"/>
    <col min="14354" max="14354" width="23.42578125" style="305" customWidth="1"/>
    <col min="14355" max="14356" width="9.140625" style="305" customWidth="1"/>
    <col min="14357" max="14357" width="10.5703125" style="305" customWidth="1"/>
    <col min="14358" max="14358" width="11.28515625" style="305" customWidth="1"/>
    <col min="14359" max="14592" width="9.140625" style="305"/>
    <col min="14593" max="14593" width="72.28515625" style="305" customWidth="1"/>
    <col min="14594" max="14594" width="13.85546875" style="305" customWidth="1"/>
    <col min="14595" max="14595" width="12.140625" style="305" customWidth="1"/>
    <col min="14596" max="14596" width="11" style="305" customWidth="1"/>
    <col min="14597" max="14597" width="14.140625" style="305" customWidth="1"/>
    <col min="14598" max="14598" width="11.85546875" style="305" customWidth="1"/>
    <col min="14599" max="14599" width="9.5703125" style="305" customWidth="1"/>
    <col min="14600" max="14600" width="14.7109375" style="305" customWidth="1"/>
    <col min="14601" max="14602" width="9.5703125" style="305" customWidth="1"/>
    <col min="14603" max="14603" width="14.28515625" style="305" customWidth="1"/>
    <col min="14604" max="14604" width="13.140625" style="305" customWidth="1"/>
    <col min="14605" max="14607" width="10.7109375" style="305" customWidth="1"/>
    <col min="14608" max="14608" width="9.140625" style="305" customWidth="1"/>
    <col min="14609" max="14609" width="12.85546875" style="305" customWidth="1"/>
    <col min="14610" max="14610" width="23.42578125" style="305" customWidth="1"/>
    <col min="14611" max="14612" width="9.140625" style="305" customWidth="1"/>
    <col min="14613" max="14613" width="10.5703125" style="305" customWidth="1"/>
    <col min="14614" max="14614" width="11.28515625" style="305" customWidth="1"/>
    <col min="14615" max="14848" width="9.140625" style="305"/>
    <col min="14849" max="14849" width="72.28515625" style="305" customWidth="1"/>
    <col min="14850" max="14850" width="13.85546875" style="305" customWidth="1"/>
    <col min="14851" max="14851" width="12.140625" style="305" customWidth="1"/>
    <col min="14852" max="14852" width="11" style="305" customWidth="1"/>
    <col min="14853" max="14853" width="14.140625" style="305" customWidth="1"/>
    <col min="14854" max="14854" width="11.85546875" style="305" customWidth="1"/>
    <col min="14855" max="14855" width="9.5703125" style="305" customWidth="1"/>
    <col min="14856" max="14856" width="14.7109375" style="305" customWidth="1"/>
    <col min="14857" max="14858" width="9.5703125" style="305" customWidth="1"/>
    <col min="14859" max="14859" width="14.28515625" style="305" customWidth="1"/>
    <col min="14860" max="14860" width="13.140625" style="305" customWidth="1"/>
    <col min="14861" max="14863" width="10.7109375" style="305" customWidth="1"/>
    <col min="14864" max="14864" width="9.140625" style="305" customWidth="1"/>
    <col min="14865" max="14865" width="12.85546875" style="305" customWidth="1"/>
    <col min="14866" max="14866" width="23.42578125" style="305" customWidth="1"/>
    <col min="14867" max="14868" width="9.140625" style="305" customWidth="1"/>
    <col min="14869" max="14869" width="10.5703125" style="305" customWidth="1"/>
    <col min="14870" max="14870" width="11.28515625" style="305" customWidth="1"/>
    <col min="14871" max="15104" width="9.140625" style="305"/>
    <col min="15105" max="15105" width="72.28515625" style="305" customWidth="1"/>
    <col min="15106" max="15106" width="13.85546875" style="305" customWidth="1"/>
    <col min="15107" max="15107" width="12.140625" style="305" customWidth="1"/>
    <col min="15108" max="15108" width="11" style="305" customWidth="1"/>
    <col min="15109" max="15109" width="14.140625" style="305" customWidth="1"/>
    <col min="15110" max="15110" width="11.85546875" style="305" customWidth="1"/>
    <col min="15111" max="15111" width="9.5703125" style="305" customWidth="1"/>
    <col min="15112" max="15112" width="14.7109375" style="305" customWidth="1"/>
    <col min="15113" max="15114" width="9.5703125" style="305" customWidth="1"/>
    <col min="15115" max="15115" width="14.28515625" style="305" customWidth="1"/>
    <col min="15116" max="15116" width="13.140625" style="305" customWidth="1"/>
    <col min="15117" max="15119" width="10.7109375" style="305" customWidth="1"/>
    <col min="15120" max="15120" width="9.140625" style="305" customWidth="1"/>
    <col min="15121" max="15121" width="12.85546875" style="305" customWidth="1"/>
    <col min="15122" max="15122" width="23.42578125" style="305" customWidth="1"/>
    <col min="15123" max="15124" width="9.140625" style="305" customWidth="1"/>
    <col min="15125" max="15125" width="10.5703125" style="305" customWidth="1"/>
    <col min="15126" max="15126" width="11.28515625" style="305" customWidth="1"/>
    <col min="15127" max="15360" width="9.140625" style="305"/>
    <col min="15361" max="15361" width="72.28515625" style="305" customWidth="1"/>
    <col min="15362" max="15362" width="13.85546875" style="305" customWidth="1"/>
    <col min="15363" max="15363" width="12.140625" style="305" customWidth="1"/>
    <col min="15364" max="15364" width="11" style="305" customWidth="1"/>
    <col min="15365" max="15365" width="14.140625" style="305" customWidth="1"/>
    <col min="15366" max="15366" width="11.85546875" style="305" customWidth="1"/>
    <col min="15367" max="15367" width="9.5703125" style="305" customWidth="1"/>
    <col min="15368" max="15368" width="14.7109375" style="305" customWidth="1"/>
    <col min="15369" max="15370" width="9.5703125" style="305" customWidth="1"/>
    <col min="15371" max="15371" width="14.28515625" style="305" customWidth="1"/>
    <col min="15372" max="15372" width="13.140625" style="305" customWidth="1"/>
    <col min="15373" max="15375" width="10.7109375" style="305" customWidth="1"/>
    <col min="15376" max="15376" width="9.140625" style="305" customWidth="1"/>
    <col min="15377" max="15377" width="12.85546875" style="305" customWidth="1"/>
    <col min="15378" max="15378" width="23.42578125" style="305" customWidth="1"/>
    <col min="15379" max="15380" width="9.140625" style="305" customWidth="1"/>
    <col min="15381" max="15381" width="10.5703125" style="305" customWidth="1"/>
    <col min="15382" max="15382" width="11.28515625" style="305" customWidth="1"/>
    <col min="15383" max="15616" width="9.140625" style="305"/>
    <col min="15617" max="15617" width="72.28515625" style="305" customWidth="1"/>
    <col min="15618" max="15618" width="13.85546875" style="305" customWidth="1"/>
    <col min="15619" max="15619" width="12.140625" style="305" customWidth="1"/>
    <col min="15620" max="15620" width="11" style="305" customWidth="1"/>
    <col min="15621" max="15621" width="14.140625" style="305" customWidth="1"/>
    <col min="15622" max="15622" width="11.85546875" style="305" customWidth="1"/>
    <col min="15623" max="15623" width="9.5703125" style="305" customWidth="1"/>
    <col min="15624" max="15624" width="14.7109375" style="305" customWidth="1"/>
    <col min="15625" max="15626" width="9.5703125" style="305" customWidth="1"/>
    <col min="15627" max="15627" width="14.28515625" style="305" customWidth="1"/>
    <col min="15628" max="15628" width="13.140625" style="305" customWidth="1"/>
    <col min="15629" max="15631" width="10.7109375" style="305" customWidth="1"/>
    <col min="15632" max="15632" width="9.140625" style="305" customWidth="1"/>
    <col min="15633" max="15633" width="12.85546875" style="305" customWidth="1"/>
    <col min="15634" max="15634" width="23.42578125" style="305" customWidth="1"/>
    <col min="15635" max="15636" width="9.140625" style="305" customWidth="1"/>
    <col min="15637" max="15637" width="10.5703125" style="305" customWidth="1"/>
    <col min="15638" max="15638" width="11.28515625" style="305" customWidth="1"/>
    <col min="15639" max="15872" width="9.140625" style="305"/>
    <col min="15873" max="15873" width="72.28515625" style="305" customWidth="1"/>
    <col min="15874" max="15874" width="13.85546875" style="305" customWidth="1"/>
    <col min="15875" max="15875" width="12.140625" style="305" customWidth="1"/>
    <col min="15876" max="15876" width="11" style="305" customWidth="1"/>
    <col min="15877" max="15877" width="14.140625" style="305" customWidth="1"/>
    <col min="15878" max="15878" width="11.85546875" style="305" customWidth="1"/>
    <col min="15879" max="15879" width="9.5703125" style="305" customWidth="1"/>
    <col min="15880" max="15880" width="14.7109375" style="305" customWidth="1"/>
    <col min="15881" max="15882" width="9.5703125" style="305" customWidth="1"/>
    <col min="15883" max="15883" width="14.28515625" style="305" customWidth="1"/>
    <col min="15884" max="15884" width="13.140625" style="305" customWidth="1"/>
    <col min="15885" max="15887" width="10.7109375" style="305" customWidth="1"/>
    <col min="15888" max="15888" width="9.140625" style="305" customWidth="1"/>
    <col min="15889" max="15889" width="12.85546875" style="305" customWidth="1"/>
    <col min="15890" max="15890" width="23.42578125" style="305" customWidth="1"/>
    <col min="15891" max="15892" width="9.140625" style="305" customWidth="1"/>
    <col min="15893" max="15893" width="10.5703125" style="305" customWidth="1"/>
    <col min="15894" max="15894" width="11.28515625" style="305" customWidth="1"/>
    <col min="15895" max="16128" width="9.140625" style="305"/>
    <col min="16129" max="16129" width="72.28515625" style="305" customWidth="1"/>
    <col min="16130" max="16130" width="13.85546875" style="305" customWidth="1"/>
    <col min="16131" max="16131" width="12.140625" style="305" customWidth="1"/>
    <col min="16132" max="16132" width="11" style="305" customWidth="1"/>
    <col min="16133" max="16133" width="14.140625" style="305" customWidth="1"/>
    <col min="16134" max="16134" width="11.85546875" style="305" customWidth="1"/>
    <col min="16135" max="16135" width="9.5703125" style="305" customWidth="1"/>
    <col min="16136" max="16136" width="14.7109375" style="305" customWidth="1"/>
    <col min="16137" max="16138" width="9.5703125" style="305" customWidth="1"/>
    <col min="16139" max="16139" width="14.28515625" style="305" customWidth="1"/>
    <col min="16140" max="16140" width="13.140625" style="305" customWidth="1"/>
    <col min="16141" max="16143" width="10.7109375" style="305" customWidth="1"/>
    <col min="16144" max="16144" width="9.140625" style="305" customWidth="1"/>
    <col min="16145" max="16145" width="12.85546875" style="305" customWidth="1"/>
    <col min="16146" max="16146" width="23.42578125" style="305" customWidth="1"/>
    <col min="16147" max="16148" width="9.140625" style="305" customWidth="1"/>
    <col min="16149" max="16149" width="10.5703125" style="305" customWidth="1"/>
    <col min="16150" max="16150" width="11.28515625" style="305" customWidth="1"/>
    <col min="16151" max="16384" width="9.140625" style="305"/>
  </cols>
  <sheetData>
    <row r="1" spans="1:20" ht="25.5" customHeight="1" x14ac:dyDescent="0.35">
      <c r="A1" s="4160"/>
      <c r="B1" s="4160"/>
      <c r="C1" s="4160"/>
      <c r="D1" s="4160"/>
      <c r="E1" s="4160"/>
      <c r="F1" s="4160"/>
      <c r="G1" s="4160"/>
      <c r="H1" s="4160"/>
      <c r="I1" s="4160"/>
      <c r="J1" s="4160"/>
      <c r="K1" s="4160"/>
      <c r="L1" s="4160"/>
      <c r="M1" s="4160"/>
      <c r="N1" s="4160"/>
      <c r="O1" s="4160"/>
      <c r="P1" s="4160"/>
      <c r="Q1" s="4160"/>
      <c r="R1" s="4160"/>
      <c r="S1" s="4160"/>
      <c r="T1" s="4160"/>
    </row>
    <row r="2" spans="1:20" ht="29.25" customHeight="1" x14ac:dyDescent="0.35">
      <c r="A2" s="4160" t="s">
        <v>30</v>
      </c>
      <c r="B2" s="4160"/>
      <c r="C2" s="4160"/>
      <c r="D2" s="4160"/>
      <c r="E2" s="4160"/>
      <c r="F2" s="4160"/>
      <c r="G2" s="4160"/>
      <c r="H2" s="4160"/>
      <c r="I2" s="4160"/>
      <c r="J2" s="4160"/>
      <c r="K2" s="4160"/>
      <c r="L2" s="4160"/>
      <c r="M2" s="4160"/>
      <c r="N2" s="4160"/>
      <c r="O2" s="4160"/>
      <c r="P2" s="4160"/>
    </row>
    <row r="3" spans="1:20" ht="24.75" customHeight="1" x14ac:dyDescent="0.35">
      <c r="A3" s="4160" t="s">
        <v>362</v>
      </c>
      <c r="B3" s="4160"/>
      <c r="C3" s="4160"/>
      <c r="D3" s="4160"/>
      <c r="E3" s="4160"/>
      <c r="F3" s="4160"/>
      <c r="G3" s="4160"/>
      <c r="H3" s="4160"/>
      <c r="I3" s="4160"/>
      <c r="J3" s="4160"/>
      <c r="K3" s="4160"/>
      <c r="L3" s="4160"/>
      <c r="M3" s="4160"/>
      <c r="N3" s="3320"/>
      <c r="O3" s="3320"/>
    </row>
    <row r="4" spans="1:20" ht="33" customHeight="1" thickBot="1" x14ac:dyDescent="0.4">
      <c r="A4" s="306"/>
    </row>
    <row r="5" spans="1:20" ht="33" customHeight="1" thickBot="1" x14ac:dyDescent="0.4">
      <c r="A5" s="4168" t="s">
        <v>9</v>
      </c>
      <c r="B5" s="4171" t="s">
        <v>19</v>
      </c>
      <c r="C5" s="4172"/>
      <c r="D5" s="4173"/>
      <c r="E5" s="4171" t="s">
        <v>20</v>
      </c>
      <c r="F5" s="4172"/>
      <c r="G5" s="4173"/>
      <c r="H5" s="4171" t="s">
        <v>29</v>
      </c>
      <c r="I5" s="4172"/>
      <c r="J5" s="4173"/>
      <c r="K5" s="4174" t="s">
        <v>21</v>
      </c>
      <c r="L5" s="4175"/>
      <c r="M5" s="4176"/>
      <c r="N5" s="307"/>
      <c r="O5" s="307"/>
    </row>
    <row r="6" spans="1:20" ht="33" customHeight="1" thickBot="1" x14ac:dyDescent="0.4">
      <c r="A6" s="4169"/>
      <c r="B6" s="4180" t="s">
        <v>5</v>
      </c>
      <c r="C6" s="4181"/>
      <c r="D6" s="4182"/>
      <c r="E6" s="4180" t="s">
        <v>5</v>
      </c>
      <c r="F6" s="4181"/>
      <c r="G6" s="4182"/>
      <c r="H6" s="4180" t="s">
        <v>5</v>
      </c>
      <c r="I6" s="4181"/>
      <c r="J6" s="4182"/>
      <c r="K6" s="4177"/>
      <c r="L6" s="4178"/>
      <c r="M6" s="4179"/>
      <c r="N6" s="307"/>
      <c r="O6" s="307"/>
    </row>
    <row r="7" spans="1:20" ht="99.75" customHeight="1" thickBot="1" x14ac:dyDescent="0.4">
      <c r="A7" s="4170"/>
      <c r="B7" s="3153" t="s">
        <v>26</v>
      </c>
      <c r="C7" s="3154" t="s">
        <v>27</v>
      </c>
      <c r="D7" s="3156" t="s">
        <v>4</v>
      </c>
      <c r="E7" s="3153" t="s">
        <v>26</v>
      </c>
      <c r="F7" s="3154" t="s">
        <v>27</v>
      </c>
      <c r="G7" s="3156" t="s">
        <v>4</v>
      </c>
      <c r="H7" s="3153" t="s">
        <v>26</v>
      </c>
      <c r="I7" s="3154" t="s">
        <v>27</v>
      </c>
      <c r="J7" s="3156" t="s">
        <v>4</v>
      </c>
      <c r="K7" s="3153" t="s">
        <v>26</v>
      </c>
      <c r="L7" s="3154" t="s">
        <v>27</v>
      </c>
      <c r="M7" s="3156" t="s">
        <v>4</v>
      </c>
      <c r="N7" s="307"/>
      <c r="O7" s="307"/>
    </row>
    <row r="8" spans="1:20" ht="36.75" customHeight="1" x14ac:dyDescent="0.35">
      <c r="A8" s="1066" t="s">
        <v>22</v>
      </c>
      <c r="B8" s="3162"/>
      <c r="C8" s="3163"/>
      <c r="D8" s="3333"/>
      <c r="E8" s="3162"/>
      <c r="F8" s="3163"/>
      <c r="G8" s="3332"/>
      <c r="H8" s="3331"/>
      <c r="I8" s="3334"/>
      <c r="J8" s="3335"/>
      <c r="K8" s="3324"/>
      <c r="L8" s="644"/>
      <c r="M8" s="645"/>
      <c r="N8" s="307"/>
      <c r="O8" s="307"/>
    </row>
    <row r="9" spans="1:20" ht="29.25" customHeight="1" x14ac:dyDescent="0.35">
      <c r="A9" s="3325" t="s">
        <v>37</v>
      </c>
      <c r="B9" s="3175">
        <f>B15+B15</f>
        <v>0</v>
      </c>
      <c r="C9" s="3176">
        <f t="shared" ref="C9:E11" si="0">C23+C15</f>
        <v>47</v>
      </c>
      <c r="D9" s="3174">
        <f t="shared" si="0"/>
        <v>47</v>
      </c>
      <c r="E9" s="3175">
        <f t="shared" si="0"/>
        <v>0</v>
      </c>
      <c r="F9" s="3176">
        <f>F22+F15</f>
        <v>34</v>
      </c>
      <c r="G9" s="3176">
        <f>G22+G15</f>
        <v>34</v>
      </c>
      <c r="H9" s="3175">
        <f t="shared" ref="H9:J11" si="1">H23+H15</f>
        <v>0</v>
      </c>
      <c r="I9" s="3176">
        <f t="shared" si="1"/>
        <v>25</v>
      </c>
      <c r="J9" s="3174">
        <f t="shared" si="1"/>
        <v>25</v>
      </c>
      <c r="K9" s="3344">
        <f t="shared" ref="K9:M11" si="2">B9+E9+H9</f>
        <v>0</v>
      </c>
      <c r="L9" s="3345">
        <f t="shared" si="2"/>
        <v>106</v>
      </c>
      <c r="M9" s="3346">
        <f t="shared" si="2"/>
        <v>106</v>
      </c>
      <c r="N9" s="307"/>
      <c r="O9" s="307"/>
    </row>
    <row r="10" spans="1:20" ht="27.75" hidden="1" customHeight="1" thickBot="1" x14ac:dyDescent="0.4">
      <c r="A10" s="3325" t="s">
        <v>38</v>
      </c>
      <c r="B10" s="3175">
        <f>B24+B16</f>
        <v>0</v>
      </c>
      <c r="C10" s="3176">
        <f t="shared" si="0"/>
        <v>0</v>
      </c>
      <c r="D10" s="3174">
        <f t="shared" si="0"/>
        <v>0</v>
      </c>
      <c r="E10" s="3175">
        <f t="shared" si="0"/>
        <v>0</v>
      </c>
      <c r="F10" s="3176">
        <f>F24+F16</f>
        <v>0</v>
      </c>
      <c r="G10" s="3174">
        <f>G24+G16</f>
        <v>0</v>
      </c>
      <c r="H10" s="3175">
        <f t="shared" si="1"/>
        <v>0</v>
      </c>
      <c r="I10" s="3176">
        <f t="shared" si="1"/>
        <v>0</v>
      </c>
      <c r="J10" s="3174">
        <f t="shared" si="1"/>
        <v>0</v>
      </c>
      <c r="K10" s="3344">
        <f t="shared" si="2"/>
        <v>0</v>
      </c>
      <c r="L10" s="3345">
        <f t="shared" si="2"/>
        <v>0</v>
      </c>
      <c r="M10" s="3346">
        <f t="shared" si="2"/>
        <v>0</v>
      </c>
      <c r="N10" s="307"/>
      <c r="O10" s="307"/>
    </row>
    <row r="11" spans="1:20" ht="41.25" customHeight="1" thickBot="1" x14ac:dyDescent="0.4">
      <c r="A11" s="3325" t="s">
        <v>39</v>
      </c>
      <c r="B11" s="3175">
        <f>B25+B17</f>
        <v>0</v>
      </c>
      <c r="C11" s="3176">
        <f t="shared" si="0"/>
        <v>1</v>
      </c>
      <c r="D11" s="3174">
        <f t="shared" si="0"/>
        <v>1</v>
      </c>
      <c r="E11" s="3175">
        <f t="shared" si="0"/>
        <v>0</v>
      </c>
      <c r="F11" s="3176">
        <f>F25+F17</f>
        <v>0</v>
      </c>
      <c r="G11" s="3174">
        <f>G25+G17</f>
        <v>0</v>
      </c>
      <c r="H11" s="3175">
        <f t="shared" si="1"/>
        <v>0</v>
      </c>
      <c r="I11" s="3176">
        <f t="shared" si="1"/>
        <v>1</v>
      </c>
      <c r="J11" s="3174">
        <f t="shared" si="1"/>
        <v>1</v>
      </c>
      <c r="K11" s="3344">
        <f t="shared" si="2"/>
        <v>0</v>
      </c>
      <c r="L11" s="3345">
        <f t="shared" si="2"/>
        <v>2</v>
      </c>
      <c r="M11" s="3346">
        <f t="shared" si="2"/>
        <v>2</v>
      </c>
      <c r="N11" s="307"/>
      <c r="O11" s="307"/>
    </row>
    <row r="12" spans="1:20" ht="56.25" hidden="1" customHeight="1" thickBot="1" x14ac:dyDescent="0.4">
      <c r="A12" s="3177" t="s">
        <v>12</v>
      </c>
      <c r="B12" s="3178">
        <f t="shared" ref="B12:M12" si="3">SUM(B8:B11)</f>
        <v>0</v>
      </c>
      <c r="C12" s="3178">
        <f t="shared" si="3"/>
        <v>48</v>
      </c>
      <c r="D12" s="3178">
        <f t="shared" si="3"/>
        <v>48</v>
      </c>
      <c r="E12" s="3178">
        <f t="shared" si="3"/>
        <v>0</v>
      </c>
      <c r="F12" s="3178">
        <f t="shared" si="3"/>
        <v>34</v>
      </c>
      <c r="G12" s="3178">
        <f t="shared" si="3"/>
        <v>34</v>
      </c>
      <c r="H12" s="3178">
        <f t="shared" si="3"/>
        <v>0</v>
      </c>
      <c r="I12" s="3178">
        <f t="shared" si="3"/>
        <v>26</v>
      </c>
      <c r="J12" s="3178">
        <f t="shared" si="3"/>
        <v>26</v>
      </c>
      <c r="K12" s="3178">
        <f t="shared" si="3"/>
        <v>0</v>
      </c>
      <c r="L12" s="3178">
        <f t="shared" si="3"/>
        <v>108</v>
      </c>
      <c r="M12" s="3179">
        <f t="shared" si="3"/>
        <v>108</v>
      </c>
      <c r="N12" s="307"/>
      <c r="O12" s="307"/>
    </row>
    <row r="13" spans="1:20" ht="36" customHeight="1" thickBot="1" x14ac:dyDescent="0.4">
      <c r="A13" s="3177" t="s">
        <v>23</v>
      </c>
      <c r="B13" s="3260"/>
      <c r="C13" s="3263"/>
      <c r="D13" s="3307"/>
      <c r="E13" s="3260"/>
      <c r="F13" s="3263"/>
      <c r="G13" s="3307"/>
      <c r="H13" s="3260"/>
      <c r="I13" s="3263"/>
      <c r="J13" s="3307"/>
      <c r="K13" s="3310"/>
      <c r="L13" s="3263"/>
      <c r="M13" s="3326"/>
      <c r="N13" s="307"/>
      <c r="O13" s="307"/>
    </row>
    <row r="14" spans="1:20" ht="34.5" customHeight="1" thickBot="1" x14ac:dyDescent="0.4">
      <c r="A14" s="3184" t="s">
        <v>11</v>
      </c>
      <c r="B14" s="3327"/>
      <c r="C14" s="3328"/>
      <c r="D14" s="3189"/>
      <c r="E14" s="3327"/>
      <c r="F14" s="3328"/>
      <c r="G14" s="3189"/>
      <c r="H14" s="3327"/>
      <c r="I14" s="3328"/>
      <c r="J14" s="3187"/>
      <c r="K14" s="3310"/>
      <c r="L14" s="3329"/>
      <c r="M14" s="3330"/>
      <c r="N14" s="308"/>
      <c r="O14" s="308"/>
    </row>
    <row r="15" spans="1:20" ht="31.5" customHeight="1" thickBot="1" x14ac:dyDescent="0.4">
      <c r="A15" s="3370" t="s">
        <v>37</v>
      </c>
      <c r="B15" s="3235">
        <v>0</v>
      </c>
      <c r="C15" s="3235">
        <v>47</v>
      </c>
      <c r="D15" s="3340">
        <f>SUM(B15:C15)</f>
        <v>47</v>
      </c>
      <c r="E15" s="3235">
        <v>0</v>
      </c>
      <c r="F15" s="3235">
        <v>30</v>
      </c>
      <c r="G15" s="3340">
        <f>SUM(E15:F15)</f>
        <v>30</v>
      </c>
      <c r="H15" s="3235">
        <v>0</v>
      </c>
      <c r="I15" s="3235">
        <v>25</v>
      </c>
      <c r="J15" s="3340">
        <f>SUM(H15:I15)</f>
        <v>25</v>
      </c>
      <c r="K15" s="3341">
        <f t="shared" ref="K15:M19" si="4">B15+E15+H15</f>
        <v>0</v>
      </c>
      <c r="L15" s="3342">
        <f t="shared" si="4"/>
        <v>102</v>
      </c>
      <c r="M15" s="3343">
        <f t="shared" si="4"/>
        <v>102</v>
      </c>
      <c r="N15" s="309"/>
      <c r="O15" s="309"/>
    </row>
    <row r="16" spans="1:20" ht="24.95" hidden="1" customHeight="1" x14ac:dyDescent="0.35">
      <c r="A16" s="3339" t="s">
        <v>38</v>
      </c>
      <c r="B16" s="3227"/>
      <c r="C16" s="3227"/>
      <c r="D16" s="3270">
        <f>SUM(B16:C16)</f>
        <v>0</v>
      </c>
      <c r="E16" s="3227"/>
      <c r="F16" s="3227"/>
      <c r="G16" s="3270">
        <f>SUM(E16:F16)</f>
        <v>0</v>
      </c>
      <c r="H16" s="3227">
        <v>0</v>
      </c>
      <c r="I16" s="3227">
        <v>0</v>
      </c>
      <c r="J16" s="3270">
        <f>SUM(H16:I16)</f>
        <v>0</v>
      </c>
      <c r="K16" s="3344">
        <f t="shared" si="4"/>
        <v>0</v>
      </c>
      <c r="L16" s="3345">
        <f t="shared" si="4"/>
        <v>0</v>
      </c>
      <c r="M16" s="3346">
        <f t="shared" si="4"/>
        <v>0</v>
      </c>
      <c r="N16" s="309"/>
      <c r="O16" s="309"/>
    </row>
    <row r="17" spans="1:15" ht="24.95" hidden="1" customHeight="1" thickBot="1" x14ac:dyDescent="0.4">
      <c r="A17" s="3325" t="s">
        <v>39</v>
      </c>
      <c r="B17" s="3209"/>
      <c r="C17" s="3209">
        <v>1</v>
      </c>
      <c r="D17" s="3226">
        <f>SUM(B17:C17)</f>
        <v>1</v>
      </c>
      <c r="E17" s="3209"/>
      <c r="F17" s="3209"/>
      <c r="G17" s="3226">
        <f>SUM(E17:F17)</f>
        <v>0</v>
      </c>
      <c r="H17" s="3209">
        <v>0</v>
      </c>
      <c r="I17" s="3209">
        <v>1</v>
      </c>
      <c r="J17" s="3226">
        <f>SUM(H17:I17)</f>
        <v>1</v>
      </c>
      <c r="K17" s="3344">
        <f t="shared" si="4"/>
        <v>0</v>
      </c>
      <c r="L17" s="3345">
        <f t="shared" si="4"/>
        <v>2</v>
      </c>
      <c r="M17" s="3346">
        <f t="shared" si="4"/>
        <v>2</v>
      </c>
      <c r="N17" s="309"/>
      <c r="O17" s="309"/>
    </row>
    <row r="18" spans="1:15" ht="33.75" hidden="1" customHeight="1" thickBot="1" x14ac:dyDescent="0.4">
      <c r="A18" s="1521"/>
      <c r="B18" s="3209">
        <v>0</v>
      </c>
      <c r="C18" s="3209">
        <v>0</v>
      </c>
      <c r="D18" s="3226">
        <f>SUM(B18:C18)</f>
        <v>0</v>
      </c>
      <c r="E18" s="3209">
        <v>0</v>
      </c>
      <c r="F18" s="3209">
        <v>0</v>
      </c>
      <c r="G18" s="3226">
        <f>SUM(E18:F18)</f>
        <v>0</v>
      </c>
      <c r="H18" s="3209">
        <v>0</v>
      </c>
      <c r="I18" s="3209">
        <v>0</v>
      </c>
      <c r="J18" s="3226">
        <f>SUM(H18:I18)</f>
        <v>0</v>
      </c>
      <c r="K18" s="3344">
        <f t="shared" si="4"/>
        <v>0</v>
      </c>
      <c r="L18" s="3345">
        <f t="shared" si="4"/>
        <v>0</v>
      </c>
      <c r="M18" s="3346">
        <f t="shared" si="4"/>
        <v>0</v>
      </c>
      <c r="N18" s="309"/>
      <c r="O18" s="309"/>
    </row>
    <row r="19" spans="1:15" ht="43.5" hidden="1" customHeight="1" x14ac:dyDescent="0.35">
      <c r="A19" s="1509"/>
      <c r="B19" s="3232">
        <v>0</v>
      </c>
      <c r="C19" s="3336">
        <v>0</v>
      </c>
      <c r="D19" s="3337">
        <f>SUM(B19:C19)</f>
        <v>0</v>
      </c>
      <c r="E19" s="3232">
        <v>0</v>
      </c>
      <c r="F19" s="3336">
        <v>0</v>
      </c>
      <c r="G19" s="3337">
        <f>SUM(E19:F19)</f>
        <v>0</v>
      </c>
      <c r="H19" s="3232">
        <v>0</v>
      </c>
      <c r="I19" s="3336">
        <v>0</v>
      </c>
      <c r="J19" s="3337">
        <f>SUM(H19:I19)</f>
        <v>0</v>
      </c>
      <c r="K19" s="3344">
        <f t="shared" si="4"/>
        <v>0</v>
      </c>
      <c r="L19" s="3345">
        <f t="shared" si="4"/>
        <v>0</v>
      </c>
      <c r="M19" s="3346">
        <f t="shared" si="4"/>
        <v>0</v>
      </c>
      <c r="N19" s="310"/>
      <c r="O19" s="310"/>
    </row>
    <row r="20" spans="1:15" ht="24.95" hidden="1" customHeight="1" x14ac:dyDescent="0.35">
      <c r="A20" s="3157" t="s">
        <v>8</v>
      </c>
      <c r="B20" s="3235">
        <f t="shared" ref="B20:M20" si="5">SUM(B15:B19)</f>
        <v>0</v>
      </c>
      <c r="C20" s="3235">
        <f t="shared" si="5"/>
        <v>48</v>
      </c>
      <c r="D20" s="3235">
        <f t="shared" si="5"/>
        <v>48</v>
      </c>
      <c r="E20" s="3235">
        <f t="shared" si="5"/>
        <v>0</v>
      </c>
      <c r="F20" s="3235">
        <f t="shared" si="5"/>
        <v>30</v>
      </c>
      <c r="G20" s="3195">
        <f t="shared" si="5"/>
        <v>30</v>
      </c>
      <c r="H20" s="3235">
        <f t="shared" si="5"/>
        <v>0</v>
      </c>
      <c r="I20" s="3235">
        <f t="shared" si="5"/>
        <v>26</v>
      </c>
      <c r="J20" s="3195">
        <f t="shared" si="5"/>
        <v>26</v>
      </c>
      <c r="K20" s="3235">
        <f t="shared" si="5"/>
        <v>0</v>
      </c>
      <c r="L20" s="3235">
        <f t="shared" si="5"/>
        <v>104</v>
      </c>
      <c r="M20" s="3195">
        <f t="shared" si="5"/>
        <v>104</v>
      </c>
      <c r="N20" s="310"/>
      <c r="O20" s="310"/>
    </row>
    <row r="21" spans="1:15" ht="52.5" customHeight="1" thickBot="1" x14ac:dyDescent="0.4">
      <c r="A21" s="3352" t="s">
        <v>25</v>
      </c>
      <c r="B21" s="3338"/>
      <c r="C21" s="1522"/>
      <c r="D21" s="1523"/>
      <c r="E21" s="3338"/>
      <c r="F21" s="1522"/>
      <c r="G21" s="1523"/>
      <c r="H21" s="3353"/>
      <c r="I21" s="3354"/>
      <c r="J21" s="3355"/>
      <c r="K21" s="3347"/>
      <c r="L21" s="3348"/>
      <c r="M21" s="3349"/>
      <c r="N21" s="309"/>
      <c r="O21" s="309"/>
    </row>
    <row r="22" spans="1:15" ht="39.75" customHeight="1" thickBot="1" x14ac:dyDescent="0.4">
      <c r="A22" s="3361" t="s">
        <v>37</v>
      </c>
      <c r="B22" s="3362">
        <v>0</v>
      </c>
      <c r="C22" s="3363">
        <v>0</v>
      </c>
      <c r="D22" s="3364">
        <f>SUM(B22:C22)</f>
        <v>0</v>
      </c>
      <c r="E22" s="3365">
        <v>0</v>
      </c>
      <c r="F22" s="3366">
        <v>4</v>
      </c>
      <c r="G22" s="3364">
        <f>SUM(E22:F22)</f>
        <v>4</v>
      </c>
      <c r="H22" s="3365">
        <v>0</v>
      </c>
      <c r="I22" s="3365">
        <v>0</v>
      </c>
      <c r="J22" s="3364">
        <f>SUM(H22:I22)</f>
        <v>0</v>
      </c>
      <c r="K22" s="3367">
        <f t="shared" ref="K22:M26" si="6">B22+E22+H22</f>
        <v>0</v>
      </c>
      <c r="L22" s="3368">
        <f t="shared" si="6"/>
        <v>4</v>
      </c>
      <c r="M22" s="3369">
        <f t="shared" si="6"/>
        <v>4</v>
      </c>
      <c r="N22" s="309"/>
      <c r="O22" s="309"/>
    </row>
    <row r="23" spans="1:15" ht="24.95" hidden="1" customHeight="1" x14ac:dyDescent="0.35">
      <c r="A23" s="3339" t="s">
        <v>38</v>
      </c>
      <c r="B23" s="3356">
        <v>0</v>
      </c>
      <c r="C23" s="3228">
        <v>0</v>
      </c>
      <c r="D23" s="3270">
        <f>SUM(B23:C23)</f>
        <v>0</v>
      </c>
      <c r="E23" s="3227">
        <v>0</v>
      </c>
      <c r="F23" s="3357">
        <v>0</v>
      </c>
      <c r="G23" s="3270">
        <f>SUM(E23:F23)</f>
        <v>0</v>
      </c>
      <c r="H23" s="3227">
        <v>0</v>
      </c>
      <c r="I23" s="3227">
        <v>0</v>
      </c>
      <c r="J23" s="3270">
        <f>SUM(H23:I23)</f>
        <v>0</v>
      </c>
      <c r="K23" s="3358">
        <f t="shared" si="6"/>
        <v>0</v>
      </c>
      <c r="L23" s="3359">
        <f t="shared" si="6"/>
        <v>0</v>
      </c>
      <c r="M23" s="3360">
        <f t="shared" si="6"/>
        <v>0</v>
      </c>
      <c r="N23" s="309"/>
      <c r="O23" s="309"/>
    </row>
    <row r="24" spans="1:15" ht="24.95" hidden="1" customHeight="1" thickBot="1" x14ac:dyDescent="0.4">
      <c r="A24" s="3325" t="s">
        <v>39</v>
      </c>
      <c r="B24" s="3175">
        <v>0</v>
      </c>
      <c r="C24" s="3176">
        <v>0</v>
      </c>
      <c r="D24" s="3226">
        <f>SUM(B24:C24)</f>
        <v>0</v>
      </c>
      <c r="E24" s="3209">
        <v>0</v>
      </c>
      <c r="F24" s="3174">
        <v>0</v>
      </c>
      <c r="G24" s="3226">
        <f>SUM(E24:F24)</f>
        <v>0</v>
      </c>
      <c r="H24" s="3209">
        <v>0</v>
      </c>
      <c r="I24" s="3209">
        <v>0</v>
      </c>
      <c r="J24" s="3226">
        <f>SUM(H24:I24)</f>
        <v>0</v>
      </c>
      <c r="K24" s="3344">
        <f t="shared" si="6"/>
        <v>0</v>
      </c>
      <c r="L24" s="3345">
        <f t="shared" si="6"/>
        <v>0</v>
      </c>
      <c r="M24" s="3346">
        <f t="shared" si="6"/>
        <v>0</v>
      </c>
      <c r="N24" s="310"/>
      <c r="O24" s="310"/>
    </row>
    <row r="25" spans="1:15" ht="24.95" hidden="1" customHeight="1" thickBot="1" x14ac:dyDescent="0.4">
      <c r="A25" s="1521"/>
      <c r="B25" s="3175">
        <v>0</v>
      </c>
      <c r="C25" s="3176">
        <v>0</v>
      </c>
      <c r="D25" s="3226">
        <f>SUM(B25:C25)</f>
        <v>0</v>
      </c>
      <c r="E25" s="3209">
        <v>0</v>
      </c>
      <c r="F25" s="3174">
        <v>0</v>
      </c>
      <c r="G25" s="3226">
        <f>SUM(E25:F25)</f>
        <v>0</v>
      </c>
      <c r="H25" s="3209">
        <v>0</v>
      </c>
      <c r="I25" s="3209">
        <v>0</v>
      </c>
      <c r="J25" s="3226">
        <f>SUM(H25:I25)</f>
        <v>0</v>
      </c>
      <c r="K25" s="3344">
        <f t="shared" si="6"/>
        <v>0</v>
      </c>
      <c r="L25" s="3345">
        <f t="shared" si="6"/>
        <v>0</v>
      </c>
      <c r="M25" s="3346">
        <f t="shared" si="6"/>
        <v>0</v>
      </c>
      <c r="N25" s="311"/>
      <c r="O25" s="311"/>
    </row>
    <row r="26" spans="1:15" ht="29.25" hidden="1" customHeight="1" thickBot="1" x14ac:dyDescent="0.4">
      <c r="A26" s="1509"/>
      <c r="B26" s="3175">
        <v>0</v>
      </c>
      <c r="C26" s="3176">
        <v>0</v>
      </c>
      <c r="D26" s="3226">
        <f>SUM(B26:C26)</f>
        <v>0</v>
      </c>
      <c r="E26" s="3209">
        <v>0</v>
      </c>
      <c r="F26" s="3174">
        <v>0</v>
      </c>
      <c r="G26" s="3226">
        <f>SUM(E26:F26)</f>
        <v>0</v>
      </c>
      <c r="H26" s="3209">
        <v>0</v>
      </c>
      <c r="I26" s="3209">
        <v>0</v>
      </c>
      <c r="J26" s="3226">
        <f>SUM(H26:I26)</f>
        <v>0</v>
      </c>
      <c r="K26" s="3344">
        <f t="shared" si="6"/>
        <v>0</v>
      </c>
      <c r="L26" s="3345">
        <f t="shared" si="6"/>
        <v>0</v>
      </c>
      <c r="M26" s="3346">
        <f t="shared" si="6"/>
        <v>0</v>
      </c>
      <c r="N26" s="310"/>
      <c r="O26" s="310"/>
    </row>
    <row r="27" spans="1:15" ht="54.75" hidden="1" customHeight="1" thickBot="1" x14ac:dyDescent="0.4">
      <c r="A27" s="3157" t="s">
        <v>13</v>
      </c>
      <c r="B27" s="3194">
        <f t="shared" ref="B27:M27" si="7">SUM(B22:B26)</f>
        <v>0</v>
      </c>
      <c r="C27" s="3194">
        <f t="shared" si="7"/>
        <v>0</v>
      </c>
      <c r="D27" s="3194">
        <f t="shared" si="7"/>
        <v>0</v>
      </c>
      <c r="E27" s="3194">
        <f t="shared" si="7"/>
        <v>0</v>
      </c>
      <c r="F27" s="3194">
        <f t="shared" si="7"/>
        <v>4</v>
      </c>
      <c r="G27" s="3194">
        <f t="shared" si="7"/>
        <v>4</v>
      </c>
      <c r="H27" s="3238">
        <f t="shared" si="7"/>
        <v>0</v>
      </c>
      <c r="I27" s="3238">
        <f t="shared" si="7"/>
        <v>0</v>
      </c>
      <c r="J27" s="3238">
        <f t="shared" si="7"/>
        <v>0</v>
      </c>
      <c r="K27" s="3194">
        <f t="shared" si="7"/>
        <v>0</v>
      </c>
      <c r="L27" s="3194">
        <f t="shared" si="7"/>
        <v>4</v>
      </c>
      <c r="M27" s="3195">
        <f t="shared" si="7"/>
        <v>4</v>
      </c>
      <c r="N27" s="309"/>
      <c r="O27" s="309"/>
    </row>
    <row r="28" spans="1:15" ht="37.5" customHeight="1" thickBot="1" x14ac:dyDescent="0.4">
      <c r="A28" s="3197" t="s">
        <v>10</v>
      </c>
      <c r="B28" s="3178">
        <f t="shared" ref="B28:M28" si="8">B20</f>
        <v>0</v>
      </c>
      <c r="C28" s="3178">
        <f t="shared" si="8"/>
        <v>48</v>
      </c>
      <c r="D28" s="3178">
        <f t="shared" si="8"/>
        <v>48</v>
      </c>
      <c r="E28" s="3178">
        <f t="shared" si="8"/>
        <v>0</v>
      </c>
      <c r="F28" s="3178">
        <f t="shared" si="8"/>
        <v>30</v>
      </c>
      <c r="G28" s="3199">
        <f t="shared" si="8"/>
        <v>30</v>
      </c>
      <c r="H28" s="3199">
        <f t="shared" si="8"/>
        <v>0</v>
      </c>
      <c r="I28" s="3199">
        <f t="shared" si="8"/>
        <v>26</v>
      </c>
      <c r="J28" s="3199">
        <f t="shared" si="8"/>
        <v>26</v>
      </c>
      <c r="K28" s="3199">
        <f t="shared" si="8"/>
        <v>0</v>
      </c>
      <c r="L28" s="3199">
        <f t="shared" si="8"/>
        <v>104</v>
      </c>
      <c r="M28" s="3179">
        <f t="shared" si="8"/>
        <v>104</v>
      </c>
      <c r="N28" s="315"/>
      <c r="O28" s="315"/>
    </row>
    <row r="29" spans="1:15" ht="30" customHeight="1" thickBot="1" x14ac:dyDescent="0.4">
      <c r="A29" s="3197" t="s">
        <v>14</v>
      </c>
      <c r="B29" s="3178">
        <f t="shared" ref="B29:M29" si="9">B27</f>
        <v>0</v>
      </c>
      <c r="C29" s="3178">
        <f t="shared" si="9"/>
        <v>0</v>
      </c>
      <c r="D29" s="3178">
        <f t="shared" si="9"/>
        <v>0</v>
      </c>
      <c r="E29" s="3178">
        <f t="shared" si="9"/>
        <v>0</v>
      </c>
      <c r="F29" s="3178">
        <f t="shared" si="9"/>
        <v>4</v>
      </c>
      <c r="G29" s="3199">
        <f t="shared" si="9"/>
        <v>4</v>
      </c>
      <c r="H29" s="3199">
        <f t="shared" si="9"/>
        <v>0</v>
      </c>
      <c r="I29" s="3199">
        <f t="shared" si="9"/>
        <v>0</v>
      </c>
      <c r="J29" s="3199">
        <f t="shared" si="9"/>
        <v>0</v>
      </c>
      <c r="K29" s="3199">
        <f t="shared" si="9"/>
        <v>0</v>
      </c>
      <c r="L29" s="3199">
        <f t="shared" si="9"/>
        <v>4</v>
      </c>
      <c r="M29" s="3179">
        <f t="shared" si="9"/>
        <v>4</v>
      </c>
      <c r="N29" s="312"/>
      <c r="O29" s="312"/>
    </row>
    <row r="30" spans="1:15" ht="35.25" customHeight="1" thickBot="1" x14ac:dyDescent="0.4">
      <c r="A30" s="3200" t="s">
        <v>15</v>
      </c>
      <c r="B30" s="3201">
        <f t="shared" ref="B30:M30" si="10">SUM(B28:B29)</f>
        <v>0</v>
      </c>
      <c r="C30" s="3201">
        <f t="shared" si="10"/>
        <v>48</v>
      </c>
      <c r="D30" s="3201">
        <f t="shared" si="10"/>
        <v>48</v>
      </c>
      <c r="E30" s="3201">
        <f t="shared" si="10"/>
        <v>0</v>
      </c>
      <c r="F30" s="3201">
        <f t="shared" si="10"/>
        <v>34</v>
      </c>
      <c r="G30" s="3204">
        <f t="shared" si="10"/>
        <v>34</v>
      </c>
      <c r="H30" s="3204">
        <f t="shared" si="10"/>
        <v>0</v>
      </c>
      <c r="I30" s="3204">
        <f t="shared" si="10"/>
        <v>26</v>
      </c>
      <c r="J30" s="3204">
        <f t="shared" si="10"/>
        <v>26</v>
      </c>
      <c r="K30" s="3350">
        <f t="shared" si="10"/>
        <v>0</v>
      </c>
      <c r="L30" s="3350">
        <f t="shared" si="10"/>
        <v>108</v>
      </c>
      <c r="M30" s="3351">
        <f t="shared" si="10"/>
        <v>108</v>
      </c>
      <c r="N30" s="312"/>
      <c r="O30" s="312"/>
    </row>
    <row r="31" spans="1:15" ht="36" customHeight="1" x14ac:dyDescent="0.35">
      <c r="A31" s="309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</row>
    <row r="32" spans="1:15" ht="43.5" hidden="1" customHeight="1" x14ac:dyDescent="0.35">
      <c r="A32" s="309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3"/>
    </row>
    <row r="33" spans="1:16" ht="37.5" hidden="1" customHeight="1" x14ac:dyDescent="0.35">
      <c r="A33" s="4167" t="s">
        <v>368</v>
      </c>
      <c r="B33" s="4167"/>
      <c r="C33" s="4167"/>
      <c r="D33" s="4167"/>
      <c r="E33" s="4167"/>
      <c r="F33" s="4167"/>
      <c r="G33" s="4167"/>
      <c r="H33" s="4167"/>
      <c r="I33" s="4167"/>
      <c r="J33" s="4167"/>
      <c r="K33" s="4167"/>
      <c r="L33" s="4167"/>
      <c r="M33" s="4167"/>
      <c r="N33" s="4167"/>
      <c r="O33" s="4167"/>
      <c r="P33" s="4167"/>
    </row>
    <row r="34" spans="1:16" ht="37.5" customHeight="1" x14ac:dyDescent="0.35"/>
    <row r="35" spans="1:16" ht="26.25" customHeight="1" x14ac:dyDescent="0.35"/>
  </sheetData>
  <mergeCells count="12">
    <mergeCell ref="A33:P33"/>
    <mergeCell ref="E6:G6"/>
    <mergeCell ref="H6:J6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8"/>
  <sheetViews>
    <sheetView topLeftCell="A10" workbookViewId="0">
      <selection activeCell="L28" sqref="L28"/>
    </sheetView>
  </sheetViews>
  <sheetFormatPr defaultRowHeight="12.75" x14ac:dyDescent="0.2"/>
  <cols>
    <col min="1" max="1" width="37.5703125" style="45" customWidth="1"/>
    <col min="2" max="2" width="7.5703125" style="45" customWidth="1"/>
    <col min="3" max="3" width="7.7109375" style="45" customWidth="1"/>
    <col min="4" max="4" width="4.5703125" style="45" customWidth="1"/>
    <col min="5" max="5" width="7.28515625" style="45" customWidth="1"/>
    <col min="6" max="6" width="7.7109375" style="45" customWidth="1"/>
    <col min="7" max="7" width="5" style="45" customWidth="1"/>
    <col min="8" max="8" width="7.5703125" style="45" customWidth="1"/>
    <col min="9" max="9" width="7.42578125" style="45" customWidth="1"/>
    <col min="10" max="10" width="5.7109375" style="45" bestFit="1" customWidth="1"/>
    <col min="11" max="11" width="7.140625" style="45" customWidth="1"/>
    <col min="12" max="12" width="7.28515625" style="45" customWidth="1"/>
    <col min="13" max="13" width="5" style="45" customWidth="1"/>
    <col min="14" max="14" width="7.140625" style="45" customWidth="1"/>
    <col min="15" max="15" width="7.28515625" style="45" customWidth="1"/>
    <col min="16" max="16" width="6" style="45" customWidth="1"/>
    <col min="17" max="115" width="9.140625" style="44"/>
    <col min="116" max="256" width="9.140625" style="45"/>
    <col min="257" max="257" width="37.5703125" style="45" customWidth="1"/>
    <col min="258" max="258" width="7.5703125" style="45" customWidth="1"/>
    <col min="259" max="259" width="7.7109375" style="45" customWidth="1"/>
    <col min="260" max="260" width="4.5703125" style="45" customWidth="1"/>
    <col min="261" max="261" width="7.28515625" style="45" customWidth="1"/>
    <col min="262" max="262" width="7.7109375" style="45" customWidth="1"/>
    <col min="263" max="263" width="5" style="45" customWidth="1"/>
    <col min="264" max="264" width="7.5703125" style="45" customWidth="1"/>
    <col min="265" max="265" width="7.42578125" style="45" customWidth="1"/>
    <col min="266" max="266" width="5.7109375" style="45" bestFit="1" customWidth="1"/>
    <col min="267" max="267" width="7.140625" style="45" customWidth="1"/>
    <col min="268" max="268" width="7.28515625" style="45" customWidth="1"/>
    <col min="269" max="269" width="5" style="45" customWidth="1"/>
    <col min="270" max="270" width="7.140625" style="45" customWidth="1"/>
    <col min="271" max="271" width="7.28515625" style="45" customWidth="1"/>
    <col min="272" max="272" width="6" style="45" customWidth="1"/>
    <col min="273" max="512" width="9.140625" style="45"/>
    <col min="513" max="513" width="37.5703125" style="45" customWidth="1"/>
    <col min="514" max="514" width="7.5703125" style="45" customWidth="1"/>
    <col min="515" max="515" width="7.7109375" style="45" customWidth="1"/>
    <col min="516" max="516" width="4.5703125" style="45" customWidth="1"/>
    <col min="517" max="517" width="7.28515625" style="45" customWidth="1"/>
    <col min="518" max="518" width="7.7109375" style="45" customWidth="1"/>
    <col min="519" max="519" width="5" style="45" customWidth="1"/>
    <col min="520" max="520" width="7.5703125" style="45" customWidth="1"/>
    <col min="521" max="521" width="7.42578125" style="45" customWidth="1"/>
    <col min="522" max="522" width="5.7109375" style="45" bestFit="1" customWidth="1"/>
    <col min="523" max="523" width="7.140625" style="45" customWidth="1"/>
    <col min="524" max="524" width="7.28515625" style="45" customWidth="1"/>
    <col min="525" max="525" width="5" style="45" customWidth="1"/>
    <col min="526" max="526" width="7.140625" style="45" customWidth="1"/>
    <col min="527" max="527" width="7.28515625" style="45" customWidth="1"/>
    <col min="528" max="528" width="6" style="45" customWidth="1"/>
    <col min="529" max="768" width="9.140625" style="45"/>
    <col min="769" max="769" width="37.5703125" style="45" customWidth="1"/>
    <col min="770" max="770" width="7.5703125" style="45" customWidth="1"/>
    <col min="771" max="771" width="7.7109375" style="45" customWidth="1"/>
    <col min="772" max="772" width="4.5703125" style="45" customWidth="1"/>
    <col min="773" max="773" width="7.28515625" style="45" customWidth="1"/>
    <col min="774" max="774" width="7.7109375" style="45" customWidth="1"/>
    <col min="775" max="775" width="5" style="45" customWidth="1"/>
    <col min="776" max="776" width="7.5703125" style="45" customWidth="1"/>
    <col min="777" max="777" width="7.42578125" style="45" customWidth="1"/>
    <col min="778" max="778" width="5.7109375" style="45" bestFit="1" customWidth="1"/>
    <col min="779" max="779" width="7.140625" style="45" customWidth="1"/>
    <col min="780" max="780" width="7.28515625" style="45" customWidth="1"/>
    <col min="781" max="781" width="5" style="45" customWidth="1"/>
    <col min="782" max="782" width="7.140625" style="45" customWidth="1"/>
    <col min="783" max="783" width="7.28515625" style="45" customWidth="1"/>
    <col min="784" max="784" width="6" style="45" customWidth="1"/>
    <col min="785" max="1024" width="9.140625" style="45"/>
    <col min="1025" max="1025" width="37.5703125" style="45" customWidth="1"/>
    <col min="1026" max="1026" width="7.5703125" style="45" customWidth="1"/>
    <col min="1027" max="1027" width="7.7109375" style="45" customWidth="1"/>
    <col min="1028" max="1028" width="4.5703125" style="45" customWidth="1"/>
    <col min="1029" max="1029" width="7.28515625" style="45" customWidth="1"/>
    <col min="1030" max="1030" width="7.7109375" style="45" customWidth="1"/>
    <col min="1031" max="1031" width="5" style="45" customWidth="1"/>
    <col min="1032" max="1032" width="7.5703125" style="45" customWidth="1"/>
    <col min="1033" max="1033" width="7.42578125" style="45" customWidth="1"/>
    <col min="1034" max="1034" width="5.7109375" style="45" bestFit="1" customWidth="1"/>
    <col min="1035" max="1035" width="7.140625" style="45" customWidth="1"/>
    <col min="1036" max="1036" width="7.28515625" style="45" customWidth="1"/>
    <col min="1037" max="1037" width="5" style="45" customWidth="1"/>
    <col min="1038" max="1038" width="7.140625" style="45" customWidth="1"/>
    <col min="1039" max="1039" width="7.28515625" style="45" customWidth="1"/>
    <col min="1040" max="1040" width="6" style="45" customWidth="1"/>
    <col min="1041" max="1280" width="9.140625" style="45"/>
    <col min="1281" max="1281" width="37.5703125" style="45" customWidth="1"/>
    <col min="1282" max="1282" width="7.5703125" style="45" customWidth="1"/>
    <col min="1283" max="1283" width="7.7109375" style="45" customWidth="1"/>
    <col min="1284" max="1284" width="4.5703125" style="45" customWidth="1"/>
    <col min="1285" max="1285" width="7.28515625" style="45" customWidth="1"/>
    <col min="1286" max="1286" width="7.7109375" style="45" customWidth="1"/>
    <col min="1287" max="1287" width="5" style="45" customWidth="1"/>
    <col min="1288" max="1288" width="7.5703125" style="45" customWidth="1"/>
    <col min="1289" max="1289" width="7.42578125" style="45" customWidth="1"/>
    <col min="1290" max="1290" width="5.7109375" style="45" bestFit="1" customWidth="1"/>
    <col min="1291" max="1291" width="7.140625" style="45" customWidth="1"/>
    <col min="1292" max="1292" width="7.28515625" style="45" customWidth="1"/>
    <col min="1293" max="1293" width="5" style="45" customWidth="1"/>
    <col min="1294" max="1294" width="7.140625" style="45" customWidth="1"/>
    <col min="1295" max="1295" width="7.28515625" style="45" customWidth="1"/>
    <col min="1296" max="1296" width="6" style="45" customWidth="1"/>
    <col min="1297" max="1536" width="9.140625" style="45"/>
    <col min="1537" max="1537" width="37.5703125" style="45" customWidth="1"/>
    <col min="1538" max="1538" width="7.5703125" style="45" customWidth="1"/>
    <col min="1539" max="1539" width="7.7109375" style="45" customWidth="1"/>
    <col min="1540" max="1540" width="4.5703125" style="45" customWidth="1"/>
    <col min="1541" max="1541" width="7.28515625" style="45" customWidth="1"/>
    <col min="1542" max="1542" width="7.7109375" style="45" customWidth="1"/>
    <col min="1543" max="1543" width="5" style="45" customWidth="1"/>
    <col min="1544" max="1544" width="7.5703125" style="45" customWidth="1"/>
    <col min="1545" max="1545" width="7.42578125" style="45" customWidth="1"/>
    <col min="1546" max="1546" width="5.7109375" style="45" bestFit="1" customWidth="1"/>
    <col min="1547" max="1547" width="7.140625" style="45" customWidth="1"/>
    <col min="1548" max="1548" width="7.28515625" style="45" customWidth="1"/>
    <col min="1549" max="1549" width="5" style="45" customWidth="1"/>
    <col min="1550" max="1550" width="7.140625" style="45" customWidth="1"/>
    <col min="1551" max="1551" width="7.28515625" style="45" customWidth="1"/>
    <col min="1552" max="1552" width="6" style="45" customWidth="1"/>
    <col min="1553" max="1792" width="9.140625" style="45"/>
    <col min="1793" max="1793" width="37.5703125" style="45" customWidth="1"/>
    <col min="1794" max="1794" width="7.5703125" style="45" customWidth="1"/>
    <col min="1795" max="1795" width="7.7109375" style="45" customWidth="1"/>
    <col min="1796" max="1796" width="4.5703125" style="45" customWidth="1"/>
    <col min="1797" max="1797" width="7.28515625" style="45" customWidth="1"/>
    <col min="1798" max="1798" width="7.7109375" style="45" customWidth="1"/>
    <col min="1799" max="1799" width="5" style="45" customWidth="1"/>
    <col min="1800" max="1800" width="7.5703125" style="45" customWidth="1"/>
    <col min="1801" max="1801" width="7.42578125" style="45" customWidth="1"/>
    <col min="1802" max="1802" width="5.7109375" style="45" bestFit="1" customWidth="1"/>
    <col min="1803" max="1803" width="7.140625" style="45" customWidth="1"/>
    <col min="1804" max="1804" width="7.28515625" style="45" customWidth="1"/>
    <col min="1805" max="1805" width="5" style="45" customWidth="1"/>
    <col min="1806" max="1806" width="7.140625" style="45" customWidth="1"/>
    <col min="1807" max="1807" width="7.28515625" style="45" customWidth="1"/>
    <col min="1808" max="1808" width="6" style="45" customWidth="1"/>
    <col min="1809" max="2048" width="9.140625" style="45"/>
    <col min="2049" max="2049" width="37.5703125" style="45" customWidth="1"/>
    <col min="2050" max="2050" width="7.5703125" style="45" customWidth="1"/>
    <col min="2051" max="2051" width="7.7109375" style="45" customWidth="1"/>
    <col min="2052" max="2052" width="4.5703125" style="45" customWidth="1"/>
    <col min="2053" max="2053" width="7.28515625" style="45" customWidth="1"/>
    <col min="2054" max="2054" width="7.7109375" style="45" customWidth="1"/>
    <col min="2055" max="2055" width="5" style="45" customWidth="1"/>
    <col min="2056" max="2056" width="7.5703125" style="45" customWidth="1"/>
    <col min="2057" max="2057" width="7.42578125" style="45" customWidth="1"/>
    <col min="2058" max="2058" width="5.7109375" style="45" bestFit="1" customWidth="1"/>
    <col min="2059" max="2059" width="7.140625" style="45" customWidth="1"/>
    <col min="2060" max="2060" width="7.28515625" style="45" customWidth="1"/>
    <col min="2061" max="2061" width="5" style="45" customWidth="1"/>
    <col min="2062" max="2062" width="7.140625" style="45" customWidth="1"/>
    <col min="2063" max="2063" width="7.28515625" style="45" customWidth="1"/>
    <col min="2064" max="2064" width="6" style="45" customWidth="1"/>
    <col min="2065" max="2304" width="9.140625" style="45"/>
    <col min="2305" max="2305" width="37.5703125" style="45" customWidth="1"/>
    <col min="2306" max="2306" width="7.5703125" style="45" customWidth="1"/>
    <col min="2307" max="2307" width="7.7109375" style="45" customWidth="1"/>
    <col min="2308" max="2308" width="4.5703125" style="45" customWidth="1"/>
    <col min="2309" max="2309" width="7.28515625" style="45" customWidth="1"/>
    <col min="2310" max="2310" width="7.7109375" style="45" customWidth="1"/>
    <col min="2311" max="2311" width="5" style="45" customWidth="1"/>
    <col min="2312" max="2312" width="7.5703125" style="45" customWidth="1"/>
    <col min="2313" max="2313" width="7.42578125" style="45" customWidth="1"/>
    <col min="2314" max="2314" width="5.7109375" style="45" bestFit="1" customWidth="1"/>
    <col min="2315" max="2315" width="7.140625" style="45" customWidth="1"/>
    <col min="2316" max="2316" width="7.28515625" style="45" customWidth="1"/>
    <col min="2317" max="2317" width="5" style="45" customWidth="1"/>
    <col min="2318" max="2318" width="7.140625" style="45" customWidth="1"/>
    <col min="2319" max="2319" width="7.28515625" style="45" customWidth="1"/>
    <col min="2320" max="2320" width="6" style="45" customWidth="1"/>
    <col min="2321" max="2560" width="9.140625" style="45"/>
    <col min="2561" max="2561" width="37.5703125" style="45" customWidth="1"/>
    <col min="2562" max="2562" width="7.5703125" style="45" customWidth="1"/>
    <col min="2563" max="2563" width="7.7109375" style="45" customWidth="1"/>
    <col min="2564" max="2564" width="4.5703125" style="45" customWidth="1"/>
    <col min="2565" max="2565" width="7.28515625" style="45" customWidth="1"/>
    <col min="2566" max="2566" width="7.7109375" style="45" customWidth="1"/>
    <col min="2567" max="2567" width="5" style="45" customWidth="1"/>
    <col min="2568" max="2568" width="7.5703125" style="45" customWidth="1"/>
    <col min="2569" max="2569" width="7.42578125" style="45" customWidth="1"/>
    <col min="2570" max="2570" width="5.7109375" style="45" bestFit="1" customWidth="1"/>
    <col min="2571" max="2571" width="7.140625" style="45" customWidth="1"/>
    <col min="2572" max="2572" width="7.28515625" style="45" customWidth="1"/>
    <col min="2573" max="2573" width="5" style="45" customWidth="1"/>
    <col min="2574" max="2574" width="7.140625" style="45" customWidth="1"/>
    <col min="2575" max="2575" width="7.28515625" style="45" customWidth="1"/>
    <col min="2576" max="2576" width="6" style="45" customWidth="1"/>
    <col min="2577" max="2816" width="9.140625" style="45"/>
    <col min="2817" max="2817" width="37.5703125" style="45" customWidth="1"/>
    <col min="2818" max="2818" width="7.5703125" style="45" customWidth="1"/>
    <col min="2819" max="2819" width="7.7109375" style="45" customWidth="1"/>
    <col min="2820" max="2820" width="4.5703125" style="45" customWidth="1"/>
    <col min="2821" max="2821" width="7.28515625" style="45" customWidth="1"/>
    <col min="2822" max="2822" width="7.7109375" style="45" customWidth="1"/>
    <col min="2823" max="2823" width="5" style="45" customWidth="1"/>
    <col min="2824" max="2824" width="7.5703125" style="45" customWidth="1"/>
    <col min="2825" max="2825" width="7.42578125" style="45" customWidth="1"/>
    <col min="2826" max="2826" width="5.7109375" style="45" bestFit="1" customWidth="1"/>
    <col min="2827" max="2827" width="7.140625" style="45" customWidth="1"/>
    <col min="2828" max="2828" width="7.28515625" style="45" customWidth="1"/>
    <col min="2829" max="2829" width="5" style="45" customWidth="1"/>
    <col min="2830" max="2830" width="7.140625" style="45" customWidth="1"/>
    <col min="2831" max="2831" width="7.28515625" style="45" customWidth="1"/>
    <col min="2832" max="2832" width="6" style="45" customWidth="1"/>
    <col min="2833" max="3072" width="9.140625" style="45"/>
    <col min="3073" max="3073" width="37.5703125" style="45" customWidth="1"/>
    <col min="3074" max="3074" width="7.5703125" style="45" customWidth="1"/>
    <col min="3075" max="3075" width="7.7109375" style="45" customWidth="1"/>
    <col min="3076" max="3076" width="4.5703125" style="45" customWidth="1"/>
    <col min="3077" max="3077" width="7.28515625" style="45" customWidth="1"/>
    <col min="3078" max="3078" width="7.7109375" style="45" customWidth="1"/>
    <col min="3079" max="3079" width="5" style="45" customWidth="1"/>
    <col min="3080" max="3080" width="7.5703125" style="45" customWidth="1"/>
    <col min="3081" max="3081" width="7.42578125" style="45" customWidth="1"/>
    <col min="3082" max="3082" width="5.7109375" style="45" bestFit="1" customWidth="1"/>
    <col min="3083" max="3083" width="7.140625" style="45" customWidth="1"/>
    <col min="3084" max="3084" width="7.28515625" style="45" customWidth="1"/>
    <col min="3085" max="3085" width="5" style="45" customWidth="1"/>
    <col min="3086" max="3086" width="7.140625" style="45" customWidth="1"/>
    <col min="3087" max="3087" width="7.28515625" style="45" customWidth="1"/>
    <col min="3088" max="3088" width="6" style="45" customWidth="1"/>
    <col min="3089" max="3328" width="9.140625" style="45"/>
    <col min="3329" max="3329" width="37.5703125" style="45" customWidth="1"/>
    <col min="3330" max="3330" width="7.5703125" style="45" customWidth="1"/>
    <col min="3331" max="3331" width="7.7109375" style="45" customWidth="1"/>
    <col min="3332" max="3332" width="4.5703125" style="45" customWidth="1"/>
    <col min="3333" max="3333" width="7.28515625" style="45" customWidth="1"/>
    <col min="3334" max="3334" width="7.7109375" style="45" customWidth="1"/>
    <col min="3335" max="3335" width="5" style="45" customWidth="1"/>
    <col min="3336" max="3336" width="7.5703125" style="45" customWidth="1"/>
    <col min="3337" max="3337" width="7.42578125" style="45" customWidth="1"/>
    <col min="3338" max="3338" width="5.7109375" style="45" bestFit="1" customWidth="1"/>
    <col min="3339" max="3339" width="7.140625" style="45" customWidth="1"/>
    <col min="3340" max="3340" width="7.28515625" style="45" customWidth="1"/>
    <col min="3341" max="3341" width="5" style="45" customWidth="1"/>
    <col min="3342" max="3342" width="7.140625" style="45" customWidth="1"/>
    <col min="3343" max="3343" width="7.28515625" style="45" customWidth="1"/>
    <col min="3344" max="3344" width="6" style="45" customWidth="1"/>
    <col min="3345" max="3584" width="9.140625" style="45"/>
    <col min="3585" max="3585" width="37.5703125" style="45" customWidth="1"/>
    <col min="3586" max="3586" width="7.5703125" style="45" customWidth="1"/>
    <col min="3587" max="3587" width="7.7109375" style="45" customWidth="1"/>
    <col min="3588" max="3588" width="4.5703125" style="45" customWidth="1"/>
    <col min="3589" max="3589" width="7.28515625" style="45" customWidth="1"/>
    <col min="3590" max="3590" width="7.7109375" style="45" customWidth="1"/>
    <col min="3591" max="3591" width="5" style="45" customWidth="1"/>
    <col min="3592" max="3592" width="7.5703125" style="45" customWidth="1"/>
    <col min="3593" max="3593" width="7.42578125" style="45" customWidth="1"/>
    <col min="3594" max="3594" width="5.7109375" style="45" bestFit="1" customWidth="1"/>
    <col min="3595" max="3595" width="7.140625" style="45" customWidth="1"/>
    <col min="3596" max="3596" width="7.28515625" style="45" customWidth="1"/>
    <col min="3597" max="3597" width="5" style="45" customWidth="1"/>
    <col min="3598" max="3598" width="7.140625" style="45" customWidth="1"/>
    <col min="3599" max="3599" width="7.28515625" style="45" customWidth="1"/>
    <col min="3600" max="3600" width="6" style="45" customWidth="1"/>
    <col min="3601" max="3840" width="9.140625" style="45"/>
    <col min="3841" max="3841" width="37.5703125" style="45" customWidth="1"/>
    <col min="3842" max="3842" width="7.5703125" style="45" customWidth="1"/>
    <col min="3843" max="3843" width="7.7109375" style="45" customWidth="1"/>
    <col min="3844" max="3844" width="4.5703125" style="45" customWidth="1"/>
    <col min="3845" max="3845" width="7.28515625" style="45" customWidth="1"/>
    <col min="3846" max="3846" width="7.7109375" style="45" customWidth="1"/>
    <col min="3847" max="3847" width="5" style="45" customWidth="1"/>
    <col min="3848" max="3848" width="7.5703125" style="45" customWidth="1"/>
    <col min="3849" max="3849" width="7.42578125" style="45" customWidth="1"/>
    <col min="3850" max="3850" width="5.7109375" style="45" bestFit="1" customWidth="1"/>
    <col min="3851" max="3851" width="7.140625" style="45" customWidth="1"/>
    <col min="3852" max="3852" width="7.28515625" style="45" customWidth="1"/>
    <col min="3853" max="3853" width="5" style="45" customWidth="1"/>
    <col min="3854" max="3854" width="7.140625" style="45" customWidth="1"/>
    <col min="3855" max="3855" width="7.28515625" style="45" customWidth="1"/>
    <col min="3856" max="3856" width="6" style="45" customWidth="1"/>
    <col min="3857" max="4096" width="9.140625" style="45"/>
    <col min="4097" max="4097" width="37.5703125" style="45" customWidth="1"/>
    <col min="4098" max="4098" width="7.5703125" style="45" customWidth="1"/>
    <col min="4099" max="4099" width="7.7109375" style="45" customWidth="1"/>
    <col min="4100" max="4100" width="4.5703125" style="45" customWidth="1"/>
    <col min="4101" max="4101" width="7.28515625" style="45" customWidth="1"/>
    <col min="4102" max="4102" width="7.7109375" style="45" customWidth="1"/>
    <col min="4103" max="4103" width="5" style="45" customWidth="1"/>
    <col min="4104" max="4104" width="7.5703125" style="45" customWidth="1"/>
    <col min="4105" max="4105" width="7.42578125" style="45" customWidth="1"/>
    <col min="4106" max="4106" width="5.7109375" style="45" bestFit="1" customWidth="1"/>
    <col min="4107" max="4107" width="7.140625" style="45" customWidth="1"/>
    <col min="4108" max="4108" width="7.28515625" style="45" customWidth="1"/>
    <col min="4109" max="4109" width="5" style="45" customWidth="1"/>
    <col min="4110" max="4110" width="7.140625" style="45" customWidth="1"/>
    <col min="4111" max="4111" width="7.28515625" style="45" customWidth="1"/>
    <col min="4112" max="4112" width="6" style="45" customWidth="1"/>
    <col min="4113" max="4352" width="9.140625" style="45"/>
    <col min="4353" max="4353" width="37.5703125" style="45" customWidth="1"/>
    <col min="4354" max="4354" width="7.5703125" style="45" customWidth="1"/>
    <col min="4355" max="4355" width="7.7109375" style="45" customWidth="1"/>
    <col min="4356" max="4356" width="4.5703125" style="45" customWidth="1"/>
    <col min="4357" max="4357" width="7.28515625" style="45" customWidth="1"/>
    <col min="4358" max="4358" width="7.7109375" style="45" customWidth="1"/>
    <col min="4359" max="4359" width="5" style="45" customWidth="1"/>
    <col min="4360" max="4360" width="7.5703125" style="45" customWidth="1"/>
    <col min="4361" max="4361" width="7.42578125" style="45" customWidth="1"/>
    <col min="4362" max="4362" width="5.7109375" style="45" bestFit="1" customWidth="1"/>
    <col min="4363" max="4363" width="7.140625" style="45" customWidth="1"/>
    <col min="4364" max="4364" width="7.28515625" style="45" customWidth="1"/>
    <col min="4365" max="4365" width="5" style="45" customWidth="1"/>
    <col min="4366" max="4366" width="7.140625" style="45" customWidth="1"/>
    <col min="4367" max="4367" width="7.28515625" style="45" customWidth="1"/>
    <col min="4368" max="4368" width="6" style="45" customWidth="1"/>
    <col min="4369" max="4608" width="9.140625" style="45"/>
    <col min="4609" max="4609" width="37.5703125" style="45" customWidth="1"/>
    <col min="4610" max="4610" width="7.5703125" style="45" customWidth="1"/>
    <col min="4611" max="4611" width="7.7109375" style="45" customWidth="1"/>
    <col min="4612" max="4612" width="4.5703125" style="45" customWidth="1"/>
    <col min="4613" max="4613" width="7.28515625" style="45" customWidth="1"/>
    <col min="4614" max="4614" width="7.7109375" style="45" customWidth="1"/>
    <col min="4615" max="4615" width="5" style="45" customWidth="1"/>
    <col min="4616" max="4616" width="7.5703125" style="45" customWidth="1"/>
    <col min="4617" max="4617" width="7.42578125" style="45" customWidth="1"/>
    <col min="4618" max="4618" width="5.7109375" style="45" bestFit="1" customWidth="1"/>
    <col min="4619" max="4619" width="7.140625" style="45" customWidth="1"/>
    <col min="4620" max="4620" width="7.28515625" style="45" customWidth="1"/>
    <col min="4621" max="4621" width="5" style="45" customWidth="1"/>
    <col min="4622" max="4622" width="7.140625" style="45" customWidth="1"/>
    <col min="4623" max="4623" width="7.28515625" style="45" customWidth="1"/>
    <col min="4624" max="4624" width="6" style="45" customWidth="1"/>
    <col min="4625" max="4864" width="9.140625" style="45"/>
    <col min="4865" max="4865" width="37.5703125" style="45" customWidth="1"/>
    <col min="4866" max="4866" width="7.5703125" style="45" customWidth="1"/>
    <col min="4867" max="4867" width="7.7109375" style="45" customWidth="1"/>
    <col min="4868" max="4868" width="4.5703125" style="45" customWidth="1"/>
    <col min="4869" max="4869" width="7.28515625" style="45" customWidth="1"/>
    <col min="4870" max="4870" width="7.7109375" style="45" customWidth="1"/>
    <col min="4871" max="4871" width="5" style="45" customWidth="1"/>
    <col min="4872" max="4872" width="7.5703125" style="45" customWidth="1"/>
    <col min="4873" max="4873" width="7.42578125" style="45" customWidth="1"/>
    <col min="4874" max="4874" width="5.7109375" style="45" bestFit="1" customWidth="1"/>
    <col min="4875" max="4875" width="7.140625" style="45" customWidth="1"/>
    <col min="4876" max="4876" width="7.28515625" style="45" customWidth="1"/>
    <col min="4877" max="4877" width="5" style="45" customWidth="1"/>
    <col min="4878" max="4878" width="7.140625" style="45" customWidth="1"/>
    <col min="4879" max="4879" width="7.28515625" style="45" customWidth="1"/>
    <col min="4880" max="4880" width="6" style="45" customWidth="1"/>
    <col min="4881" max="5120" width="9.140625" style="45"/>
    <col min="5121" max="5121" width="37.5703125" style="45" customWidth="1"/>
    <col min="5122" max="5122" width="7.5703125" style="45" customWidth="1"/>
    <col min="5123" max="5123" width="7.7109375" style="45" customWidth="1"/>
    <col min="5124" max="5124" width="4.5703125" style="45" customWidth="1"/>
    <col min="5125" max="5125" width="7.28515625" style="45" customWidth="1"/>
    <col min="5126" max="5126" width="7.7109375" style="45" customWidth="1"/>
    <col min="5127" max="5127" width="5" style="45" customWidth="1"/>
    <col min="5128" max="5128" width="7.5703125" style="45" customWidth="1"/>
    <col min="5129" max="5129" width="7.42578125" style="45" customWidth="1"/>
    <col min="5130" max="5130" width="5.7109375" style="45" bestFit="1" customWidth="1"/>
    <col min="5131" max="5131" width="7.140625" style="45" customWidth="1"/>
    <col min="5132" max="5132" width="7.28515625" style="45" customWidth="1"/>
    <col min="5133" max="5133" width="5" style="45" customWidth="1"/>
    <col min="5134" max="5134" width="7.140625" style="45" customWidth="1"/>
    <col min="5135" max="5135" width="7.28515625" style="45" customWidth="1"/>
    <col min="5136" max="5136" width="6" style="45" customWidth="1"/>
    <col min="5137" max="5376" width="9.140625" style="45"/>
    <col min="5377" max="5377" width="37.5703125" style="45" customWidth="1"/>
    <col min="5378" max="5378" width="7.5703125" style="45" customWidth="1"/>
    <col min="5379" max="5379" width="7.7109375" style="45" customWidth="1"/>
    <col min="5380" max="5380" width="4.5703125" style="45" customWidth="1"/>
    <col min="5381" max="5381" width="7.28515625" style="45" customWidth="1"/>
    <col min="5382" max="5382" width="7.7109375" style="45" customWidth="1"/>
    <col min="5383" max="5383" width="5" style="45" customWidth="1"/>
    <col min="5384" max="5384" width="7.5703125" style="45" customWidth="1"/>
    <col min="5385" max="5385" width="7.42578125" style="45" customWidth="1"/>
    <col min="5386" max="5386" width="5.7109375" style="45" bestFit="1" customWidth="1"/>
    <col min="5387" max="5387" width="7.140625" style="45" customWidth="1"/>
    <col min="5388" max="5388" width="7.28515625" style="45" customWidth="1"/>
    <col min="5389" max="5389" width="5" style="45" customWidth="1"/>
    <col min="5390" max="5390" width="7.140625" style="45" customWidth="1"/>
    <col min="5391" max="5391" width="7.28515625" style="45" customWidth="1"/>
    <col min="5392" max="5392" width="6" style="45" customWidth="1"/>
    <col min="5393" max="5632" width="9.140625" style="45"/>
    <col min="5633" max="5633" width="37.5703125" style="45" customWidth="1"/>
    <col min="5634" max="5634" width="7.5703125" style="45" customWidth="1"/>
    <col min="5635" max="5635" width="7.7109375" style="45" customWidth="1"/>
    <col min="5636" max="5636" width="4.5703125" style="45" customWidth="1"/>
    <col min="5637" max="5637" width="7.28515625" style="45" customWidth="1"/>
    <col min="5638" max="5638" width="7.7109375" style="45" customWidth="1"/>
    <col min="5639" max="5639" width="5" style="45" customWidth="1"/>
    <col min="5640" max="5640" width="7.5703125" style="45" customWidth="1"/>
    <col min="5641" max="5641" width="7.42578125" style="45" customWidth="1"/>
    <col min="5642" max="5642" width="5.7109375" style="45" bestFit="1" customWidth="1"/>
    <col min="5643" max="5643" width="7.140625" style="45" customWidth="1"/>
    <col min="5644" max="5644" width="7.28515625" style="45" customWidth="1"/>
    <col min="5645" max="5645" width="5" style="45" customWidth="1"/>
    <col min="5646" max="5646" width="7.140625" style="45" customWidth="1"/>
    <col min="5647" max="5647" width="7.28515625" style="45" customWidth="1"/>
    <col min="5648" max="5648" width="6" style="45" customWidth="1"/>
    <col min="5649" max="5888" width="9.140625" style="45"/>
    <col min="5889" max="5889" width="37.5703125" style="45" customWidth="1"/>
    <col min="5890" max="5890" width="7.5703125" style="45" customWidth="1"/>
    <col min="5891" max="5891" width="7.7109375" style="45" customWidth="1"/>
    <col min="5892" max="5892" width="4.5703125" style="45" customWidth="1"/>
    <col min="5893" max="5893" width="7.28515625" style="45" customWidth="1"/>
    <col min="5894" max="5894" width="7.7109375" style="45" customWidth="1"/>
    <col min="5895" max="5895" width="5" style="45" customWidth="1"/>
    <col min="5896" max="5896" width="7.5703125" style="45" customWidth="1"/>
    <col min="5897" max="5897" width="7.42578125" style="45" customWidth="1"/>
    <col min="5898" max="5898" width="5.7109375" style="45" bestFit="1" customWidth="1"/>
    <col min="5899" max="5899" width="7.140625" style="45" customWidth="1"/>
    <col min="5900" max="5900" width="7.28515625" style="45" customWidth="1"/>
    <col min="5901" max="5901" width="5" style="45" customWidth="1"/>
    <col min="5902" max="5902" width="7.140625" style="45" customWidth="1"/>
    <col min="5903" max="5903" width="7.28515625" style="45" customWidth="1"/>
    <col min="5904" max="5904" width="6" style="45" customWidth="1"/>
    <col min="5905" max="6144" width="9.140625" style="45"/>
    <col min="6145" max="6145" width="37.5703125" style="45" customWidth="1"/>
    <col min="6146" max="6146" width="7.5703125" style="45" customWidth="1"/>
    <col min="6147" max="6147" width="7.7109375" style="45" customWidth="1"/>
    <col min="6148" max="6148" width="4.5703125" style="45" customWidth="1"/>
    <col min="6149" max="6149" width="7.28515625" style="45" customWidth="1"/>
    <col min="6150" max="6150" width="7.7109375" style="45" customWidth="1"/>
    <col min="6151" max="6151" width="5" style="45" customWidth="1"/>
    <col min="6152" max="6152" width="7.5703125" style="45" customWidth="1"/>
    <col min="6153" max="6153" width="7.42578125" style="45" customWidth="1"/>
    <col min="6154" max="6154" width="5.7109375" style="45" bestFit="1" customWidth="1"/>
    <col min="6155" max="6155" width="7.140625" style="45" customWidth="1"/>
    <col min="6156" max="6156" width="7.28515625" style="45" customWidth="1"/>
    <col min="6157" max="6157" width="5" style="45" customWidth="1"/>
    <col min="6158" max="6158" width="7.140625" style="45" customWidth="1"/>
    <col min="6159" max="6159" width="7.28515625" style="45" customWidth="1"/>
    <col min="6160" max="6160" width="6" style="45" customWidth="1"/>
    <col min="6161" max="6400" width="9.140625" style="45"/>
    <col min="6401" max="6401" width="37.5703125" style="45" customWidth="1"/>
    <col min="6402" max="6402" width="7.5703125" style="45" customWidth="1"/>
    <col min="6403" max="6403" width="7.7109375" style="45" customWidth="1"/>
    <col min="6404" max="6404" width="4.5703125" style="45" customWidth="1"/>
    <col min="6405" max="6405" width="7.28515625" style="45" customWidth="1"/>
    <col min="6406" max="6406" width="7.7109375" style="45" customWidth="1"/>
    <col min="6407" max="6407" width="5" style="45" customWidth="1"/>
    <col min="6408" max="6408" width="7.5703125" style="45" customWidth="1"/>
    <col min="6409" max="6409" width="7.42578125" style="45" customWidth="1"/>
    <col min="6410" max="6410" width="5.7109375" style="45" bestFit="1" customWidth="1"/>
    <col min="6411" max="6411" width="7.140625" style="45" customWidth="1"/>
    <col min="6412" max="6412" width="7.28515625" style="45" customWidth="1"/>
    <col min="6413" max="6413" width="5" style="45" customWidth="1"/>
    <col min="6414" max="6414" width="7.140625" style="45" customWidth="1"/>
    <col min="6415" max="6415" width="7.28515625" style="45" customWidth="1"/>
    <col min="6416" max="6416" width="6" style="45" customWidth="1"/>
    <col min="6417" max="6656" width="9.140625" style="45"/>
    <col min="6657" max="6657" width="37.5703125" style="45" customWidth="1"/>
    <col min="6658" max="6658" width="7.5703125" style="45" customWidth="1"/>
    <col min="6659" max="6659" width="7.7109375" style="45" customWidth="1"/>
    <col min="6660" max="6660" width="4.5703125" style="45" customWidth="1"/>
    <col min="6661" max="6661" width="7.28515625" style="45" customWidth="1"/>
    <col min="6662" max="6662" width="7.7109375" style="45" customWidth="1"/>
    <col min="6663" max="6663" width="5" style="45" customWidth="1"/>
    <col min="6664" max="6664" width="7.5703125" style="45" customWidth="1"/>
    <col min="6665" max="6665" width="7.42578125" style="45" customWidth="1"/>
    <col min="6666" max="6666" width="5.7109375" style="45" bestFit="1" customWidth="1"/>
    <col min="6667" max="6667" width="7.140625" style="45" customWidth="1"/>
    <col min="6668" max="6668" width="7.28515625" style="45" customWidth="1"/>
    <col min="6669" max="6669" width="5" style="45" customWidth="1"/>
    <col min="6670" max="6670" width="7.140625" style="45" customWidth="1"/>
    <col min="6671" max="6671" width="7.28515625" style="45" customWidth="1"/>
    <col min="6672" max="6672" width="6" style="45" customWidth="1"/>
    <col min="6673" max="6912" width="9.140625" style="45"/>
    <col min="6913" max="6913" width="37.5703125" style="45" customWidth="1"/>
    <col min="6914" max="6914" width="7.5703125" style="45" customWidth="1"/>
    <col min="6915" max="6915" width="7.7109375" style="45" customWidth="1"/>
    <col min="6916" max="6916" width="4.5703125" style="45" customWidth="1"/>
    <col min="6917" max="6917" width="7.28515625" style="45" customWidth="1"/>
    <col min="6918" max="6918" width="7.7109375" style="45" customWidth="1"/>
    <col min="6919" max="6919" width="5" style="45" customWidth="1"/>
    <col min="6920" max="6920" width="7.5703125" style="45" customWidth="1"/>
    <col min="6921" max="6921" width="7.42578125" style="45" customWidth="1"/>
    <col min="6922" max="6922" width="5.7109375" style="45" bestFit="1" customWidth="1"/>
    <col min="6923" max="6923" width="7.140625" style="45" customWidth="1"/>
    <col min="6924" max="6924" width="7.28515625" style="45" customWidth="1"/>
    <col min="6925" max="6925" width="5" style="45" customWidth="1"/>
    <col min="6926" max="6926" width="7.140625" style="45" customWidth="1"/>
    <col min="6927" max="6927" width="7.28515625" style="45" customWidth="1"/>
    <col min="6928" max="6928" width="6" style="45" customWidth="1"/>
    <col min="6929" max="7168" width="9.140625" style="45"/>
    <col min="7169" max="7169" width="37.5703125" style="45" customWidth="1"/>
    <col min="7170" max="7170" width="7.5703125" style="45" customWidth="1"/>
    <col min="7171" max="7171" width="7.7109375" style="45" customWidth="1"/>
    <col min="7172" max="7172" width="4.5703125" style="45" customWidth="1"/>
    <col min="7173" max="7173" width="7.28515625" style="45" customWidth="1"/>
    <col min="7174" max="7174" width="7.7109375" style="45" customWidth="1"/>
    <col min="7175" max="7175" width="5" style="45" customWidth="1"/>
    <col min="7176" max="7176" width="7.5703125" style="45" customWidth="1"/>
    <col min="7177" max="7177" width="7.42578125" style="45" customWidth="1"/>
    <col min="7178" max="7178" width="5.7109375" style="45" bestFit="1" customWidth="1"/>
    <col min="7179" max="7179" width="7.140625" style="45" customWidth="1"/>
    <col min="7180" max="7180" width="7.28515625" style="45" customWidth="1"/>
    <col min="7181" max="7181" width="5" style="45" customWidth="1"/>
    <col min="7182" max="7182" width="7.140625" style="45" customWidth="1"/>
    <col min="7183" max="7183" width="7.28515625" style="45" customWidth="1"/>
    <col min="7184" max="7184" width="6" style="45" customWidth="1"/>
    <col min="7185" max="7424" width="9.140625" style="45"/>
    <col min="7425" max="7425" width="37.5703125" style="45" customWidth="1"/>
    <col min="7426" max="7426" width="7.5703125" style="45" customWidth="1"/>
    <col min="7427" max="7427" width="7.7109375" style="45" customWidth="1"/>
    <col min="7428" max="7428" width="4.5703125" style="45" customWidth="1"/>
    <col min="7429" max="7429" width="7.28515625" style="45" customWidth="1"/>
    <col min="7430" max="7430" width="7.7109375" style="45" customWidth="1"/>
    <col min="7431" max="7431" width="5" style="45" customWidth="1"/>
    <col min="7432" max="7432" width="7.5703125" style="45" customWidth="1"/>
    <col min="7433" max="7433" width="7.42578125" style="45" customWidth="1"/>
    <col min="7434" max="7434" width="5.7109375" style="45" bestFit="1" customWidth="1"/>
    <col min="7435" max="7435" width="7.140625" style="45" customWidth="1"/>
    <col min="7436" max="7436" width="7.28515625" style="45" customWidth="1"/>
    <col min="7437" max="7437" width="5" style="45" customWidth="1"/>
    <col min="7438" max="7438" width="7.140625" style="45" customWidth="1"/>
    <col min="7439" max="7439" width="7.28515625" style="45" customWidth="1"/>
    <col min="7440" max="7440" width="6" style="45" customWidth="1"/>
    <col min="7441" max="7680" width="9.140625" style="45"/>
    <col min="7681" max="7681" width="37.5703125" style="45" customWidth="1"/>
    <col min="7682" max="7682" width="7.5703125" style="45" customWidth="1"/>
    <col min="7683" max="7683" width="7.7109375" style="45" customWidth="1"/>
    <col min="7684" max="7684" width="4.5703125" style="45" customWidth="1"/>
    <col min="7685" max="7685" width="7.28515625" style="45" customWidth="1"/>
    <col min="7686" max="7686" width="7.7109375" style="45" customWidth="1"/>
    <col min="7687" max="7687" width="5" style="45" customWidth="1"/>
    <col min="7688" max="7688" width="7.5703125" style="45" customWidth="1"/>
    <col min="7689" max="7689" width="7.42578125" style="45" customWidth="1"/>
    <col min="7690" max="7690" width="5.7109375" style="45" bestFit="1" customWidth="1"/>
    <col min="7691" max="7691" width="7.140625" style="45" customWidth="1"/>
    <col min="7692" max="7692" width="7.28515625" style="45" customWidth="1"/>
    <col min="7693" max="7693" width="5" style="45" customWidth="1"/>
    <col min="7694" max="7694" width="7.140625" style="45" customWidth="1"/>
    <col min="7695" max="7695" width="7.28515625" style="45" customWidth="1"/>
    <col min="7696" max="7696" width="6" style="45" customWidth="1"/>
    <col min="7697" max="7936" width="9.140625" style="45"/>
    <col min="7937" max="7937" width="37.5703125" style="45" customWidth="1"/>
    <col min="7938" max="7938" width="7.5703125" style="45" customWidth="1"/>
    <col min="7939" max="7939" width="7.7109375" style="45" customWidth="1"/>
    <col min="7940" max="7940" width="4.5703125" style="45" customWidth="1"/>
    <col min="7941" max="7941" width="7.28515625" style="45" customWidth="1"/>
    <col min="7942" max="7942" width="7.7109375" style="45" customWidth="1"/>
    <col min="7943" max="7943" width="5" style="45" customWidth="1"/>
    <col min="7944" max="7944" width="7.5703125" style="45" customWidth="1"/>
    <col min="7945" max="7945" width="7.42578125" style="45" customWidth="1"/>
    <col min="7946" max="7946" width="5.7109375" style="45" bestFit="1" customWidth="1"/>
    <col min="7947" max="7947" width="7.140625" style="45" customWidth="1"/>
    <col min="7948" max="7948" width="7.28515625" style="45" customWidth="1"/>
    <col min="7949" max="7949" width="5" style="45" customWidth="1"/>
    <col min="7950" max="7950" width="7.140625" style="45" customWidth="1"/>
    <col min="7951" max="7951" width="7.28515625" style="45" customWidth="1"/>
    <col min="7952" max="7952" width="6" style="45" customWidth="1"/>
    <col min="7953" max="8192" width="9.140625" style="45"/>
    <col min="8193" max="8193" width="37.5703125" style="45" customWidth="1"/>
    <col min="8194" max="8194" width="7.5703125" style="45" customWidth="1"/>
    <col min="8195" max="8195" width="7.7109375" style="45" customWidth="1"/>
    <col min="8196" max="8196" width="4.5703125" style="45" customWidth="1"/>
    <col min="8197" max="8197" width="7.28515625" style="45" customWidth="1"/>
    <col min="8198" max="8198" width="7.7109375" style="45" customWidth="1"/>
    <col min="8199" max="8199" width="5" style="45" customWidth="1"/>
    <col min="8200" max="8200" width="7.5703125" style="45" customWidth="1"/>
    <col min="8201" max="8201" width="7.42578125" style="45" customWidth="1"/>
    <col min="8202" max="8202" width="5.7109375" style="45" bestFit="1" customWidth="1"/>
    <col min="8203" max="8203" width="7.140625" style="45" customWidth="1"/>
    <col min="8204" max="8204" width="7.28515625" style="45" customWidth="1"/>
    <col min="8205" max="8205" width="5" style="45" customWidth="1"/>
    <col min="8206" max="8206" width="7.140625" style="45" customWidth="1"/>
    <col min="8207" max="8207" width="7.28515625" style="45" customWidth="1"/>
    <col min="8208" max="8208" width="6" style="45" customWidth="1"/>
    <col min="8209" max="8448" width="9.140625" style="45"/>
    <col min="8449" max="8449" width="37.5703125" style="45" customWidth="1"/>
    <col min="8450" max="8450" width="7.5703125" style="45" customWidth="1"/>
    <col min="8451" max="8451" width="7.7109375" style="45" customWidth="1"/>
    <col min="8452" max="8452" width="4.5703125" style="45" customWidth="1"/>
    <col min="8453" max="8453" width="7.28515625" style="45" customWidth="1"/>
    <col min="8454" max="8454" width="7.7109375" style="45" customWidth="1"/>
    <col min="8455" max="8455" width="5" style="45" customWidth="1"/>
    <col min="8456" max="8456" width="7.5703125" style="45" customWidth="1"/>
    <col min="8457" max="8457" width="7.42578125" style="45" customWidth="1"/>
    <col min="8458" max="8458" width="5.7109375" style="45" bestFit="1" customWidth="1"/>
    <col min="8459" max="8459" width="7.140625" style="45" customWidth="1"/>
    <col min="8460" max="8460" width="7.28515625" style="45" customWidth="1"/>
    <col min="8461" max="8461" width="5" style="45" customWidth="1"/>
    <col min="8462" max="8462" width="7.140625" style="45" customWidth="1"/>
    <col min="8463" max="8463" width="7.28515625" style="45" customWidth="1"/>
    <col min="8464" max="8464" width="6" style="45" customWidth="1"/>
    <col min="8465" max="8704" width="9.140625" style="45"/>
    <col min="8705" max="8705" width="37.5703125" style="45" customWidth="1"/>
    <col min="8706" max="8706" width="7.5703125" style="45" customWidth="1"/>
    <col min="8707" max="8707" width="7.7109375" style="45" customWidth="1"/>
    <col min="8708" max="8708" width="4.5703125" style="45" customWidth="1"/>
    <col min="8709" max="8709" width="7.28515625" style="45" customWidth="1"/>
    <col min="8710" max="8710" width="7.7109375" style="45" customWidth="1"/>
    <col min="8711" max="8711" width="5" style="45" customWidth="1"/>
    <col min="8712" max="8712" width="7.5703125" style="45" customWidth="1"/>
    <col min="8713" max="8713" width="7.42578125" style="45" customWidth="1"/>
    <col min="8714" max="8714" width="5.7109375" style="45" bestFit="1" customWidth="1"/>
    <col min="8715" max="8715" width="7.140625" style="45" customWidth="1"/>
    <col min="8716" max="8716" width="7.28515625" style="45" customWidth="1"/>
    <col min="8717" max="8717" width="5" style="45" customWidth="1"/>
    <col min="8718" max="8718" width="7.140625" style="45" customWidth="1"/>
    <col min="8719" max="8719" width="7.28515625" style="45" customWidth="1"/>
    <col min="8720" max="8720" width="6" style="45" customWidth="1"/>
    <col min="8721" max="8960" width="9.140625" style="45"/>
    <col min="8961" max="8961" width="37.5703125" style="45" customWidth="1"/>
    <col min="8962" max="8962" width="7.5703125" style="45" customWidth="1"/>
    <col min="8963" max="8963" width="7.7109375" style="45" customWidth="1"/>
    <col min="8964" max="8964" width="4.5703125" style="45" customWidth="1"/>
    <col min="8965" max="8965" width="7.28515625" style="45" customWidth="1"/>
    <col min="8966" max="8966" width="7.7109375" style="45" customWidth="1"/>
    <col min="8967" max="8967" width="5" style="45" customWidth="1"/>
    <col min="8968" max="8968" width="7.5703125" style="45" customWidth="1"/>
    <col min="8969" max="8969" width="7.42578125" style="45" customWidth="1"/>
    <col min="8970" max="8970" width="5.7109375" style="45" bestFit="1" customWidth="1"/>
    <col min="8971" max="8971" width="7.140625" style="45" customWidth="1"/>
    <col min="8972" max="8972" width="7.28515625" style="45" customWidth="1"/>
    <col min="8973" max="8973" width="5" style="45" customWidth="1"/>
    <col min="8974" max="8974" width="7.140625" style="45" customWidth="1"/>
    <col min="8975" max="8975" width="7.28515625" style="45" customWidth="1"/>
    <col min="8976" max="8976" width="6" style="45" customWidth="1"/>
    <col min="8977" max="9216" width="9.140625" style="45"/>
    <col min="9217" max="9217" width="37.5703125" style="45" customWidth="1"/>
    <col min="9218" max="9218" width="7.5703125" style="45" customWidth="1"/>
    <col min="9219" max="9219" width="7.7109375" style="45" customWidth="1"/>
    <col min="9220" max="9220" width="4.5703125" style="45" customWidth="1"/>
    <col min="9221" max="9221" width="7.28515625" style="45" customWidth="1"/>
    <col min="9222" max="9222" width="7.7109375" style="45" customWidth="1"/>
    <col min="9223" max="9223" width="5" style="45" customWidth="1"/>
    <col min="9224" max="9224" width="7.5703125" style="45" customWidth="1"/>
    <col min="9225" max="9225" width="7.42578125" style="45" customWidth="1"/>
    <col min="9226" max="9226" width="5.7109375" style="45" bestFit="1" customWidth="1"/>
    <col min="9227" max="9227" width="7.140625" style="45" customWidth="1"/>
    <col min="9228" max="9228" width="7.28515625" style="45" customWidth="1"/>
    <col min="9229" max="9229" width="5" style="45" customWidth="1"/>
    <col min="9230" max="9230" width="7.140625" style="45" customWidth="1"/>
    <col min="9231" max="9231" width="7.28515625" style="45" customWidth="1"/>
    <col min="9232" max="9232" width="6" style="45" customWidth="1"/>
    <col min="9233" max="9472" width="9.140625" style="45"/>
    <col min="9473" max="9473" width="37.5703125" style="45" customWidth="1"/>
    <col min="9474" max="9474" width="7.5703125" style="45" customWidth="1"/>
    <col min="9475" max="9475" width="7.7109375" style="45" customWidth="1"/>
    <col min="9476" max="9476" width="4.5703125" style="45" customWidth="1"/>
    <col min="9477" max="9477" width="7.28515625" style="45" customWidth="1"/>
    <col min="9478" max="9478" width="7.7109375" style="45" customWidth="1"/>
    <col min="9479" max="9479" width="5" style="45" customWidth="1"/>
    <col min="9480" max="9480" width="7.5703125" style="45" customWidth="1"/>
    <col min="9481" max="9481" width="7.42578125" style="45" customWidth="1"/>
    <col min="9482" max="9482" width="5.7109375" style="45" bestFit="1" customWidth="1"/>
    <col min="9483" max="9483" width="7.140625" style="45" customWidth="1"/>
    <col min="9484" max="9484" width="7.28515625" style="45" customWidth="1"/>
    <col min="9485" max="9485" width="5" style="45" customWidth="1"/>
    <col min="9486" max="9486" width="7.140625" style="45" customWidth="1"/>
    <col min="9487" max="9487" width="7.28515625" style="45" customWidth="1"/>
    <col min="9488" max="9488" width="6" style="45" customWidth="1"/>
    <col min="9489" max="9728" width="9.140625" style="45"/>
    <col min="9729" max="9729" width="37.5703125" style="45" customWidth="1"/>
    <col min="9730" max="9730" width="7.5703125" style="45" customWidth="1"/>
    <col min="9731" max="9731" width="7.7109375" style="45" customWidth="1"/>
    <col min="9732" max="9732" width="4.5703125" style="45" customWidth="1"/>
    <col min="9733" max="9733" width="7.28515625" style="45" customWidth="1"/>
    <col min="9734" max="9734" width="7.7109375" style="45" customWidth="1"/>
    <col min="9735" max="9735" width="5" style="45" customWidth="1"/>
    <col min="9736" max="9736" width="7.5703125" style="45" customWidth="1"/>
    <col min="9737" max="9737" width="7.42578125" style="45" customWidth="1"/>
    <col min="9738" max="9738" width="5.7109375" style="45" bestFit="1" customWidth="1"/>
    <col min="9739" max="9739" width="7.140625" style="45" customWidth="1"/>
    <col min="9740" max="9740" width="7.28515625" style="45" customWidth="1"/>
    <col min="9741" max="9741" width="5" style="45" customWidth="1"/>
    <col min="9742" max="9742" width="7.140625" style="45" customWidth="1"/>
    <col min="9743" max="9743" width="7.28515625" style="45" customWidth="1"/>
    <col min="9744" max="9744" width="6" style="45" customWidth="1"/>
    <col min="9745" max="9984" width="9.140625" style="45"/>
    <col min="9985" max="9985" width="37.5703125" style="45" customWidth="1"/>
    <col min="9986" max="9986" width="7.5703125" style="45" customWidth="1"/>
    <col min="9987" max="9987" width="7.7109375" style="45" customWidth="1"/>
    <col min="9988" max="9988" width="4.5703125" style="45" customWidth="1"/>
    <col min="9989" max="9989" width="7.28515625" style="45" customWidth="1"/>
    <col min="9990" max="9990" width="7.7109375" style="45" customWidth="1"/>
    <col min="9991" max="9991" width="5" style="45" customWidth="1"/>
    <col min="9992" max="9992" width="7.5703125" style="45" customWidth="1"/>
    <col min="9993" max="9993" width="7.42578125" style="45" customWidth="1"/>
    <col min="9994" max="9994" width="5.7109375" style="45" bestFit="1" customWidth="1"/>
    <col min="9995" max="9995" width="7.140625" style="45" customWidth="1"/>
    <col min="9996" max="9996" width="7.28515625" style="45" customWidth="1"/>
    <col min="9997" max="9997" width="5" style="45" customWidth="1"/>
    <col min="9998" max="9998" width="7.140625" style="45" customWidth="1"/>
    <col min="9999" max="9999" width="7.28515625" style="45" customWidth="1"/>
    <col min="10000" max="10000" width="6" style="45" customWidth="1"/>
    <col min="10001" max="10240" width="9.140625" style="45"/>
    <col min="10241" max="10241" width="37.5703125" style="45" customWidth="1"/>
    <col min="10242" max="10242" width="7.5703125" style="45" customWidth="1"/>
    <col min="10243" max="10243" width="7.7109375" style="45" customWidth="1"/>
    <col min="10244" max="10244" width="4.5703125" style="45" customWidth="1"/>
    <col min="10245" max="10245" width="7.28515625" style="45" customWidth="1"/>
    <col min="10246" max="10246" width="7.7109375" style="45" customWidth="1"/>
    <col min="10247" max="10247" width="5" style="45" customWidth="1"/>
    <col min="10248" max="10248" width="7.5703125" style="45" customWidth="1"/>
    <col min="10249" max="10249" width="7.42578125" style="45" customWidth="1"/>
    <col min="10250" max="10250" width="5.7109375" style="45" bestFit="1" customWidth="1"/>
    <col min="10251" max="10251" width="7.140625" style="45" customWidth="1"/>
    <col min="10252" max="10252" width="7.28515625" style="45" customWidth="1"/>
    <col min="10253" max="10253" width="5" style="45" customWidth="1"/>
    <col min="10254" max="10254" width="7.140625" style="45" customWidth="1"/>
    <col min="10255" max="10255" width="7.28515625" style="45" customWidth="1"/>
    <col min="10256" max="10256" width="6" style="45" customWidth="1"/>
    <col min="10257" max="10496" width="9.140625" style="45"/>
    <col min="10497" max="10497" width="37.5703125" style="45" customWidth="1"/>
    <col min="10498" max="10498" width="7.5703125" style="45" customWidth="1"/>
    <col min="10499" max="10499" width="7.7109375" style="45" customWidth="1"/>
    <col min="10500" max="10500" width="4.5703125" style="45" customWidth="1"/>
    <col min="10501" max="10501" width="7.28515625" style="45" customWidth="1"/>
    <col min="10502" max="10502" width="7.7109375" style="45" customWidth="1"/>
    <col min="10503" max="10503" width="5" style="45" customWidth="1"/>
    <col min="10504" max="10504" width="7.5703125" style="45" customWidth="1"/>
    <col min="10505" max="10505" width="7.42578125" style="45" customWidth="1"/>
    <col min="10506" max="10506" width="5.7109375" style="45" bestFit="1" customWidth="1"/>
    <col min="10507" max="10507" width="7.140625" style="45" customWidth="1"/>
    <col min="10508" max="10508" width="7.28515625" style="45" customWidth="1"/>
    <col min="10509" max="10509" width="5" style="45" customWidth="1"/>
    <col min="10510" max="10510" width="7.140625" style="45" customWidth="1"/>
    <col min="10511" max="10511" width="7.28515625" style="45" customWidth="1"/>
    <col min="10512" max="10512" width="6" style="45" customWidth="1"/>
    <col min="10513" max="10752" width="9.140625" style="45"/>
    <col min="10753" max="10753" width="37.5703125" style="45" customWidth="1"/>
    <col min="10754" max="10754" width="7.5703125" style="45" customWidth="1"/>
    <col min="10755" max="10755" width="7.7109375" style="45" customWidth="1"/>
    <col min="10756" max="10756" width="4.5703125" style="45" customWidth="1"/>
    <col min="10757" max="10757" width="7.28515625" style="45" customWidth="1"/>
    <col min="10758" max="10758" width="7.7109375" style="45" customWidth="1"/>
    <col min="10759" max="10759" width="5" style="45" customWidth="1"/>
    <col min="10760" max="10760" width="7.5703125" style="45" customWidth="1"/>
    <col min="10761" max="10761" width="7.42578125" style="45" customWidth="1"/>
    <col min="10762" max="10762" width="5.7109375" style="45" bestFit="1" customWidth="1"/>
    <col min="10763" max="10763" width="7.140625" style="45" customWidth="1"/>
    <col min="10764" max="10764" width="7.28515625" style="45" customWidth="1"/>
    <col min="10765" max="10765" width="5" style="45" customWidth="1"/>
    <col min="10766" max="10766" width="7.140625" style="45" customWidth="1"/>
    <col min="10767" max="10767" width="7.28515625" style="45" customWidth="1"/>
    <col min="10768" max="10768" width="6" style="45" customWidth="1"/>
    <col min="10769" max="11008" width="9.140625" style="45"/>
    <col min="11009" max="11009" width="37.5703125" style="45" customWidth="1"/>
    <col min="11010" max="11010" width="7.5703125" style="45" customWidth="1"/>
    <col min="11011" max="11011" width="7.7109375" style="45" customWidth="1"/>
    <col min="11012" max="11012" width="4.5703125" style="45" customWidth="1"/>
    <col min="11013" max="11013" width="7.28515625" style="45" customWidth="1"/>
    <col min="11014" max="11014" width="7.7109375" style="45" customWidth="1"/>
    <col min="11015" max="11015" width="5" style="45" customWidth="1"/>
    <col min="11016" max="11016" width="7.5703125" style="45" customWidth="1"/>
    <col min="11017" max="11017" width="7.42578125" style="45" customWidth="1"/>
    <col min="11018" max="11018" width="5.7109375" style="45" bestFit="1" customWidth="1"/>
    <col min="11019" max="11019" width="7.140625" style="45" customWidth="1"/>
    <col min="11020" max="11020" width="7.28515625" style="45" customWidth="1"/>
    <col min="11021" max="11021" width="5" style="45" customWidth="1"/>
    <col min="11022" max="11022" width="7.140625" style="45" customWidth="1"/>
    <col min="11023" max="11023" width="7.28515625" style="45" customWidth="1"/>
    <col min="11024" max="11024" width="6" style="45" customWidth="1"/>
    <col min="11025" max="11264" width="9.140625" style="45"/>
    <col min="11265" max="11265" width="37.5703125" style="45" customWidth="1"/>
    <col min="11266" max="11266" width="7.5703125" style="45" customWidth="1"/>
    <col min="11267" max="11267" width="7.7109375" style="45" customWidth="1"/>
    <col min="11268" max="11268" width="4.5703125" style="45" customWidth="1"/>
    <col min="11269" max="11269" width="7.28515625" style="45" customWidth="1"/>
    <col min="11270" max="11270" width="7.7109375" style="45" customWidth="1"/>
    <col min="11271" max="11271" width="5" style="45" customWidth="1"/>
    <col min="11272" max="11272" width="7.5703125" style="45" customWidth="1"/>
    <col min="11273" max="11273" width="7.42578125" style="45" customWidth="1"/>
    <col min="11274" max="11274" width="5.7109375" style="45" bestFit="1" customWidth="1"/>
    <col min="11275" max="11275" width="7.140625" style="45" customWidth="1"/>
    <col min="11276" max="11276" width="7.28515625" style="45" customWidth="1"/>
    <col min="11277" max="11277" width="5" style="45" customWidth="1"/>
    <col min="11278" max="11278" width="7.140625" style="45" customWidth="1"/>
    <col min="11279" max="11279" width="7.28515625" style="45" customWidth="1"/>
    <col min="11280" max="11280" width="6" style="45" customWidth="1"/>
    <col min="11281" max="11520" width="9.140625" style="45"/>
    <col min="11521" max="11521" width="37.5703125" style="45" customWidth="1"/>
    <col min="11522" max="11522" width="7.5703125" style="45" customWidth="1"/>
    <col min="11523" max="11523" width="7.7109375" style="45" customWidth="1"/>
    <col min="11524" max="11524" width="4.5703125" style="45" customWidth="1"/>
    <col min="11525" max="11525" width="7.28515625" style="45" customWidth="1"/>
    <col min="11526" max="11526" width="7.7109375" style="45" customWidth="1"/>
    <col min="11527" max="11527" width="5" style="45" customWidth="1"/>
    <col min="11528" max="11528" width="7.5703125" style="45" customWidth="1"/>
    <col min="11529" max="11529" width="7.42578125" style="45" customWidth="1"/>
    <col min="11530" max="11530" width="5.7109375" style="45" bestFit="1" customWidth="1"/>
    <col min="11531" max="11531" width="7.140625" style="45" customWidth="1"/>
    <col min="11532" max="11532" width="7.28515625" style="45" customWidth="1"/>
    <col min="11533" max="11533" width="5" style="45" customWidth="1"/>
    <col min="11534" max="11534" width="7.140625" style="45" customWidth="1"/>
    <col min="11535" max="11535" width="7.28515625" style="45" customWidth="1"/>
    <col min="11536" max="11536" width="6" style="45" customWidth="1"/>
    <col min="11537" max="11776" width="9.140625" style="45"/>
    <col min="11777" max="11777" width="37.5703125" style="45" customWidth="1"/>
    <col min="11778" max="11778" width="7.5703125" style="45" customWidth="1"/>
    <col min="11779" max="11779" width="7.7109375" style="45" customWidth="1"/>
    <col min="11780" max="11780" width="4.5703125" style="45" customWidth="1"/>
    <col min="11781" max="11781" width="7.28515625" style="45" customWidth="1"/>
    <col min="11782" max="11782" width="7.7109375" style="45" customWidth="1"/>
    <col min="11783" max="11783" width="5" style="45" customWidth="1"/>
    <col min="11784" max="11784" width="7.5703125" style="45" customWidth="1"/>
    <col min="11785" max="11785" width="7.42578125" style="45" customWidth="1"/>
    <col min="11786" max="11786" width="5.7109375" style="45" bestFit="1" customWidth="1"/>
    <col min="11787" max="11787" width="7.140625" style="45" customWidth="1"/>
    <col min="11788" max="11788" width="7.28515625" style="45" customWidth="1"/>
    <col min="11789" max="11789" width="5" style="45" customWidth="1"/>
    <col min="11790" max="11790" width="7.140625" style="45" customWidth="1"/>
    <col min="11791" max="11791" width="7.28515625" style="45" customWidth="1"/>
    <col min="11792" max="11792" width="6" style="45" customWidth="1"/>
    <col min="11793" max="12032" width="9.140625" style="45"/>
    <col min="12033" max="12033" width="37.5703125" style="45" customWidth="1"/>
    <col min="12034" max="12034" width="7.5703125" style="45" customWidth="1"/>
    <col min="12035" max="12035" width="7.7109375" style="45" customWidth="1"/>
    <col min="12036" max="12036" width="4.5703125" style="45" customWidth="1"/>
    <col min="12037" max="12037" width="7.28515625" style="45" customWidth="1"/>
    <col min="12038" max="12038" width="7.7109375" style="45" customWidth="1"/>
    <col min="12039" max="12039" width="5" style="45" customWidth="1"/>
    <col min="12040" max="12040" width="7.5703125" style="45" customWidth="1"/>
    <col min="12041" max="12041" width="7.42578125" style="45" customWidth="1"/>
    <col min="12042" max="12042" width="5.7109375" style="45" bestFit="1" customWidth="1"/>
    <col min="12043" max="12043" width="7.140625" style="45" customWidth="1"/>
    <col min="12044" max="12044" width="7.28515625" style="45" customWidth="1"/>
    <col min="12045" max="12045" width="5" style="45" customWidth="1"/>
    <col min="12046" max="12046" width="7.140625" style="45" customWidth="1"/>
    <col min="12047" max="12047" width="7.28515625" style="45" customWidth="1"/>
    <col min="12048" max="12048" width="6" style="45" customWidth="1"/>
    <col min="12049" max="12288" width="9.140625" style="45"/>
    <col min="12289" max="12289" width="37.5703125" style="45" customWidth="1"/>
    <col min="12290" max="12290" width="7.5703125" style="45" customWidth="1"/>
    <col min="12291" max="12291" width="7.7109375" style="45" customWidth="1"/>
    <col min="12292" max="12292" width="4.5703125" style="45" customWidth="1"/>
    <col min="12293" max="12293" width="7.28515625" style="45" customWidth="1"/>
    <col min="12294" max="12294" width="7.7109375" style="45" customWidth="1"/>
    <col min="12295" max="12295" width="5" style="45" customWidth="1"/>
    <col min="12296" max="12296" width="7.5703125" style="45" customWidth="1"/>
    <col min="12297" max="12297" width="7.42578125" style="45" customWidth="1"/>
    <col min="12298" max="12298" width="5.7109375" style="45" bestFit="1" customWidth="1"/>
    <col min="12299" max="12299" width="7.140625" style="45" customWidth="1"/>
    <col min="12300" max="12300" width="7.28515625" style="45" customWidth="1"/>
    <col min="12301" max="12301" width="5" style="45" customWidth="1"/>
    <col min="12302" max="12302" width="7.140625" style="45" customWidth="1"/>
    <col min="12303" max="12303" width="7.28515625" style="45" customWidth="1"/>
    <col min="12304" max="12304" width="6" style="45" customWidth="1"/>
    <col min="12305" max="12544" width="9.140625" style="45"/>
    <col min="12545" max="12545" width="37.5703125" style="45" customWidth="1"/>
    <col min="12546" max="12546" width="7.5703125" style="45" customWidth="1"/>
    <col min="12547" max="12547" width="7.7109375" style="45" customWidth="1"/>
    <col min="12548" max="12548" width="4.5703125" style="45" customWidth="1"/>
    <col min="12549" max="12549" width="7.28515625" style="45" customWidth="1"/>
    <col min="12550" max="12550" width="7.7109375" style="45" customWidth="1"/>
    <col min="12551" max="12551" width="5" style="45" customWidth="1"/>
    <col min="12552" max="12552" width="7.5703125" style="45" customWidth="1"/>
    <col min="12553" max="12553" width="7.42578125" style="45" customWidth="1"/>
    <col min="12554" max="12554" width="5.7109375" style="45" bestFit="1" customWidth="1"/>
    <col min="12555" max="12555" width="7.140625" style="45" customWidth="1"/>
    <col min="12556" max="12556" width="7.28515625" style="45" customWidth="1"/>
    <col min="12557" max="12557" width="5" style="45" customWidth="1"/>
    <col min="12558" max="12558" width="7.140625" style="45" customWidth="1"/>
    <col min="12559" max="12559" width="7.28515625" style="45" customWidth="1"/>
    <col min="12560" max="12560" width="6" style="45" customWidth="1"/>
    <col min="12561" max="12800" width="9.140625" style="45"/>
    <col min="12801" max="12801" width="37.5703125" style="45" customWidth="1"/>
    <col min="12802" max="12802" width="7.5703125" style="45" customWidth="1"/>
    <col min="12803" max="12803" width="7.7109375" style="45" customWidth="1"/>
    <col min="12804" max="12804" width="4.5703125" style="45" customWidth="1"/>
    <col min="12805" max="12805" width="7.28515625" style="45" customWidth="1"/>
    <col min="12806" max="12806" width="7.7109375" style="45" customWidth="1"/>
    <col min="12807" max="12807" width="5" style="45" customWidth="1"/>
    <col min="12808" max="12808" width="7.5703125" style="45" customWidth="1"/>
    <col min="12809" max="12809" width="7.42578125" style="45" customWidth="1"/>
    <col min="12810" max="12810" width="5.7109375" style="45" bestFit="1" customWidth="1"/>
    <col min="12811" max="12811" width="7.140625" style="45" customWidth="1"/>
    <col min="12812" max="12812" width="7.28515625" style="45" customWidth="1"/>
    <col min="12813" max="12813" width="5" style="45" customWidth="1"/>
    <col min="12814" max="12814" width="7.140625" style="45" customWidth="1"/>
    <col min="12815" max="12815" width="7.28515625" style="45" customWidth="1"/>
    <col min="12816" max="12816" width="6" style="45" customWidth="1"/>
    <col min="12817" max="13056" width="9.140625" style="45"/>
    <col min="13057" max="13057" width="37.5703125" style="45" customWidth="1"/>
    <col min="13058" max="13058" width="7.5703125" style="45" customWidth="1"/>
    <col min="13059" max="13059" width="7.7109375" style="45" customWidth="1"/>
    <col min="13060" max="13060" width="4.5703125" style="45" customWidth="1"/>
    <col min="13061" max="13061" width="7.28515625" style="45" customWidth="1"/>
    <col min="13062" max="13062" width="7.7109375" style="45" customWidth="1"/>
    <col min="13063" max="13063" width="5" style="45" customWidth="1"/>
    <col min="13064" max="13064" width="7.5703125" style="45" customWidth="1"/>
    <col min="13065" max="13065" width="7.42578125" style="45" customWidth="1"/>
    <col min="13066" max="13066" width="5.7109375" style="45" bestFit="1" customWidth="1"/>
    <col min="13067" max="13067" width="7.140625" style="45" customWidth="1"/>
    <col min="13068" max="13068" width="7.28515625" style="45" customWidth="1"/>
    <col min="13069" max="13069" width="5" style="45" customWidth="1"/>
    <col min="13070" max="13070" width="7.140625" style="45" customWidth="1"/>
    <col min="13071" max="13071" width="7.28515625" style="45" customWidth="1"/>
    <col min="13072" max="13072" width="6" style="45" customWidth="1"/>
    <col min="13073" max="13312" width="9.140625" style="45"/>
    <col min="13313" max="13313" width="37.5703125" style="45" customWidth="1"/>
    <col min="13314" max="13314" width="7.5703125" style="45" customWidth="1"/>
    <col min="13315" max="13315" width="7.7109375" style="45" customWidth="1"/>
    <col min="13316" max="13316" width="4.5703125" style="45" customWidth="1"/>
    <col min="13317" max="13317" width="7.28515625" style="45" customWidth="1"/>
    <col min="13318" max="13318" width="7.7109375" style="45" customWidth="1"/>
    <col min="13319" max="13319" width="5" style="45" customWidth="1"/>
    <col min="13320" max="13320" width="7.5703125" style="45" customWidth="1"/>
    <col min="13321" max="13321" width="7.42578125" style="45" customWidth="1"/>
    <col min="13322" max="13322" width="5.7109375" style="45" bestFit="1" customWidth="1"/>
    <col min="13323" max="13323" width="7.140625" style="45" customWidth="1"/>
    <col min="13324" max="13324" width="7.28515625" style="45" customWidth="1"/>
    <col min="13325" max="13325" width="5" style="45" customWidth="1"/>
    <col min="13326" max="13326" width="7.140625" style="45" customWidth="1"/>
    <col min="13327" max="13327" width="7.28515625" style="45" customWidth="1"/>
    <col min="13328" max="13328" width="6" style="45" customWidth="1"/>
    <col min="13329" max="13568" width="9.140625" style="45"/>
    <col min="13569" max="13569" width="37.5703125" style="45" customWidth="1"/>
    <col min="13570" max="13570" width="7.5703125" style="45" customWidth="1"/>
    <col min="13571" max="13571" width="7.7109375" style="45" customWidth="1"/>
    <col min="13572" max="13572" width="4.5703125" style="45" customWidth="1"/>
    <col min="13573" max="13573" width="7.28515625" style="45" customWidth="1"/>
    <col min="13574" max="13574" width="7.7109375" style="45" customWidth="1"/>
    <col min="13575" max="13575" width="5" style="45" customWidth="1"/>
    <col min="13576" max="13576" width="7.5703125" style="45" customWidth="1"/>
    <col min="13577" max="13577" width="7.42578125" style="45" customWidth="1"/>
    <col min="13578" max="13578" width="5.7109375" style="45" bestFit="1" customWidth="1"/>
    <col min="13579" max="13579" width="7.140625" style="45" customWidth="1"/>
    <col min="13580" max="13580" width="7.28515625" style="45" customWidth="1"/>
    <col min="13581" max="13581" width="5" style="45" customWidth="1"/>
    <col min="13582" max="13582" width="7.140625" style="45" customWidth="1"/>
    <col min="13583" max="13583" width="7.28515625" style="45" customWidth="1"/>
    <col min="13584" max="13584" width="6" style="45" customWidth="1"/>
    <col min="13585" max="13824" width="9.140625" style="45"/>
    <col min="13825" max="13825" width="37.5703125" style="45" customWidth="1"/>
    <col min="13826" max="13826" width="7.5703125" style="45" customWidth="1"/>
    <col min="13827" max="13827" width="7.7109375" style="45" customWidth="1"/>
    <col min="13828" max="13828" width="4.5703125" style="45" customWidth="1"/>
    <col min="13829" max="13829" width="7.28515625" style="45" customWidth="1"/>
    <col min="13830" max="13830" width="7.7109375" style="45" customWidth="1"/>
    <col min="13831" max="13831" width="5" style="45" customWidth="1"/>
    <col min="13832" max="13832" width="7.5703125" style="45" customWidth="1"/>
    <col min="13833" max="13833" width="7.42578125" style="45" customWidth="1"/>
    <col min="13834" max="13834" width="5.7109375" style="45" bestFit="1" customWidth="1"/>
    <col min="13835" max="13835" width="7.140625" style="45" customWidth="1"/>
    <col min="13836" max="13836" width="7.28515625" style="45" customWidth="1"/>
    <col min="13837" max="13837" width="5" style="45" customWidth="1"/>
    <col min="13838" max="13838" width="7.140625" style="45" customWidth="1"/>
    <col min="13839" max="13839" width="7.28515625" style="45" customWidth="1"/>
    <col min="13840" max="13840" width="6" style="45" customWidth="1"/>
    <col min="13841" max="14080" width="9.140625" style="45"/>
    <col min="14081" max="14081" width="37.5703125" style="45" customWidth="1"/>
    <col min="14082" max="14082" width="7.5703125" style="45" customWidth="1"/>
    <col min="14083" max="14083" width="7.7109375" style="45" customWidth="1"/>
    <col min="14084" max="14084" width="4.5703125" style="45" customWidth="1"/>
    <col min="14085" max="14085" width="7.28515625" style="45" customWidth="1"/>
    <col min="14086" max="14086" width="7.7109375" style="45" customWidth="1"/>
    <col min="14087" max="14087" width="5" style="45" customWidth="1"/>
    <col min="14088" max="14088" width="7.5703125" style="45" customWidth="1"/>
    <col min="14089" max="14089" width="7.42578125" style="45" customWidth="1"/>
    <col min="14090" max="14090" width="5.7109375" style="45" bestFit="1" customWidth="1"/>
    <col min="14091" max="14091" width="7.140625" style="45" customWidth="1"/>
    <col min="14092" max="14092" width="7.28515625" style="45" customWidth="1"/>
    <col min="14093" max="14093" width="5" style="45" customWidth="1"/>
    <col min="14094" max="14094" width="7.140625" style="45" customWidth="1"/>
    <col min="14095" max="14095" width="7.28515625" style="45" customWidth="1"/>
    <col min="14096" max="14096" width="6" style="45" customWidth="1"/>
    <col min="14097" max="14336" width="9.140625" style="45"/>
    <col min="14337" max="14337" width="37.5703125" style="45" customWidth="1"/>
    <col min="14338" max="14338" width="7.5703125" style="45" customWidth="1"/>
    <col min="14339" max="14339" width="7.7109375" style="45" customWidth="1"/>
    <col min="14340" max="14340" width="4.5703125" style="45" customWidth="1"/>
    <col min="14341" max="14341" width="7.28515625" style="45" customWidth="1"/>
    <col min="14342" max="14342" width="7.7109375" style="45" customWidth="1"/>
    <col min="14343" max="14343" width="5" style="45" customWidth="1"/>
    <col min="14344" max="14344" width="7.5703125" style="45" customWidth="1"/>
    <col min="14345" max="14345" width="7.42578125" style="45" customWidth="1"/>
    <col min="14346" max="14346" width="5.7109375" style="45" bestFit="1" customWidth="1"/>
    <col min="14347" max="14347" width="7.140625" style="45" customWidth="1"/>
    <col min="14348" max="14348" width="7.28515625" style="45" customWidth="1"/>
    <col min="14349" max="14349" width="5" style="45" customWidth="1"/>
    <col min="14350" max="14350" width="7.140625" style="45" customWidth="1"/>
    <col min="14351" max="14351" width="7.28515625" style="45" customWidth="1"/>
    <col min="14352" max="14352" width="6" style="45" customWidth="1"/>
    <col min="14353" max="14592" width="9.140625" style="45"/>
    <col min="14593" max="14593" width="37.5703125" style="45" customWidth="1"/>
    <col min="14594" max="14594" width="7.5703125" style="45" customWidth="1"/>
    <col min="14595" max="14595" width="7.7109375" style="45" customWidth="1"/>
    <col min="14596" max="14596" width="4.5703125" style="45" customWidth="1"/>
    <col min="14597" max="14597" width="7.28515625" style="45" customWidth="1"/>
    <col min="14598" max="14598" width="7.7109375" style="45" customWidth="1"/>
    <col min="14599" max="14599" width="5" style="45" customWidth="1"/>
    <col min="14600" max="14600" width="7.5703125" style="45" customWidth="1"/>
    <col min="14601" max="14601" width="7.42578125" style="45" customWidth="1"/>
    <col min="14602" max="14602" width="5.7109375" style="45" bestFit="1" customWidth="1"/>
    <col min="14603" max="14603" width="7.140625" style="45" customWidth="1"/>
    <col min="14604" max="14604" width="7.28515625" style="45" customWidth="1"/>
    <col min="14605" max="14605" width="5" style="45" customWidth="1"/>
    <col min="14606" max="14606" width="7.140625" style="45" customWidth="1"/>
    <col min="14607" max="14607" width="7.28515625" style="45" customWidth="1"/>
    <col min="14608" max="14608" width="6" style="45" customWidth="1"/>
    <col min="14609" max="14848" width="9.140625" style="45"/>
    <col min="14849" max="14849" width="37.5703125" style="45" customWidth="1"/>
    <col min="14850" max="14850" width="7.5703125" style="45" customWidth="1"/>
    <col min="14851" max="14851" width="7.7109375" style="45" customWidth="1"/>
    <col min="14852" max="14852" width="4.5703125" style="45" customWidth="1"/>
    <col min="14853" max="14853" width="7.28515625" style="45" customWidth="1"/>
    <col min="14854" max="14854" width="7.7109375" style="45" customWidth="1"/>
    <col min="14855" max="14855" width="5" style="45" customWidth="1"/>
    <col min="14856" max="14856" width="7.5703125" style="45" customWidth="1"/>
    <col min="14857" max="14857" width="7.42578125" style="45" customWidth="1"/>
    <col min="14858" max="14858" width="5.7109375" style="45" bestFit="1" customWidth="1"/>
    <col min="14859" max="14859" width="7.140625" style="45" customWidth="1"/>
    <col min="14860" max="14860" width="7.28515625" style="45" customWidth="1"/>
    <col min="14861" max="14861" width="5" style="45" customWidth="1"/>
    <col min="14862" max="14862" width="7.140625" style="45" customWidth="1"/>
    <col min="14863" max="14863" width="7.28515625" style="45" customWidth="1"/>
    <col min="14864" max="14864" width="6" style="45" customWidth="1"/>
    <col min="14865" max="15104" width="9.140625" style="45"/>
    <col min="15105" max="15105" width="37.5703125" style="45" customWidth="1"/>
    <col min="15106" max="15106" width="7.5703125" style="45" customWidth="1"/>
    <col min="15107" max="15107" width="7.7109375" style="45" customWidth="1"/>
    <col min="15108" max="15108" width="4.5703125" style="45" customWidth="1"/>
    <col min="15109" max="15109" width="7.28515625" style="45" customWidth="1"/>
    <col min="15110" max="15110" width="7.7109375" style="45" customWidth="1"/>
    <col min="15111" max="15111" width="5" style="45" customWidth="1"/>
    <col min="15112" max="15112" width="7.5703125" style="45" customWidth="1"/>
    <col min="15113" max="15113" width="7.42578125" style="45" customWidth="1"/>
    <col min="15114" max="15114" width="5.7109375" style="45" bestFit="1" customWidth="1"/>
    <col min="15115" max="15115" width="7.140625" style="45" customWidth="1"/>
    <col min="15116" max="15116" width="7.28515625" style="45" customWidth="1"/>
    <col min="15117" max="15117" width="5" style="45" customWidth="1"/>
    <col min="15118" max="15118" width="7.140625" style="45" customWidth="1"/>
    <col min="15119" max="15119" width="7.28515625" style="45" customWidth="1"/>
    <col min="15120" max="15120" width="6" style="45" customWidth="1"/>
    <col min="15121" max="15360" width="9.140625" style="45"/>
    <col min="15361" max="15361" width="37.5703125" style="45" customWidth="1"/>
    <col min="15362" max="15362" width="7.5703125" style="45" customWidth="1"/>
    <col min="15363" max="15363" width="7.7109375" style="45" customWidth="1"/>
    <col min="15364" max="15364" width="4.5703125" style="45" customWidth="1"/>
    <col min="15365" max="15365" width="7.28515625" style="45" customWidth="1"/>
    <col min="15366" max="15366" width="7.7109375" style="45" customWidth="1"/>
    <col min="15367" max="15367" width="5" style="45" customWidth="1"/>
    <col min="15368" max="15368" width="7.5703125" style="45" customWidth="1"/>
    <col min="15369" max="15369" width="7.42578125" style="45" customWidth="1"/>
    <col min="15370" max="15370" width="5.7109375" style="45" bestFit="1" customWidth="1"/>
    <col min="15371" max="15371" width="7.140625" style="45" customWidth="1"/>
    <col min="15372" max="15372" width="7.28515625" style="45" customWidth="1"/>
    <col min="15373" max="15373" width="5" style="45" customWidth="1"/>
    <col min="15374" max="15374" width="7.140625" style="45" customWidth="1"/>
    <col min="15375" max="15375" width="7.28515625" style="45" customWidth="1"/>
    <col min="15376" max="15376" width="6" style="45" customWidth="1"/>
    <col min="15377" max="15616" width="9.140625" style="45"/>
    <col min="15617" max="15617" width="37.5703125" style="45" customWidth="1"/>
    <col min="15618" max="15618" width="7.5703125" style="45" customWidth="1"/>
    <col min="15619" max="15619" width="7.7109375" style="45" customWidth="1"/>
    <col min="15620" max="15620" width="4.5703125" style="45" customWidth="1"/>
    <col min="15621" max="15621" width="7.28515625" style="45" customWidth="1"/>
    <col min="15622" max="15622" width="7.7109375" style="45" customWidth="1"/>
    <col min="15623" max="15623" width="5" style="45" customWidth="1"/>
    <col min="15624" max="15624" width="7.5703125" style="45" customWidth="1"/>
    <col min="15625" max="15625" width="7.42578125" style="45" customWidth="1"/>
    <col min="15626" max="15626" width="5.7109375" style="45" bestFit="1" customWidth="1"/>
    <col min="15627" max="15627" width="7.140625" style="45" customWidth="1"/>
    <col min="15628" max="15628" width="7.28515625" style="45" customWidth="1"/>
    <col min="15629" max="15629" width="5" style="45" customWidth="1"/>
    <col min="15630" max="15630" width="7.140625" style="45" customWidth="1"/>
    <col min="15631" max="15631" width="7.28515625" style="45" customWidth="1"/>
    <col min="15632" max="15632" width="6" style="45" customWidth="1"/>
    <col min="15633" max="15872" width="9.140625" style="45"/>
    <col min="15873" max="15873" width="37.5703125" style="45" customWidth="1"/>
    <col min="15874" max="15874" width="7.5703125" style="45" customWidth="1"/>
    <col min="15875" max="15875" width="7.7109375" style="45" customWidth="1"/>
    <col min="15876" max="15876" width="4.5703125" style="45" customWidth="1"/>
    <col min="15877" max="15877" width="7.28515625" style="45" customWidth="1"/>
    <col min="15878" max="15878" width="7.7109375" style="45" customWidth="1"/>
    <col min="15879" max="15879" width="5" style="45" customWidth="1"/>
    <col min="15880" max="15880" width="7.5703125" style="45" customWidth="1"/>
    <col min="15881" max="15881" width="7.42578125" style="45" customWidth="1"/>
    <col min="15882" max="15882" width="5.7109375" style="45" bestFit="1" customWidth="1"/>
    <col min="15883" max="15883" width="7.140625" style="45" customWidth="1"/>
    <col min="15884" max="15884" width="7.28515625" style="45" customWidth="1"/>
    <col min="15885" max="15885" width="5" style="45" customWidth="1"/>
    <col min="15886" max="15886" width="7.140625" style="45" customWidth="1"/>
    <col min="15887" max="15887" width="7.28515625" style="45" customWidth="1"/>
    <col min="15888" max="15888" width="6" style="45" customWidth="1"/>
    <col min="15889" max="16128" width="9.140625" style="45"/>
    <col min="16129" max="16129" width="37.5703125" style="45" customWidth="1"/>
    <col min="16130" max="16130" width="7.5703125" style="45" customWidth="1"/>
    <col min="16131" max="16131" width="7.7109375" style="45" customWidth="1"/>
    <col min="16132" max="16132" width="4.5703125" style="45" customWidth="1"/>
    <col min="16133" max="16133" width="7.28515625" style="45" customWidth="1"/>
    <col min="16134" max="16134" width="7.7109375" style="45" customWidth="1"/>
    <col min="16135" max="16135" width="5" style="45" customWidth="1"/>
    <col min="16136" max="16136" width="7.5703125" style="45" customWidth="1"/>
    <col min="16137" max="16137" width="7.42578125" style="45" customWidth="1"/>
    <col min="16138" max="16138" width="5.7109375" style="45" bestFit="1" customWidth="1"/>
    <col min="16139" max="16139" width="7.140625" style="45" customWidth="1"/>
    <col min="16140" max="16140" width="7.28515625" style="45" customWidth="1"/>
    <col min="16141" max="16141" width="5" style="45" customWidth="1"/>
    <col min="16142" max="16142" width="7.140625" style="45" customWidth="1"/>
    <col min="16143" max="16143" width="7.28515625" style="45" customWidth="1"/>
    <col min="16144" max="16144" width="6" style="45" customWidth="1"/>
    <col min="16145" max="16384" width="9.140625" style="45"/>
  </cols>
  <sheetData>
    <row r="1" spans="1:115" ht="19.149999999999999" customHeight="1" thickBot="1" x14ac:dyDescent="0.25">
      <c r="A1" s="4185" t="s">
        <v>40</v>
      </c>
      <c r="B1" s="4185"/>
      <c r="C1" s="4185"/>
      <c r="D1" s="4185"/>
      <c r="E1" s="4185"/>
      <c r="F1" s="4185"/>
      <c r="G1" s="4185"/>
      <c r="H1" s="4185"/>
      <c r="I1" s="4185"/>
      <c r="J1" s="4185"/>
      <c r="K1" s="4185"/>
      <c r="L1" s="4185"/>
      <c r="M1" s="4185"/>
      <c r="N1" s="4185"/>
      <c r="O1" s="4185"/>
      <c r="P1" s="4185"/>
    </row>
    <row r="2" spans="1:115" ht="13.5" thickBot="1" x14ac:dyDescent="0.25">
      <c r="A2" s="4186" t="s">
        <v>369</v>
      </c>
      <c r="B2" s="4187"/>
      <c r="C2" s="4187"/>
      <c r="D2" s="4187"/>
      <c r="E2" s="4187"/>
      <c r="F2" s="4187"/>
      <c r="G2" s="4187"/>
      <c r="H2" s="4187"/>
      <c r="I2" s="4187"/>
      <c r="J2" s="4187"/>
      <c r="K2" s="4187"/>
      <c r="L2" s="4187"/>
      <c r="M2" s="4187"/>
      <c r="N2" s="4188"/>
      <c r="O2" s="4188"/>
      <c r="P2" s="4189"/>
    </row>
    <row r="3" spans="1:115" ht="16.149999999999999" customHeight="1" thickBot="1" x14ac:dyDescent="0.25">
      <c r="A3" s="4190" t="s">
        <v>9</v>
      </c>
      <c r="B3" s="4186" t="s">
        <v>330</v>
      </c>
      <c r="C3" s="4193"/>
      <c r="D3" s="4193"/>
      <c r="E3" s="4186" t="s">
        <v>294</v>
      </c>
      <c r="F3" s="4193"/>
      <c r="G3" s="4193"/>
      <c r="H3" s="4186" t="s">
        <v>74</v>
      </c>
      <c r="I3" s="4193"/>
      <c r="J3" s="4194"/>
      <c r="K3" s="4193" t="s">
        <v>60</v>
      </c>
      <c r="L3" s="4193"/>
      <c r="M3" s="4193"/>
      <c r="N3" s="4195" t="s">
        <v>62</v>
      </c>
      <c r="O3" s="4196"/>
      <c r="P3" s="4197"/>
    </row>
    <row r="4" spans="1:115" ht="9" customHeight="1" x14ac:dyDescent="0.2">
      <c r="A4" s="4191"/>
      <c r="B4" s="3371"/>
      <c r="C4" s="3372"/>
      <c r="D4" s="3373"/>
      <c r="E4" s="3374"/>
      <c r="F4" s="49"/>
      <c r="G4" s="49"/>
      <c r="H4" s="3375"/>
      <c r="I4" s="49"/>
      <c r="J4" s="3376"/>
      <c r="K4" s="49"/>
      <c r="L4" s="49"/>
      <c r="M4" s="49"/>
      <c r="N4" s="4198"/>
      <c r="O4" s="4199"/>
      <c r="P4" s="4200"/>
    </row>
    <row r="5" spans="1:115" ht="12.75" customHeight="1" x14ac:dyDescent="0.2">
      <c r="A5" s="4191"/>
      <c r="B5" s="3377"/>
      <c r="C5" s="1528">
        <v>1</v>
      </c>
      <c r="D5" s="1529"/>
      <c r="E5" s="4183">
        <v>2</v>
      </c>
      <c r="F5" s="4183"/>
      <c r="G5" s="4183"/>
      <c r="H5" s="4204">
        <v>3</v>
      </c>
      <c r="I5" s="4183"/>
      <c r="J5" s="4205"/>
      <c r="K5" s="4183">
        <v>4</v>
      </c>
      <c r="L5" s="4183"/>
      <c r="M5" s="4184"/>
      <c r="N5" s="4201"/>
      <c r="O5" s="4202"/>
      <c r="P5" s="4203"/>
    </row>
    <row r="6" spans="1:115" ht="29.45" customHeight="1" x14ac:dyDescent="0.2">
      <c r="A6" s="4192"/>
      <c r="B6" s="1530" t="s">
        <v>26</v>
      </c>
      <c r="C6" s="1531" t="s">
        <v>43</v>
      </c>
      <c r="D6" s="1532" t="s">
        <v>4</v>
      </c>
      <c r="E6" s="1530" t="s">
        <v>26</v>
      </c>
      <c r="F6" s="1531" t="s">
        <v>43</v>
      </c>
      <c r="G6" s="1532" t="s">
        <v>4</v>
      </c>
      <c r="H6" s="1530" t="s">
        <v>26</v>
      </c>
      <c r="I6" s="1531" t="s">
        <v>43</v>
      </c>
      <c r="J6" s="1532" t="s">
        <v>4</v>
      </c>
      <c r="K6" s="1530" t="s">
        <v>26</v>
      </c>
      <c r="L6" s="1531" t="s">
        <v>43</v>
      </c>
      <c r="M6" s="1532" t="s">
        <v>4</v>
      </c>
      <c r="N6" s="1530" t="s">
        <v>26</v>
      </c>
      <c r="O6" s="1531" t="s">
        <v>43</v>
      </c>
      <c r="P6" s="1533" t="s">
        <v>4</v>
      </c>
    </row>
    <row r="7" spans="1:115" ht="16.899999999999999" customHeight="1" x14ac:dyDescent="0.2">
      <c r="A7" s="366" t="s">
        <v>44</v>
      </c>
      <c r="B7" s="1534"/>
      <c r="C7" s="328"/>
      <c r="D7" s="3378"/>
      <c r="E7" s="1535"/>
      <c r="F7" s="1536"/>
      <c r="G7" s="1537"/>
      <c r="H7" s="1535"/>
      <c r="I7" s="1536"/>
      <c r="J7" s="1538"/>
      <c r="K7" s="1539"/>
      <c r="L7" s="1539"/>
      <c r="M7" s="1540"/>
      <c r="N7" s="329"/>
      <c r="O7" s="1541"/>
      <c r="P7" s="1542"/>
    </row>
    <row r="8" spans="1:115" s="46" customFormat="1" x14ac:dyDescent="0.2">
      <c r="A8" s="3379" t="s">
        <v>63</v>
      </c>
      <c r="B8" s="673">
        <f t="shared" ref="B8:P18" si="0">B21+B33</f>
        <v>43</v>
      </c>
      <c r="C8" s="674">
        <f t="shared" si="0"/>
        <v>0</v>
      </c>
      <c r="D8" s="3380">
        <f t="shared" si="0"/>
        <v>43</v>
      </c>
      <c r="E8" s="1543">
        <f t="shared" si="0"/>
        <v>37</v>
      </c>
      <c r="F8" s="1544">
        <f t="shared" si="0"/>
        <v>0</v>
      </c>
      <c r="G8" s="3380">
        <f t="shared" si="0"/>
        <v>37</v>
      </c>
      <c r="H8" s="1543">
        <f t="shared" si="0"/>
        <v>42</v>
      </c>
      <c r="I8" s="674">
        <f t="shared" si="0"/>
        <v>0</v>
      </c>
      <c r="J8" s="3380">
        <f t="shared" si="0"/>
        <v>42</v>
      </c>
      <c r="K8" s="1543">
        <f t="shared" si="0"/>
        <v>26</v>
      </c>
      <c r="L8" s="1544">
        <f t="shared" si="0"/>
        <v>0</v>
      </c>
      <c r="M8" s="3380">
        <f t="shared" si="0"/>
        <v>26</v>
      </c>
      <c r="N8" s="1543">
        <f t="shared" si="0"/>
        <v>148</v>
      </c>
      <c r="O8" s="1544">
        <f t="shared" si="0"/>
        <v>0</v>
      </c>
      <c r="P8" s="3381">
        <f t="shared" si="0"/>
        <v>148</v>
      </c>
    </row>
    <row r="9" spans="1:115" s="47" customFormat="1" x14ac:dyDescent="0.2">
      <c r="A9" s="3379" t="s">
        <v>64</v>
      </c>
      <c r="B9" s="673">
        <f t="shared" si="0"/>
        <v>40</v>
      </c>
      <c r="C9" s="674">
        <f t="shared" si="0"/>
        <v>0</v>
      </c>
      <c r="D9" s="3380">
        <f t="shared" si="0"/>
        <v>40</v>
      </c>
      <c r="E9" s="1543">
        <f t="shared" si="0"/>
        <v>27</v>
      </c>
      <c r="F9" s="1544">
        <f t="shared" si="0"/>
        <v>0</v>
      </c>
      <c r="G9" s="3380">
        <f t="shared" si="0"/>
        <v>27</v>
      </c>
      <c r="H9" s="1543">
        <f t="shared" si="0"/>
        <v>23</v>
      </c>
      <c r="I9" s="674">
        <f t="shared" si="0"/>
        <v>1</v>
      </c>
      <c r="J9" s="3380">
        <f t="shared" si="0"/>
        <v>24</v>
      </c>
      <c r="K9" s="1543">
        <f t="shared" si="0"/>
        <v>24</v>
      </c>
      <c r="L9" s="1544">
        <f t="shared" si="0"/>
        <v>1</v>
      </c>
      <c r="M9" s="3380">
        <f t="shared" si="0"/>
        <v>25</v>
      </c>
      <c r="N9" s="1543">
        <f t="shared" si="0"/>
        <v>114</v>
      </c>
      <c r="O9" s="1544">
        <f t="shared" si="0"/>
        <v>2</v>
      </c>
      <c r="P9" s="3381">
        <f t="shared" si="0"/>
        <v>116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</row>
    <row r="10" spans="1:115" s="46" customFormat="1" x14ac:dyDescent="0.2">
      <c r="A10" s="1545" t="s">
        <v>65</v>
      </c>
      <c r="B10" s="673">
        <f t="shared" si="0"/>
        <v>40</v>
      </c>
      <c r="C10" s="674">
        <f t="shared" si="0"/>
        <v>0</v>
      </c>
      <c r="D10" s="3380">
        <f t="shared" si="0"/>
        <v>40</v>
      </c>
      <c r="E10" s="1543">
        <f>E23+E35</f>
        <v>35</v>
      </c>
      <c r="F10" s="1544">
        <f t="shared" si="0"/>
        <v>1</v>
      </c>
      <c r="G10" s="3380">
        <f t="shared" si="0"/>
        <v>36</v>
      </c>
      <c r="H10" s="1543">
        <f t="shared" si="0"/>
        <v>37</v>
      </c>
      <c r="I10" s="674">
        <f t="shared" si="0"/>
        <v>4</v>
      </c>
      <c r="J10" s="3380">
        <f t="shared" si="0"/>
        <v>41</v>
      </c>
      <c r="K10" s="1543">
        <f t="shared" si="0"/>
        <v>30</v>
      </c>
      <c r="L10" s="1544">
        <f t="shared" si="0"/>
        <v>5</v>
      </c>
      <c r="M10" s="3380">
        <f t="shared" si="0"/>
        <v>35</v>
      </c>
      <c r="N10" s="1543">
        <f t="shared" si="0"/>
        <v>142</v>
      </c>
      <c r="O10" s="1544">
        <f t="shared" si="0"/>
        <v>10</v>
      </c>
      <c r="P10" s="3381">
        <f>P23+P35</f>
        <v>152</v>
      </c>
    </row>
    <row r="11" spans="1:115" s="46" customFormat="1" x14ac:dyDescent="0.2">
      <c r="A11" s="1545" t="s">
        <v>66</v>
      </c>
      <c r="B11" s="673">
        <f t="shared" si="0"/>
        <v>25</v>
      </c>
      <c r="C11" s="674">
        <f t="shared" si="0"/>
        <v>0</v>
      </c>
      <c r="D11" s="3380">
        <f t="shared" si="0"/>
        <v>25</v>
      </c>
      <c r="E11" s="1543">
        <f t="shared" si="0"/>
        <v>26</v>
      </c>
      <c r="F11" s="1544">
        <f t="shared" si="0"/>
        <v>0</v>
      </c>
      <c r="G11" s="3380">
        <f t="shared" si="0"/>
        <v>26</v>
      </c>
      <c r="H11" s="1543">
        <f t="shared" si="0"/>
        <v>21</v>
      </c>
      <c r="I11" s="674">
        <f t="shared" si="0"/>
        <v>0</v>
      </c>
      <c r="J11" s="3380">
        <f t="shared" si="0"/>
        <v>21</v>
      </c>
      <c r="K11" s="1543">
        <f t="shared" si="0"/>
        <v>17</v>
      </c>
      <c r="L11" s="1544">
        <f t="shared" si="0"/>
        <v>1</v>
      </c>
      <c r="M11" s="3380">
        <f t="shared" si="0"/>
        <v>18</v>
      </c>
      <c r="N11" s="1543">
        <f>N24+N36</f>
        <v>89</v>
      </c>
      <c r="O11" s="1544">
        <f>O24+O36</f>
        <v>1</v>
      </c>
      <c r="P11" s="3381">
        <f t="shared" si="0"/>
        <v>90</v>
      </c>
    </row>
    <row r="12" spans="1:115" s="46" customFormat="1" x14ac:dyDescent="0.2">
      <c r="A12" s="1546" t="s">
        <v>48</v>
      </c>
      <c r="B12" s="673">
        <f t="shared" si="0"/>
        <v>0</v>
      </c>
      <c r="C12" s="674">
        <f t="shared" si="0"/>
        <v>0</v>
      </c>
      <c r="D12" s="3380">
        <f t="shared" si="0"/>
        <v>0</v>
      </c>
      <c r="E12" s="1543">
        <f t="shared" si="0"/>
        <v>23</v>
      </c>
      <c r="F12" s="1544">
        <f t="shared" si="0"/>
        <v>0</v>
      </c>
      <c r="G12" s="3380">
        <f t="shared" si="0"/>
        <v>23</v>
      </c>
      <c r="H12" s="1543">
        <f t="shared" si="0"/>
        <v>14</v>
      </c>
      <c r="I12" s="674">
        <f t="shared" si="0"/>
        <v>0</v>
      </c>
      <c r="J12" s="3380">
        <f t="shared" si="0"/>
        <v>14</v>
      </c>
      <c r="K12" s="1543">
        <f t="shared" si="0"/>
        <v>19</v>
      </c>
      <c r="L12" s="1544">
        <f t="shared" si="0"/>
        <v>0</v>
      </c>
      <c r="M12" s="3380">
        <f>M25+M37</f>
        <v>19</v>
      </c>
      <c r="N12" s="1543">
        <f t="shared" si="0"/>
        <v>56</v>
      </c>
      <c r="O12" s="1544">
        <f t="shared" si="0"/>
        <v>0</v>
      </c>
      <c r="P12" s="3381">
        <f t="shared" si="0"/>
        <v>56</v>
      </c>
    </row>
    <row r="13" spans="1:115" s="46" customFormat="1" x14ac:dyDescent="0.2">
      <c r="A13" s="1547" t="s">
        <v>67</v>
      </c>
      <c r="B13" s="673">
        <f t="shared" si="0"/>
        <v>32</v>
      </c>
      <c r="C13" s="674">
        <f t="shared" si="0"/>
        <v>0</v>
      </c>
      <c r="D13" s="3380">
        <f t="shared" si="0"/>
        <v>32</v>
      </c>
      <c r="E13" s="1543">
        <f t="shared" si="0"/>
        <v>26</v>
      </c>
      <c r="F13" s="1544">
        <f t="shared" si="0"/>
        <v>0</v>
      </c>
      <c r="G13" s="3380">
        <f t="shared" si="0"/>
        <v>26</v>
      </c>
      <c r="H13" s="1543">
        <f t="shared" si="0"/>
        <v>29</v>
      </c>
      <c r="I13" s="674">
        <f t="shared" si="0"/>
        <v>0</v>
      </c>
      <c r="J13" s="3380">
        <f t="shared" si="0"/>
        <v>29</v>
      </c>
      <c r="K13" s="1543">
        <f t="shared" si="0"/>
        <v>15</v>
      </c>
      <c r="L13" s="1544">
        <f t="shared" si="0"/>
        <v>1</v>
      </c>
      <c r="M13" s="3380">
        <f>M26+M38</f>
        <v>16</v>
      </c>
      <c r="N13" s="1543">
        <f t="shared" si="0"/>
        <v>102</v>
      </c>
      <c r="O13" s="1544">
        <f t="shared" si="0"/>
        <v>1</v>
      </c>
      <c r="P13" s="3381">
        <f t="shared" si="0"/>
        <v>103</v>
      </c>
    </row>
    <row r="14" spans="1:115" s="46" customFormat="1" x14ac:dyDescent="0.2">
      <c r="A14" s="1548" t="s">
        <v>68</v>
      </c>
      <c r="B14" s="673">
        <f t="shared" si="0"/>
        <v>40</v>
      </c>
      <c r="C14" s="674">
        <f t="shared" si="0"/>
        <v>0</v>
      </c>
      <c r="D14" s="3380">
        <f t="shared" si="0"/>
        <v>40</v>
      </c>
      <c r="E14" s="1543">
        <f t="shared" si="0"/>
        <v>34</v>
      </c>
      <c r="F14" s="1544">
        <f t="shared" si="0"/>
        <v>0</v>
      </c>
      <c r="G14" s="3380">
        <f t="shared" si="0"/>
        <v>34</v>
      </c>
      <c r="H14" s="1543">
        <f t="shared" si="0"/>
        <v>36</v>
      </c>
      <c r="I14" s="674">
        <f t="shared" si="0"/>
        <v>0</v>
      </c>
      <c r="J14" s="3380">
        <f t="shared" si="0"/>
        <v>36</v>
      </c>
      <c r="K14" s="1543">
        <f t="shared" si="0"/>
        <v>22</v>
      </c>
      <c r="L14" s="1544">
        <f t="shared" si="0"/>
        <v>0</v>
      </c>
      <c r="M14" s="3380">
        <f>M27+M39</f>
        <v>22</v>
      </c>
      <c r="N14" s="1543">
        <f t="shared" si="0"/>
        <v>132</v>
      </c>
      <c r="O14" s="1544">
        <f t="shared" si="0"/>
        <v>0</v>
      </c>
      <c r="P14" s="3381">
        <f t="shared" si="0"/>
        <v>132</v>
      </c>
    </row>
    <row r="15" spans="1:115" s="46" customFormat="1" x14ac:dyDescent="0.2">
      <c r="A15" s="1548" t="s">
        <v>69</v>
      </c>
      <c r="B15" s="673">
        <f t="shared" si="0"/>
        <v>20</v>
      </c>
      <c r="C15" s="674">
        <f t="shared" si="0"/>
        <v>0</v>
      </c>
      <c r="D15" s="3380">
        <f t="shared" si="0"/>
        <v>20</v>
      </c>
      <c r="E15" s="1543">
        <f t="shared" si="0"/>
        <v>15</v>
      </c>
      <c r="F15" s="1544">
        <f t="shared" si="0"/>
        <v>0</v>
      </c>
      <c r="G15" s="3380">
        <f t="shared" si="0"/>
        <v>15</v>
      </c>
      <c r="H15" s="1543">
        <f t="shared" si="0"/>
        <v>15</v>
      </c>
      <c r="I15" s="674">
        <f t="shared" si="0"/>
        <v>0</v>
      </c>
      <c r="J15" s="3380">
        <f t="shared" si="0"/>
        <v>15</v>
      </c>
      <c r="K15" s="1543">
        <f t="shared" si="0"/>
        <v>11</v>
      </c>
      <c r="L15" s="1544">
        <f t="shared" si="0"/>
        <v>0</v>
      </c>
      <c r="M15" s="3380">
        <f t="shared" si="0"/>
        <v>11</v>
      </c>
      <c r="N15" s="1543">
        <f t="shared" si="0"/>
        <v>61</v>
      </c>
      <c r="O15" s="1544">
        <f t="shared" si="0"/>
        <v>0</v>
      </c>
      <c r="P15" s="3381">
        <f t="shared" si="0"/>
        <v>61</v>
      </c>
    </row>
    <row r="16" spans="1:115" s="46" customFormat="1" x14ac:dyDescent="0.2">
      <c r="A16" s="1546" t="s">
        <v>70</v>
      </c>
      <c r="B16" s="673">
        <f t="shared" si="0"/>
        <v>61</v>
      </c>
      <c r="C16" s="674">
        <f t="shared" si="0"/>
        <v>1</v>
      </c>
      <c r="D16" s="3380">
        <f t="shared" si="0"/>
        <v>62</v>
      </c>
      <c r="E16" s="1543">
        <f t="shared" si="0"/>
        <v>48</v>
      </c>
      <c r="F16" s="1544">
        <f t="shared" si="0"/>
        <v>0</v>
      </c>
      <c r="G16" s="3380">
        <f t="shared" si="0"/>
        <v>48</v>
      </c>
      <c r="H16" s="1543">
        <f t="shared" si="0"/>
        <v>40</v>
      </c>
      <c r="I16" s="674">
        <f t="shared" si="0"/>
        <v>0</v>
      </c>
      <c r="J16" s="3380">
        <f t="shared" si="0"/>
        <v>40</v>
      </c>
      <c r="K16" s="1543">
        <f t="shared" si="0"/>
        <v>46</v>
      </c>
      <c r="L16" s="1544">
        <f t="shared" si="0"/>
        <v>1</v>
      </c>
      <c r="M16" s="3380">
        <f t="shared" si="0"/>
        <v>47</v>
      </c>
      <c r="N16" s="1543">
        <f t="shared" si="0"/>
        <v>195</v>
      </c>
      <c r="O16" s="1544">
        <f t="shared" si="0"/>
        <v>2</v>
      </c>
      <c r="P16" s="3381">
        <f t="shared" si="0"/>
        <v>197</v>
      </c>
    </row>
    <row r="17" spans="1:115" s="46" customFormat="1" ht="13.5" thickBot="1" x14ac:dyDescent="0.25">
      <c r="A17" s="1549" t="s">
        <v>71</v>
      </c>
      <c r="B17" s="675">
        <f t="shared" si="0"/>
        <v>18</v>
      </c>
      <c r="C17" s="676">
        <f t="shared" si="0"/>
        <v>0</v>
      </c>
      <c r="D17" s="677">
        <f t="shared" si="0"/>
        <v>18</v>
      </c>
      <c r="E17" s="1550">
        <f t="shared" si="0"/>
        <v>14</v>
      </c>
      <c r="F17" s="1551">
        <f t="shared" si="0"/>
        <v>0</v>
      </c>
      <c r="G17" s="677">
        <f t="shared" si="0"/>
        <v>14</v>
      </c>
      <c r="H17" s="1550">
        <f t="shared" si="0"/>
        <v>14</v>
      </c>
      <c r="I17" s="676">
        <f t="shared" si="0"/>
        <v>0</v>
      </c>
      <c r="J17" s="677">
        <f t="shared" si="0"/>
        <v>14</v>
      </c>
      <c r="K17" s="1550">
        <f t="shared" si="0"/>
        <v>11</v>
      </c>
      <c r="L17" s="1551">
        <f t="shared" si="0"/>
        <v>7</v>
      </c>
      <c r="M17" s="677">
        <f t="shared" si="0"/>
        <v>18</v>
      </c>
      <c r="N17" s="1550">
        <f t="shared" si="0"/>
        <v>57</v>
      </c>
      <c r="O17" s="1551">
        <f t="shared" si="0"/>
        <v>7</v>
      </c>
      <c r="P17" s="3382">
        <f t="shared" si="0"/>
        <v>64</v>
      </c>
    </row>
    <row r="18" spans="1:115" s="47" customFormat="1" ht="13.5" thickBot="1" x14ac:dyDescent="0.25">
      <c r="A18" s="3383" t="s">
        <v>12</v>
      </c>
      <c r="B18" s="678">
        <f>B31+B43</f>
        <v>319</v>
      </c>
      <c r="C18" s="679">
        <f t="shared" si="0"/>
        <v>1</v>
      </c>
      <c r="D18" s="3384">
        <f t="shared" si="0"/>
        <v>320</v>
      </c>
      <c r="E18" s="678">
        <f t="shared" si="0"/>
        <v>285</v>
      </c>
      <c r="F18" s="679">
        <f t="shared" si="0"/>
        <v>1</v>
      </c>
      <c r="G18" s="3384">
        <f t="shared" si="0"/>
        <v>286</v>
      </c>
      <c r="H18" s="678">
        <f t="shared" si="0"/>
        <v>271</v>
      </c>
      <c r="I18" s="679">
        <f t="shared" si="0"/>
        <v>5</v>
      </c>
      <c r="J18" s="3384">
        <f t="shared" si="0"/>
        <v>276</v>
      </c>
      <c r="K18" s="678">
        <f t="shared" si="0"/>
        <v>221</v>
      </c>
      <c r="L18" s="679">
        <f t="shared" si="0"/>
        <v>16</v>
      </c>
      <c r="M18" s="3384">
        <f t="shared" si="0"/>
        <v>237</v>
      </c>
      <c r="N18" s="678">
        <f>N31+N43</f>
        <v>1096</v>
      </c>
      <c r="O18" s="679">
        <f t="shared" si="0"/>
        <v>23</v>
      </c>
      <c r="P18" s="3385">
        <f t="shared" si="0"/>
        <v>1119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</row>
    <row r="19" spans="1:115" s="47" customFormat="1" x14ac:dyDescent="0.2">
      <c r="A19" s="3386" t="s">
        <v>23</v>
      </c>
      <c r="B19" s="1552"/>
      <c r="C19" s="1553"/>
      <c r="D19" s="3387"/>
      <c r="E19" s="1554"/>
      <c r="F19" s="1555"/>
      <c r="G19" s="3388"/>
      <c r="H19" s="1554"/>
      <c r="I19" s="1555"/>
      <c r="J19" s="3389"/>
      <c r="K19" s="3390"/>
      <c r="L19" s="1555"/>
      <c r="M19" s="3390"/>
      <c r="N19" s="1556"/>
      <c r="O19" s="3391"/>
      <c r="P19" s="3392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</row>
    <row r="20" spans="1:115" s="47" customFormat="1" x14ac:dyDescent="0.2">
      <c r="A20" s="3393" t="s">
        <v>11</v>
      </c>
      <c r="B20" s="1552"/>
      <c r="C20" s="1553"/>
      <c r="D20" s="3387"/>
      <c r="E20" s="1557"/>
      <c r="F20" s="1558"/>
      <c r="G20" s="1559"/>
      <c r="H20" s="1557"/>
      <c r="I20" s="1558"/>
      <c r="J20" s="1560"/>
      <c r="K20" s="1561"/>
      <c r="L20" s="1558"/>
      <c r="M20" s="1561"/>
      <c r="N20" s="1556"/>
      <c r="O20" s="3391"/>
      <c r="P20" s="3392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</row>
    <row r="21" spans="1:115" s="46" customFormat="1" x14ac:dyDescent="0.2">
      <c r="A21" s="3379" t="s">
        <v>63</v>
      </c>
      <c r="B21" s="673">
        <v>43</v>
      </c>
      <c r="C21" s="674">
        <v>0</v>
      </c>
      <c r="D21" s="3380">
        <f>B21+C21</f>
        <v>43</v>
      </c>
      <c r="E21" s="1562">
        <v>35</v>
      </c>
      <c r="F21" s="1563">
        <v>0</v>
      </c>
      <c r="G21" s="1564">
        <f>E21+F21</f>
        <v>35</v>
      </c>
      <c r="H21" s="1562">
        <v>42</v>
      </c>
      <c r="I21" s="1563">
        <v>0</v>
      </c>
      <c r="J21" s="1565">
        <f>I21+H21</f>
        <v>42</v>
      </c>
      <c r="K21" s="1566">
        <v>25</v>
      </c>
      <c r="L21" s="1563">
        <v>0</v>
      </c>
      <c r="M21" s="1566">
        <f>K21+L21</f>
        <v>25</v>
      </c>
      <c r="N21" s="680">
        <f>B21+E21+H21+K21</f>
        <v>145</v>
      </c>
      <c r="O21" s="3394">
        <f>F21+I21+L21+C21</f>
        <v>0</v>
      </c>
      <c r="P21" s="3395">
        <f>N21+O21</f>
        <v>145</v>
      </c>
    </row>
    <row r="22" spans="1:115" s="46" customFormat="1" x14ac:dyDescent="0.2">
      <c r="A22" s="3379" t="s">
        <v>64</v>
      </c>
      <c r="B22" s="673">
        <v>37</v>
      </c>
      <c r="C22" s="674">
        <v>0</v>
      </c>
      <c r="D22" s="3380">
        <f>B22+C22</f>
        <v>37</v>
      </c>
      <c r="E22" s="1562">
        <v>25</v>
      </c>
      <c r="F22" s="1563">
        <v>0</v>
      </c>
      <c r="G22" s="1564">
        <f>E22+F22</f>
        <v>25</v>
      </c>
      <c r="H22" s="1562">
        <v>21</v>
      </c>
      <c r="I22" s="1563">
        <v>0</v>
      </c>
      <c r="J22" s="1565">
        <f>I22+H22</f>
        <v>21</v>
      </c>
      <c r="K22" s="1566">
        <v>24</v>
      </c>
      <c r="L22" s="1563">
        <v>1</v>
      </c>
      <c r="M22" s="1566">
        <f>K22+L22</f>
        <v>25</v>
      </c>
      <c r="N22" s="680">
        <f>B22+E22+H22+K22</f>
        <v>107</v>
      </c>
      <c r="O22" s="3394">
        <f>F22+I22+L22+C22</f>
        <v>1</v>
      </c>
      <c r="P22" s="3395">
        <f>N22+O22</f>
        <v>108</v>
      </c>
    </row>
    <row r="23" spans="1:115" s="46" customFormat="1" x14ac:dyDescent="0.2">
      <c r="A23" s="1545" t="s">
        <v>65</v>
      </c>
      <c r="B23" s="673">
        <v>40</v>
      </c>
      <c r="C23" s="674">
        <v>0</v>
      </c>
      <c r="D23" s="3380">
        <f t="shared" ref="D23:D30" si="1">B23+C23</f>
        <v>40</v>
      </c>
      <c r="E23" s="1562">
        <v>34</v>
      </c>
      <c r="F23" s="1563">
        <v>1</v>
      </c>
      <c r="G23" s="1564">
        <f t="shared" ref="G23:G30" si="2">E23+F23</f>
        <v>35</v>
      </c>
      <c r="H23" s="1562">
        <v>37</v>
      </c>
      <c r="I23" s="1563">
        <v>4</v>
      </c>
      <c r="J23" s="1565">
        <f t="shared" ref="J23:J30" si="3">I23+H23</f>
        <v>41</v>
      </c>
      <c r="K23" s="1566">
        <v>30</v>
      </c>
      <c r="L23" s="1563">
        <v>5</v>
      </c>
      <c r="M23" s="1566">
        <f t="shared" ref="M23:M30" si="4">K23+L23</f>
        <v>35</v>
      </c>
      <c r="N23" s="680">
        <f t="shared" ref="N23:N30" si="5">B23+E23+H23+K23</f>
        <v>141</v>
      </c>
      <c r="O23" s="3394">
        <f t="shared" ref="O23:O30" si="6">F23+I23+L23+C23</f>
        <v>10</v>
      </c>
      <c r="P23" s="3395">
        <f t="shared" ref="P23:P30" si="7">N23+O23</f>
        <v>151</v>
      </c>
    </row>
    <row r="24" spans="1:115" s="46" customFormat="1" x14ac:dyDescent="0.2">
      <c r="A24" s="1545" t="s">
        <v>66</v>
      </c>
      <c r="B24" s="673">
        <v>24</v>
      </c>
      <c r="C24" s="674">
        <v>0</v>
      </c>
      <c r="D24" s="3380">
        <f t="shared" si="1"/>
        <v>24</v>
      </c>
      <c r="E24" s="1562">
        <v>26</v>
      </c>
      <c r="F24" s="1563">
        <v>0</v>
      </c>
      <c r="G24" s="1564">
        <f t="shared" si="2"/>
        <v>26</v>
      </c>
      <c r="H24" s="1562">
        <v>21</v>
      </c>
      <c r="I24" s="1563">
        <v>0</v>
      </c>
      <c r="J24" s="1565">
        <f t="shared" si="3"/>
        <v>21</v>
      </c>
      <c r="K24" s="1566">
        <v>17</v>
      </c>
      <c r="L24" s="1563">
        <v>1</v>
      </c>
      <c r="M24" s="1566">
        <f t="shared" si="4"/>
        <v>18</v>
      </c>
      <c r="N24" s="680">
        <f t="shared" si="5"/>
        <v>88</v>
      </c>
      <c r="O24" s="3394">
        <f t="shared" si="6"/>
        <v>1</v>
      </c>
      <c r="P24" s="3395">
        <f t="shared" si="7"/>
        <v>89</v>
      </c>
    </row>
    <row r="25" spans="1:115" s="46" customFormat="1" x14ac:dyDescent="0.2">
      <c r="A25" s="1546" t="s">
        <v>48</v>
      </c>
      <c r="B25" s="673">
        <v>0</v>
      </c>
      <c r="C25" s="674">
        <v>0</v>
      </c>
      <c r="D25" s="3380">
        <f t="shared" si="1"/>
        <v>0</v>
      </c>
      <c r="E25" s="1562">
        <v>23</v>
      </c>
      <c r="F25" s="1563">
        <v>0</v>
      </c>
      <c r="G25" s="1564">
        <f t="shared" si="2"/>
        <v>23</v>
      </c>
      <c r="H25" s="1562">
        <v>14</v>
      </c>
      <c r="I25" s="1563">
        <v>0</v>
      </c>
      <c r="J25" s="1565">
        <f t="shared" si="3"/>
        <v>14</v>
      </c>
      <c r="K25" s="1566">
        <v>18</v>
      </c>
      <c r="L25" s="1563">
        <v>0</v>
      </c>
      <c r="M25" s="1566">
        <f t="shared" si="4"/>
        <v>18</v>
      </c>
      <c r="N25" s="680">
        <f t="shared" si="5"/>
        <v>55</v>
      </c>
      <c r="O25" s="3394">
        <f t="shared" si="6"/>
        <v>0</v>
      </c>
      <c r="P25" s="3395">
        <f t="shared" si="7"/>
        <v>55</v>
      </c>
    </row>
    <row r="26" spans="1:115" s="46" customFormat="1" x14ac:dyDescent="0.2">
      <c r="A26" s="1547" t="s">
        <v>67</v>
      </c>
      <c r="B26" s="673">
        <v>32</v>
      </c>
      <c r="C26" s="674">
        <v>0</v>
      </c>
      <c r="D26" s="3380">
        <f t="shared" si="1"/>
        <v>32</v>
      </c>
      <c r="E26" s="1562">
        <v>26</v>
      </c>
      <c r="F26" s="1563">
        <v>0</v>
      </c>
      <c r="G26" s="1564">
        <f t="shared" si="2"/>
        <v>26</v>
      </c>
      <c r="H26" s="1562">
        <v>29</v>
      </c>
      <c r="I26" s="1563">
        <v>0</v>
      </c>
      <c r="J26" s="1565">
        <f t="shared" si="3"/>
        <v>29</v>
      </c>
      <c r="K26" s="1566">
        <v>15</v>
      </c>
      <c r="L26" s="1563">
        <v>1</v>
      </c>
      <c r="M26" s="1566">
        <f t="shared" si="4"/>
        <v>16</v>
      </c>
      <c r="N26" s="680">
        <f t="shared" si="5"/>
        <v>102</v>
      </c>
      <c r="O26" s="3394">
        <f t="shared" si="6"/>
        <v>1</v>
      </c>
      <c r="P26" s="3395">
        <f t="shared" si="7"/>
        <v>103</v>
      </c>
    </row>
    <row r="27" spans="1:115" s="46" customFormat="1" ht="12" customHeight="1" x14ac:dyDescent="0.2">
      <c r="A27" s="1548" t="s">
        <v>68</v>
      </c>
      <c r="B27" s="673">
        <v>39</v>
      </c>
      <c r="C27" s="674">
        <v>0</v>
      </c>
      <c r="D27" s="3380">
        <f t="shared" si="1"/>
        <v>39</v>
      </c>
      <c r="E27" s="1562">
        <v>34</v>
      </c>
      <c r="F27" s="1563">
        <v>0</v>
      </c>
      <c r="G27" s="1564">
        <f t="shared" si="2"/>
        <v>34</v>
      </c>
      <c r="H27" s="1562">
        <v>36</v>
      </c>
      <c r="I27" s="1563">
        <v>0</v>
      </c>
      <c r="J27" s="1565">
        <f t="shared" si="3"/>
        <v>36</v>
      </c>
      <c r="K27" s="1566">
        <v>22</v>
      </c>
      <c r="L27" s="1563">
        <v>0</v>
      </c>
      <c r="M27" s="1566">
        <f t="shared" si="4"/>
        <v>22</v>
      </c>
      <c r="N27" s="680">
        <f t="shared" si="5"/>
        <v>131</v>
      </c>
      <c r="O27" s="3394">
        <f t="shared" si="6"/>
        <v>0</v>
      </c>
      <c r="P27" s="3395">
        <f t="shared" si="7"/>
        <v>131</v>
      </c>
    </row>
    <row r="28" spans="1:115" s="46" customFormat="1" x14ac:dyDescent="0.2">
      <c r="A28" s="1548" t="s">
        <v>69</v>
      </c>
      <c r="B28" s="673">
        <v>19</v>
      </c>
      <c r="C28" s="674">
        <v>0</v>
      </c>
      <c r="D28" s="3380">
        <f t="shared" si="1"/>
        <v>19</v>
      </c>
      <c r="E28" s="1562">
        <v>12</v>
      </c>
      <c r="F28" s="1563">
        <v>0</v>
      </c>
      <c r="G28" s="1564">
        <f t="shared" si="2"/>
        <v>12</v>
      </c>
      <c r="H28" s="1562">
        <v>15</v>
      </c>
      <c r="I28" s="1563">
        <v>0</v>
      </c>
      <c r="J28" s="1565">
        <f t="shared" si="3"/>
        <v>15</v>
      </c>
      <c r="K28" s="1566">
        <v>11</v>
      </c>
      <c r="L28" s="1563">
        <v>0</v>
      </c>
      <c r="M28" s="1566">
        <f t="shared" si="4"/>
        <v>11</v>
      </c>
      <c r="N28" s="680">
        <f t="shared" si="5"/>
        <v>57</v>
      </c>
      <c r="O28" s="3394">
        <f t="shared" si="6"/>
        <v>0</v>
      </c>
      <c r="P28" s="3395">
        <f t="shared" si="7"/>
        <v>57</v>
      </c>
    </row>
    <row r="29" spans="1:115" s="47" customFormat="1" x14ac:dyDescent="0.2">
      <c r="A29" s="1546" t="s">
        <v>73</v>
      </c>
      <c r="B29" s="673">
        <v>59</v>
      </c>
      <c r="C29" s="674">
        <v>1</v>
      </c>
      <c r="D29" s="3380">
        <f t="shared" si="1"/>
        <v>60</v>
      </c>
      <c r="E29" s="1562">
        <v>45</v>
      </c>
      <c r="F29" s="1563">
        <v>0</v>
      </c>
      <c r="G29" s="1564">
        <f t="shared" si="2"/>
        <v>45</v>
      </c>
      <c r="H29" s="1562">
        <v>40</v>
      </c>
      <c r="I29" s="1563">
        <v>0</v>
      </c>
      <c r="J29" s="1565">
        <f t="shared" si="3"/>
        <v>40</v>
      </c>
      <c r="K29" s="1566">
        <v>46</v>
      </c>
      <c r="L29" s="1563">
        <v>1</v>
      </c>
      <c r="M29" s="1566">
        <f t="shared" si="4"/>
        <v>47</v>
      </c>
      <c r="N29" s="680">
        <f t="shared" si="5"/>
        <v>190</v>
      </c>
      <c r="O29" s="3394">
        <f t="shared" si="6"/>
        <v>2</v>
      </c>
      <c r="P29" s="3395">
        <f t="shared" si="7"/>
        <v>192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</row>
    <row r="30" spans="1:115" s="47" customFormat="1" ht="13.5" thickBot="1" x14ac:dyDescent="0.25">
      <c r="A30" s="1549" t="s">
        <v>71</v>
      </c>
      <c r="B30" s="675">
        <v>17</v>
      </c>
      <c r="C30" s="676">
        <v>0</v>
      </c>
      <c r="D30" s="677">
        <f t="shared" si="1"/>
        <v>17</v>
      </c>
      <c r="E30" s="1567">
        <v>14</v>
      </c>
      <c r="F30" s="1568">
        <v>0</v>
      </c>
      <c r="G30" s="1569">
        <f t="shared" si="2"/>
        <v>14</v>
      </c>
      <c r="H30" s="1567">
        <v>14</v>
      </c>
      <c r="I30" s="1568">
        <v>0</v>
      </c>
      <c r="J30" s="1570">
        <f t="shared" si="3"/>
        <v>14</v>
      </c>
      <c r="K30" s="1571">
        <v>8</v>
      </c>
      <c r="L30" s="1568">
        <v>7</v>
      </c>
      <c r="M30" s="1571">
        <f t="shared" si="4"/>
        <v>15</v>
      </c>
      <c r="N30" s="1572">
        <f t="shared" si="5"/>
        <v>53</v>
      </c>
      <c r="O30" s="1573">
        <f t="shared" si="6"/>
        <v>7</v>
      </c>
      <c r="P30" s="1574">
        <f t="shared" si="7"/>
        <v>60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s="47" customFormat="1" ht="13.5" thickBot="1" x14ac:dyDescent="0.25">
      <c r="A31" s="3396" t="s">
        <v>8</v>
      </c>
      <c r="B31" s="3397">
        <f t="shared" ref="B31:P31" si="8">B21+B22+B23+B24+B25+B26+B27+B28+B29+B30</f>
        <v>310</v>
      </c>
      <c r="C31" s="681">
        <f t="shared" si="8"/>
        <v>1</v>
      </c>
      <c r="D31" s="682">
        <f t="shared" si="8"/>
        <v>311</v>
      </c>
      <c r="E31" s="683">
        <f t="shared" si="8"/>
        <v>274</v>
      </c>
      <c r="F31" s="3384">
        <f t="shared" si="8"/>
        <v>1</v>
      </c>
      <c r="G31" s="682">
        <f t="shared" si="8"/>
        <v>275</v>
      </c>
      <c r="H31" s="683">
        <f t="shared" si="8"/>
        <v>269</v>
      </c>
      <c r="I31" s="684">
        <f t="shared" si="8"/>
        <v>4</v>
      </c>
      <c r="J31" s="1575">
        <f t="shared" si="8"/>
        <v>273</v>
      </c>
      <c r="K31" s="3397">
        <f t="shared" si="8"/>
        <v>216</v>
      </c>
      <c r="L31" s="681">
        <f t="shared" si="8"/>
        <v>16</v>
      </c>
      <c r="M31" s="682">
        <f t="shared" si="8"/>
        <v>232</v>
      </c>
      <c r="N31" s="678">
        <f t="shared" si="8"/>
        <v>1069</v>
      </c>
      <c r="O31" s="679">
        <f t="shared" si="8"/>
        <v>22</v>
      </c>
      <c r="P31" s="3398">
        <f t="shared" si="8"/>
        <v>1091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1:115" s="47" customFormat="1" ht="13.5" customHeight="1" x14ac:dyDescent="0.2">
      <c r="A32" s="3399" t="s">
        <v>56</v>
      </c>
      <c r="B32" s="1552"/>
      <c r="C32" s="1553"/>
      <c r="D32" s="3387"/>
      <c r="E32" s="1554"/>
      <c r="F32" s="3390"/>
      <c r="G32" s="3388"/>
      <c r="H32" s="1554"/>
      <c r="I32" s="1555"/>
      <c r="J32" s="3389"/>
      <c r="K32" s="3390"/>
      <c r="L32" s="1555"/>
      <c r="M32" s="3390"/>
      <c r="N32" s="1556"/>
      <c r="O32" s="1576"/>
      <c r="P32" s="3392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1:115" s="47" customFormat="1" x14ac:dyDescent="0.2">
      <c r="A33" s="3379" t="s">
        <v>63</v>
      </c>
      <c r="B33" s="673">
        <v>0</v>
      </c>
      <c r="C33" s="674">
        <v>0</v>
      </c>
      <c r="D33" s="3380">
        <f>B33+C33</f>
        <v>0</v>
      </c>
      <c r="E33" s="1562">
        <v>2</v>
      </c>
      <c r="F33" s="1566">
        <v>0</v>
      </c>
      <c r="G33" s="1564">
        <f>E33+F33</f>
        <v>2</v>
      </c>
      <c r="H33" s="1562">
        <v>0</v>
      </c>
      <c r="I33" s="1563">
        <v>0</v>
      </c>
      <c r="J33" s="1565">
        <f>I33+H33</f>
        <v>0</v>
      </c>
      <c r="K33" s="1566">
        <v>1</v>
      </c>
      <c r="L33" s="1563">
        <v>0</v>
      </c>
      <c r="M33" s="1566">
        <f>K33+L33</f>
        <v>1</v>
      </c>
      <c r="N33" s="680">
        <f>B33+E33+H33+K33</f>
        <v>3</v>
      </c>
      <c r="O33" s="3394">
        <f>F33+I33+L33+C33</f>
        <v>0</v>
      </c>
      <c r="P33" s="289">
        <f>N33+O33</f>
        <v>3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</row>
    <row r="34" spans="1:115" s="47" customFormat="1" x14ac:dyDescent="0.2">
      <c r="A34" s="3379" t="s">
        <v>64</v>
      </c>
      <c r="B34" s="673">
        <v>3</v>
      </c>
      <c r="C34" s="674">
        <v>0</v>
      </c>
      <c r="D34" s="3380">
        <f>B34+C34</f>
        <v>3</v>
      </c>
      <c r="E34" s="1562">
        <v>2</v>
      </c>
      <c r="F34" s="1566">
        <v>0</v>
      </c>
      <c r="G34" s="1564">
        <f>E34+F34</f>
        <v>2</v>
      </c>
      <c r="H34" s="1562">
        <v>2</v>
      </c>
      <c r="I34" s="1563">
        <v>1</v>
      </c>
      <c r="J34" s="1565">
        <f>I34+H34</f>
        <v>3</v>
      </c>
      <c r="K34" s="1566">
        <v>0</v>
      </c>
      <c r="L34" s="1563">
        <v>0</v>
      </c>
      <c r="M34" s="1566">
        <f>K34+L34</f>
        <v>0</v>
      </c>
      <c r="N34" s="680">
        <f>B34+E34+H34+K34</f>
        <v>7</v>
      </c>
      <c r="O34" s="3394">
        <f>F34+I34+L34+C34</f>
        <v>1</v>
      </c>
      <c r="P34" s="289">
        <f>N34+O34</f>
        <v>8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</row>
    <row r="35" spans="1:115" s="47" customFormat="1" x14ac:dyDescent="0.2">
      <c r="A35" s="1545" t="s">
        <v>65</v>
      </c>
      <c r="B35" s="673">
        <v>0</v>
      </c>
      <c r="C35" s="674">
        <v>0</v>
      </c>
      <c r="D35" s="3380">
        <f t="shared" ref="D35:D42" si="9">B35+C35</f>
        <v>0</v>
      </c>
      <c r="E35" s="1562">
        <v>1</v>
      </c>
      <c r="F35" s="1566">
        <v>0</v>
      </c>
      <c r="G35" s="1564">
        <f t="shared" ref="G35:G42" si="10">E35+F35</f>
        <v>1</v>
      </c>
      <c r="H35" s="1562">
        <v>0</v>
      </c>
      <c r="I35" s="1563">
        <v>0</v>
      </c>
      <c r="J35" s="1565">
        <f t="shared" ref="J35:J42" si="11">I35+H35</f>
        <v>0</v>
      </c>
      <c r="K35" s="1566">
        <v>0</v>
      </c>
      <c r="L35" s="1563">
        <v>0</v>
      </c>
      <c r="M35" s="1566">
        <f t="shared" ref="M35:M42" si="12">K35+L35</f>
        <v>0</v>
      </c>
      <c r="N35" s="680">
        <f>B35+E35+H35+K35</f>
        <v>1</v>
      </c>
      <c r="O35" s="3394">
        <f>F35+I35+L35+C35</f>
        <v>0</v>
      </c>
      <c r="P35" s="289">
        <f>N35+O35</f>
        <v>1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</row>
    <row r="36" spans="1:115" s="47" customFormat="1" x14ac:dyDescent="0.2">
      <c r="A36" s="1545" t="s">
        <v>66</v>
      </c>
      <c r="B36" s="673">
        <v>1</v>
      </c>
      <c r="C36" s="674">
        <v>0</v>
      </c>
      <c r="D36" s="3380">
        <f t="shared" si="9"/>
        <v>1</v>
      </c>
      <c r="E36" s="1562">
        <v>0</v>
      </c>
      <c r="F36" s="1566">
        <v>0</v>
      </c>
      <c r="G36" s="1564">
        <f t="shared" si="10"/>
        <v>0</v>
      </c>
      <c r="H36" s="1562">
        <v>0</v>
      </c>
      <c r="I36" s="1563">
        <v>0</v>
      </c>
      <c r="J36" s="1565">
        <f t="shared" si="11"/>
        <v>0</v>
      </c>
      <c r="K36" s="1566">
        <v>0</v>
      </c>
      <c r="L36" s="1563">
        <v>0</v>
      </c>
      <c r="M36" s="1566">
        <f t="shared" si="12"/>
        <v>0</v>
      </c>
      <c r="N36" s="680">
        <f t="shared" ref="N36:N42" si="13">B36+E36+H36+K36</f>
        <v>1</v>
      </c>
      <c r="O36" s="3394">
        <f t="shared" ref="O36:O42" si="14">F36+I36+L36+C36</f>
        <v>0</v>
      </c>
      <c r="P36" s="289">
        <f t="shared" ref="P36:P42" si="15">N36+O36</f>
        <v>1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</row>
    <row r="37" spans="1:115" s="47" customFormat="1" x14ac:dyDescent="0.2">
      <c r="A37" s="1546" t="s">
        <v>48</v>
      </c>
      <c r="B37" s="673">
        <v>0</v>
      </c>
      <c r="C37" s="674">
        <v>0</v>
      </c>
      <c r="D37" s="3380">
        <f t="shared" si="9"/>
        <v>0</v>
      </c>
      <c r="E37" s="1562">
        <v>0</v>
      </c>
      <c r="F37" s="1566">
        <v>0</v>
      </c>
      <c r="G37" s="1564">
        <f t="shared" si="10"/>
        <v>0</v>
      </c>
      <c r="H37" s="1562">
        <v>0</v>
      </c>
      <c r="I37" s="1563">
        <v>0</v>
      </c>
      <c r="J37" s="1565">
        <f t="shared" si="11"/>
        <v>0</v>
      </c>
      <c r="K37" s="1566">
        <v>1</v>
      </c>
      <c r="L37" s="1563">
        <v>0</v>
      </c>
      <c r="M37" s="1566">
        <f t="shared" si="12"/>
        <v>1</v>
      </c>
      <c r="N37" s="680">
        <f t="shared" si="13"/>
        <v>1</v>
      </c>
      <c r="O37" s="3394">
        <f t="shared" si="14"/>
        <v>0</v>
      </c>
      <c r="P37" s="289">
        <f t="shared" si="15"/>
        <v>1</v>
      </c>
      <c r="Q37" s="46" t="s">
        <v>245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</row>
    <row r="38" spans="1:115" s="47" customFormat="1" x14ac:dyDescent="0.2">
      <c r="A38" s="1547" t="s">
        <v>67</v>
      </c>
      <c r="B38" s="673">
        <v>0</v>
      </c>
      <c r="C38" s="674">
        <v>0</v>
      </c>
      <c r="D38" s="3380">
        <f t="shared" si="9"/>
        <v>0</v>
      </c>
      <c r="E38" s="1562">
        <v>0</v>
      </c>
      <c r="F38" s="1566">
        <v>0</v>
      </c>
      <c r="G38" s="1564">
        <f t="shared" si="10"/>
        <v>0</v>
      </c>
      <c r="H38" s="1562">
        <v>0</v>
      </c>
      <c r="I38" s="1563">
        <v>0</v>
      </c>
      <c r="J38" s="1565">
        <f t="shared" si="11"/>
        <v>0</v>
      </c>
      <c r="K38" s="1566">
        <v>0</v>
      </c>
      <c r="L38" s="1563">
        <v>0</v>
      </c>
      <c r="M38" s="1566">
        <f t="shared" si="12"/>
        <v>0</v>
      </c>
      <c r="N38" s="680">
        <f t="shared" si="13"/>
        <v>0</v>
      </c>
      <c r="O38" s="3394">
        <f t="shared" si="14"/>
        <v>0</v>
      </c>
      <c r="P38" s="289">
        <f t="shared" si="15"/>
        <v>0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</row>
    <row r="39" spans="1:115" s="46" customFormat="1" x14ac:dyDescent="0.2">
      <c r="A39" s="1545" t="s">
        <v>68</v>
      </c>
      <c r="B39" s="673">
        <v>1</v>
      </c>
      <c r="C39" s="674">
        <v>0</v>
      </c>
      <c r="D39" s="3380">
        <f t="shared" si="9"/>
        <v>1</v>
      </c>
      <c r="E39" s="1562">
        <v>0</v>
      </c>
      <c r="F39" s="1566">
        <v>0</v>
      </c>
      <c r="G39" s="1564">
        <f t="shared" si="10"/>
        <v>0</v>
      </c>
      <c r="H39" s="1562">
        <v>0</v>
      </c>
      <c r="I39" s="1563">
        <v>0</v>
      </c>
      <c r="J39" s="1565">
        <f t="shared" si="11"/>
        <v>0</v>
      </c>
      <c r="K39" s="1566">
        <v>0</v>
      </c>
      <c r="L39" s="1563">
        <v>0</v>
      </c>
      <c r="M39" s="1566">
        <f t="shared" si="12"/>
        <v>0</v>
      </c>
      <c r="N39" s="680">
        <f t="shared" si="13"/>
        <v>1</v>
      </c>
      <c r="O39" s="3394">
        <f t="shared" si="14"/>
        <v>0</v>
      </c>
      <c r="P39" s="289">
        <f t="shared" si="15"/>
        <v>1</v>
      </c>
    </row>
    <row r="40" spans="1:115" s="47" customFormat="1" x14ac:dyDescent="0.2">
      <c r="A40" s="1545" t="s">
        <v>69</v>
      </c>
      <c r="B40" s="673">
        <v>1</v>
      </c>
      <c r="C40" s="674">
        <v>0</v>
      </c>
      <c r="D40" s="3380">
        <f t="shared" si="9"/>
        <v>1</v>
      </c>
      <c r="E40" s="1562">
        <v>3</v>
      </c>
      <c r="F40" s="1566">
        <v>0</v>
      </c>
      <c r="G40" s="1564">
        <f t="shared" si="10"/>
        <v>3</v>
      </c>
      <c r="H40" s="1562">
        <v>0</v>
      </c>
      <c r="I40" s="1563">
        <v>0</v>
      </c>
      <c r="J40" s="1565">
        <f t="shared" si="11"/>
        <v>0</v>
      </c>
      <c r="K40" s="1566">
        <v>0</v>
      </c>
      <c r="L40" s="1563">
        <v>0</v>
      </c>
      <c r="M40" s="1566">
        <f t="shared" si="12"/>
        <v>0</v>
      </c>
      <c r="N40" s="680">
        <f t="shared" si="13"/>
        <v>4</v>
      </c>
      <c r="O40" s="3394">
        <f t="shared" si="14"/>
        <v>0</v>
      </c>
      <c r="P40" s="289">
        <f t="shared" si="15"/>
        <v>4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</row>
    <row r="41" spans="1:115" s="47" customFormat="1" x14ac:dyDescent="0.2">
      <c r="A41" s="1546" t="s">
        <v>73</v>
      </c>
      <c r="B41" s="673">
        <v>2</v>
      </c>
      <c r="C41" s="674">
        <v>0</v>
      </c>
      <c r="D41" s="3380">
        <f t="shared" si="9"/>
        <v>2</v>
      </c>
      <c r="E41" s="1562">
        <v>3</v>
      </c>
      <c r="F41" s="1566">
        <v>0</v>
      </c>
      <c r="G41" s="1564">
        <f t="shared" si="10"/>
        <v>3</v>
      </c>
      <c r="H41" s="1562">
        <v>0</v>
      </c>
      <c r="I41" s="1563">
        <v>0</v>
      </c>
      <c r="J41" s="1565">
        <f t="shared" si="11"/>
        <v>0</v>
      </c>
      <c r="K41" s="1566">
        <v>0</v>
      </c>
      <c r="L41" s="1563">
        <v>0</v>
      </c>
      <c r="M41" s="1566">
        <f t="shared" si="12"/>
        <v>0</v>
      </c>
      <c r="N41" s="680">
        <f t="shared" si="13"/>
        <v>5</v>
      </c>
      <c r="O41" s="3394">
        <f t="shared" si="14"/>
        <v>0</v>
      </c>
      <c r="P41" s="289">
        <f t="shared" si="15"/>
        <v>5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</row>
    <row r="42" spans="1:115" s="47" customFormat="1" x14ac:dyDescent="0.2">
      <c r="A42" s="1546" t="s">
        <v>71</v>
      </c>
      <c r="B42" s="673">
        <v>1</v>
      </c>
      <c r="C42" s="674">
        <v>0</v>
      </c>
      <c r="D42" s="1565">
        <f t="shared" si="9"/>
        <v>1</v>
      </c>
      <c r="E42" s="1562">
        <v>0</v>
      </c>
      <c r="F42" s="1566">
        <v>0</v>
      </c>
      <c r="G42" s="1565">
        <f t="shared" si="10"/>
        <v>0</v>
      </c>
      <c r="H42" s="1566">
        <v>0</v>
      </c>
      <c r="I42" s="1563">
        <f>I55+I70</f>
        <v>0</v>
      </c>
      <c r="J42" s="1565">
        <f t="shared" si="11"/>
        <v>0</v>
      </c>
      <c r="K42" s="1566">
        <v>3</v>
      </c>
      <c r="L42" s="1563">
        <v>0</v>
      </c>
      <c r="M42" s="1565">
        <f t="shared" si="12"/>
        <v>3</v>
      </c>
      <c r="N42" s="3394">
        <f t="shared" si="13"/>
        <v>4</v>
      </c>
      <c r="O42" s="3394">
        <f t="shared" si="14"/>
        <v>0</v>
      </c>
      <c r="P42" s="289">
        <f t="shared" si="15"/>
        <v>4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</row>
    <row r="43" spans="1:115" s="47" customFormat="1" ht="13.5" thickBot="1" x14ac:dyDescent="0.25">
      <c r="A43" s="3400" t="s">
        <v>57</v>
      </c>
      <c r="B43" s="1577">
        <f t="shared" ref="B43:P43" si="16">B33+B34+B35+B36+B37+B38+B39+B40+B41+B42</f>
        <v>9</v>
      </c>
      <c r="C43" s="676">
        <f t="shared" si="16"/>
        <v>0</v>
      </c>
      <c r="D43" s="677">
        <f t="shared" si="16"/>
        <v>9</v>
      </c>
      <c r="E43" s="1577">
        <f t="shared" si="16"/>
        <v>11</v>
      </c>
      <c r="F43" s="1578">
        <f t="shared" si="16"/>
        <v>0</v>
      </c>
      <c r="G43" s="1579">
        <f t="shared" si="16"/>
        <v>11</v>
      </c>
      <c r="H43" s="1580">
        <f t="shared" si="16"/>
        <v>2</v>
      </c>
      <c r="I43" s="1580">
        <f t="shared" si="16"/>
        <v>1</v>
      </c>
      <c r="J43" s="1581">
        <f t="shared" si="16"/>
        <v>3</v>
      </c>
      <c r="K43" s="1580">
        <f t="shared" si="16"/>
        <v>5</v>
      </c>
      <c r="L43" s="1582">
        <f t="shared" si="16"/>
        <v>0</v>
      </c>
      <c r="M43" s="1583">
        <f t="shared" si="16"/>
        <v>5</v>
      </c>
      <c r="N43" s="1578">
        <f t="shared" si="16"/>
        <v>27</v>
      </c>
      <c r="O43" s="1551">
        <f t="shared" si="16"/>
        <v>1</v>
      </c>
      <c r="P43" s="1579">
        <f t="shared" si="16"/>
        <v>28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</row>
    <row r="44" spans="1:115" s="47" customFormat="1" x14ac:dyDescent="0.2">
      <c r="A44" s="3401" t="s">
        <v>8</v>
      </c>
      <c r="B44" s="3402">
        <f>B31</f>
        <v>310</v>
      </c>
      <c r="C44" s="3403">
        <f t="shared" ref="C44:P44" si="17">C31</f>
        <v>1</v>
      </c>
      <c r="D44" s="3404">
        <f t="shared" si="17"/>
        <v>311</v>
      </c>
      <c r="E44" s="3405">
        <f t="shared" si="17"/>
        <v>274</v>
      </c>
      <c r="F44" s="3406">
        <f t="shared" si="17"/>
        <v>1</v>
      </c>
      <c r="G44" s="3407">
        <f t="shared" si="17"/>
        <v>275</v>
      </c>
      <c r="H44" s="3408">
        <f t="shared" si="17"/>
        <v>269</v>
      </c>
      <c r="I44" s="3408">
        <f t="shared" si="17"/>
        <v>4</v>
      </c>
      <c r="J44" s="3409">
        <f t="shared" si="17"/>
        <v>273</v>
      </c>
      <c r="K44" s="3408">
        <f t="shared" si="17"/>
        <v>216</v>
      </c>
      <c r="L44" s="3406">
        <f t="shared" si="17"/>
        <v>16</v>
      </c>
      <c r="M44" s="3410">
        <f t="shared" si="17"/>
        <v>232</v>
      </c>
      <c r="N44" s="3405">
        <f t="shared" si="17"/>
        <v>1069</v>
      </c>
      <c r="O44" s="3404">
        <f>O31</f>
        <v>22</v>
      </c>
      <c r="P44" s="3409">
        <f t="shared" si="17"/>
        <v>1091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</row>
    <row r="45" spans="1:115" s="47" customFormat="1" ht="13.5" thickBot="1" x14ac:dyDescent="0.25">
      <c r="A45" s="3400" t="s">
        <v>57</v>
      </c>
      <c r="B45" s="685">
        <f>B43</f>
        <v>9</v>
      </c>
      <c r="C45" s="686">
        <f>C43</f>
        <v>0</v>
      </c>
      <c r="D45" s="3411">
        <f>D43</f>
        <v>9</v>
      </c>
      <c r="E45" s="687">
        <f t="shared" ref="E45:P45" si="18">E43</f>
        <v>11</v>
      </c>
      <c r="F45" s="3412">
        <f t="shared" si="18"/>
        <v>0</v>
      </c>
      <c r="G45" s="3411">
        <f t="shared" si="18"/>
        <v>11</v>
      </c>
      <c r="H45" s="685">
        <f t="shared" si="18"/>
        <v>2</v>
      </c>
      <c r="I45" s="688">
        <f t="shared" si="18"/>
        <v>1</v>
      </c>
      <c r="J45" s="3411">
        <f t="shared" si="18"/>
        <v>3</v>
      </c>
      <c r="K45" s="687">
        <f t="shared" si="18"/>
        <v>5</v>
      </c>
      <c r="L45" s="3412">
        <f t="shared" si="18"/>
        <v>0</v>
      </c>
      <c r="M45" s="3411">
        <f t="shared" si="18"/>
        <v>5</v>
      </c>
      <c r="N45" s="685">
        <f t="shared" si="18"/>
        <v>27</v>
      </c>
      <c r="O45" s="686">
        <f>O43</f>
        <v>1</v>
      </c>
      <c r="P45" s="290">
        <f t="shared" si="18"/>
        <v>28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</row>
    <row r="46" spans="1:115" s="47" customFormat="1" ht="16.5" thickBot="1" x14ac:dyDescent="0.3">
      <c r="A46" s="1584" t="s">
        <v>59</v>
      </c>
      <c r="B46" s="753">
        <f>B44+B45</f>
        <v>319</v>
      </c>
      <c r="C46" s="3413">
        <f t="shared" ref="C46:O46" si="19">C44+C45</f>
        <v>1</v>
      </c>
      <c r="D46" s="754">
        <f>D44+D45</f>
        <v>320</v>
      </c>
      <c r="E46" s="753">
        <f>E44+E45</f>
        <v>285</v>
      </c>
      <c r="F46" s="755">
        <f t="shared" si="19"/>
        <v>1</v>
      </c>
      <c r="G46" s="3413">
        <f t="shared" si="19"/>
        <v>286</v>
      </c>
      <c r="H46" s="753">
        <f t="shared" si="19"/>
        <v>271</v>
      </c>
      <c r="I46" s="755">
        <f t="shared" si="19"/>
        <v>5</v>
      </c>
      <c r="J46" s="3413">
        <f t="shared" si="19"/>
        <v>276</v>
      </c>
      <c r="K46" s="753">
        <f t="shared" si="19"/>
        <v>221</v>
      </c>
      <c r="L46" s="755">
        <f t="shared" si="19"/>
        <v>16</v>
      </c>
      <c r="M46" s="3413">
        <f t="shared" si="19"/>
        <v>237</v>
      </c>
      <c r="N46" s="753">
        <f t="shared" si="19"/>
        <v>1096</v>
      </c>
      <c r="O46" s="755">
        <f t="shared" si="19"/>
        <v>23</v>
      </c>
      <c r="P46" s="754">
        <f>P44+P45</f>
        <v>1119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</row>
    <row r="47" spans="1:115" s="47" customForma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</row>
    <row r="48" spans="1:115" ht="15.75" x14ac:dyDescent="0.25">
      <c r="A48" s="151"/>
      <c r="B48" s="151"/>
      <c r="C48" s="151"/>
      <c r="D48" s="151"/>
      <c r="E48" s="151"/>
      <c r="F48" s="151"/>
      <c r="G48" s="151"/>
      <c r="H48" s="151"/>
      <c r="I48" s="168"/>
      <c r="J48" s="168"/>
      <c r="K48" s="168"/>
      <c r="L48" s="168"/>
      <c r="M48" s="168"/>
      <c r="N48" s="168"/>
      <c r="O48" s="168"/>
      <c r="P48" s="168"/>
      <c r="Q48" s="46"/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51"/>
  <sheetViews>
    <sheetView topLeftCell="A19" zoomScaleNormal="100" workbookViewId="0">
      <selection activeCell="AA41" sqref="AA41:AD43"/>
    </sheetView>
  </sheetViews>
  <sheetFormatPr defaultRowHeight="12.75" x14ac:dyDescent="0.2"/>
  <cols>
    <col min="1" max="1" width="38.85546875" style="870" customWidth="1"/>
    <col min="2" max="2" width="7.42578125" style="870" customWidth="1"/>
    <col min="3" max="3" width="6.85546875" style="870" customWidth="1"/>
    <col min="4" max="4" width="6" style="870" customWidth="1"/>
    <col min="5" max="5" width="7.140625" style="870" customWidth="1"/>
    <col min="6" max="6" width="6.5703125" style="870" customWidth="1"/>
    <col min="7" max="7" width="4.7109375" style="870" customWidth="1"/>
    <col min="8" max="8" width="7.85546875" style="870" customWidth="1"/>
    <col min="9" max="9" width="7.140625" style="870" customWidth="1"/>
    <col min="10" max="10" width="5.85546875" style="870" customWidth="1"/>
    <col min="11" max="11" width="7.42578125" style="870" customWidth="1"/>
    <col min="12" max="12" width="6.7109375" style="870" customWidth="1"/>
    <col min="13" max="13" width="6.5703125" style="870" customWidth="1"/>
    <col min="14" max="14" width="7.7109375" style="870" customWidth="1"/>
    <col min="15" max="15" width="7" style="870" customWidth="1"/>
    <col min="16" max="16" width="5.42578125" style="870" customWidth="1"/>
    <col min="17" max="17" width="7.140625" style="870" customWidth="1"/>
    <col min="18" max="18" width="7" style="870" customWidth="1"/>
    <col min="19" max="19" width="7.140625" style="870" customWidth="1"/>
    <col min="20" max="61" width="10" style="50" customWidth="1"/>
    <col min="62" max="256" width="9.140625" style="870"/>
    <col min="257" max="257" width="38.85546875" style="870" customWidth="1"/>
    <col min="258" max="258" width="6.5703125" style="870" customWidth="1"/>
    <col min="259" max="259" width="6.85546875" style="870" customWidth="1"/>
    <col min="260" max="260" width="5" style="870" customWidth="1"/>
    <col min="261" max="261" width="6.42578125" style="870" customWidth="1"/>
    <col min="262" max="262" width="6.5703125" style="870" customWidth="1"/>
    <col min="263" max="263" width="4.7109375" style="870" customWidth="1"/>
    <col min="264" max="264" width="6.5703125" style="870" customWidth="1"/>
    <col min="265" max="265" width="7.140625" style="870" customWidth="1"/>
    <col min="266" max="266" width="4.42578125" style="870" customWidth="1"/>
    <col min="267" max="267" width="6.85546875" style="870" customWidth="1"/>
    <col min="268" max="268" width="6.7109375" style="870" customWidth="1"/>
    <col min="269" max="269" width="4.85546875" style="870" customWidth="1"/>
    <col min="270" max="270" width="7.140625" style="870" customWidth="1"/>
    <col min="271" max="271" width="7" style="870" customWidth="1"/>
    <col min="272" max="272" width="4.5703125" style="870" customWidth="1"/>
    <col min="273" max="273" width="7.140625" style="870" customWidth="1"/>
    <col min="274" max="274" width="7" style="870" customWidth="1"/>
    <col min="275" max="275" width="5.28515625" style="870" customWidth="1"/>
    <col min="276" max="317" width="10" style="870" customWidth="1"/>
    <col min="318" max="512" width="9.140625" style="870"/>
    <col min="513" max="513" width="38.85546875" style="870" customWidth="1"/>
    <col min="514" max="514" width="6.5703125" style="870" customWidth="1"/>
    <col min="515" max="515" width="6.85546875" style="870" customWidth="1"/>
    <col min="516" max="516" width="5" style="870" customWidth="1"/>
    <col min="517" max="517" width="6.42578125" style="870" customWidth="1"/>
    <col min="518" max="518" width="6.5703125" style="870" customWidth="1"/>
    <col min="519" max="519" width="4.7109375" style="870" customWidth="1"/>
    <col min="520" max="520" width="6.5703125" style="870" customWidth="1"/>
    <col min="521" max="521" width="7.140625" style="870" customWidth="1"/>
    <col min="522" max="522" width="4.42578125" style="870" customWidth="1"/>
    <col min="523" max="523" width="6.85546875" style="870" customWidth="1"/>
    <col min="524" max="524" width="6.7109375" style="870" customWidth="1"/>
    <col min="525" max="525" width="4.85546875" style="870" customWidth="1"/>
    <col min="526" max="526" width="7.140625" style="870" customWidth="1"/>
    <col min="527" max="527" width="7" style="870" customWidth="1"/>
    <col min="528" max="528" width="4.5703125" style="870" customWidth="1"/>
    <col min="529" max="529" width="7.140625" style="870" customWidth="1"/>
    <col min="530" max="530" width="7" style="870" customWidth="1"/>
    <col min="531" max="531" width="5.28515625" style="870" customWidth="1"/>
    <col min="532" max="573" width="10" style="870" customWidth="1"/>
    <col min="574" max="768" width="9.140625" style="870"/>
    <col min="769" max="769" width="38.85546875" style="870" customWidth="1"/>
    <col min="770" max="770" width="6.5703125" style="870" customWidth="1"/>
    <col min="771" max="771" width="6.85546875" style="870" customWidth="1"/>
    <col min="772" max="772" width="5" style="870" customWidth="1"/>
    <col min="773" max="773" width="6.42578125" style="870" customWidth="1"/>
    <col min="774" max="774" width="6.5703125" style="870" customWidth="1"/>
    <col min="775" max="775" width="4.7109375" style="870" customWidth="1"/>
    <col min="776" max="776" width="6.5703125" style="870" customWidth="1"/>
    <col min="777" max="777" width="7.140625" style="870" customWidth="1"/>
    <col min="778" max="778" width="4.42578125" style="870" customWidth="1"/>
    <col min="779" max="779" width="6.85546875" style="870" customWidth="1"/>
    <col min="780" max="780" width="6.7109375" style="870" customWidth="1"/>
    <col min="781" max="781" width="4.85546875" style="870" customWidth="1"/>
    <col min="782" max="782" width="7.140625" style="870" customWidth="1"/>
    <col min="783" max="783" width="7" style="870" customWidth="1"/>
    <col min="784" max="784" width="4.5703125" style="870" customWidth="1"/>
    <col min="785" max="785" width="7.140625" style="870" customWidth="1"/>
    <col min="786" max="786" width="7" style="870" customWidth="1"/>
    <col min="787" max="787" width="5.28515625" style="870" customWidth="1"/>
    <col min="788" max="829" width="10" style="870" customWidth="1"/>
    <col min="830" max="1024" width="9.140625" style="870"/>
    <col min="1025" max="1025" width="38.85546875" style="870" customWidth="1"/>
    <col min="1026" max="1026" width="6.5703125" style="870" customWidth="1"/>
    <col min="1027" max="1027" width="6.85546875" style="870" customWidth="1"/>
    <col min="1028" max="1028" width="5" style="870" customWidth="1"/>
    <col min="1029" max="1029" width="6.42578125" style="870" customWidth="1"/>
    <col min="1030" max="1030" width="6.5703125" style="870" customWidth="1"/>
    <col min="1031" max="1031" width="4.7109375" style="870" customWidth="1"/>
    <col min="1032" max="1032" width="6.5703125" style="870" customWidth="1"/>
    <col min="1033" max="1033" width="7.140625" style="870" customWidth="1"/>
    <col min="1034" max="1034" width="4.42578125" style="870" customWidth="1"/>
    <col min="1035" max="1035" width="6.85546875" style="870" customWidth="1"/>
    <col min="1036" max="1036" width="6.7109375" style="870" customWidth="1"/>
    <col min="1037" max="1037" width="4.85546875" style="870" customWidth="1"/>
    <col min="1038" max="1038" width="7.140625" style="870" customWidth="1"/>
    <col min="1039" max="1039" width="7" style="870" customWidth="1"/>
    <col min="1040" max="1040" width="4.5703125" style="870" customWidth="1"/>
    <col min="1041" max="1041" width="7.140625" style="870" customWidth="1"/>
    <col min="1042" max="1042" width="7" style="870" customWidth="1"/>
    <col min="1043" max="1043" width="5.28515625" style="870" customWidth="1"/>
    <col min="1044" max="1085" width="10" style="870" customWidth="1"/>
    <col min="1086" max="1280" width="9.140625" style="870"/>
    <col min="1281" max="1281" width="38.85546875" style="870" customWidth="1"/>
    <col min="1282" max="1282" width="6.5703125" style="870" customWidth="1"/>
    <col min="1283" max="1283" width="6.85546875" style="870" customWidth="1"/>
    <col min="1284" max="1284" width="5" style="870" customWidth="1"/>
    <col min="1285" max="1285" width="6.42578125" style="870" customWidth="1"/>
    <col min="1286" max="1286" width="6.5703125" style="870" customWidth="1"/>
    <col min="1287" max="1287" width="4.7109375" style="870" customWidth="1"/>
    <col min="1288" max="1288" width="6.5703125" style="870" customWidth="1"/>
    <col min="1289" max="1289" width="7.140625" style="870" customWidth="1"/>
    <col min="1290" max="1290" width="4.42578125" style="870" customWidth="1"/>
    <col min="1291" max="1291" width="6.85546875" style="870" customWidth="1"/>
    <col min="1292" max="1292" width="6.7109375" style="870" customWidth="1"/>
    <col min="1293" max="1293" width="4.85546875" style="870" customWidth="1"/>
    <col min="1294" max="1294" width="7.140625" style="870" customWidth="1"/>
    <col min="1295" max="1295" width="7" style="870" customWidth="1"/>
    <col min="1296" max="1296" width="4.5703125" style="870" customWidth="1"/>
    <col min="1297" max="1297" width="7.140625" style="870" customWidth="1"/>
    <col min="1298" max="1298" width="7" style="870" customWidth="1"/>
    <col min="1299" max="1299" width="5.28515625" style="870" customWidth="1"/>
    <col min="1300" max="1341" width="10" style="870" customWidth="1"/>
    <col min="1342" max="1536" width="9.140625" style="870"/>
    <col min="1537" max="1537" width="38.85546875" style="870" customWidth="1"/>
    <col min="1538" max="1538" width="6.5703125" style="870" customWidth="1"/>
    <col min="1539" max="1539" width="6.85546875" style="870" customWidth="1"/>
    <col min="1540" max="1540" width="5" style="870" customWidth="1"/>
    <col min="1541" max="1541" width="6.42578125" style="870" customWidth="1"/>
    <col min="1542" max="1542" width="6.5703125" style="870" customWidth="1"/>
    <col min="1543" max="1543" width="4.7109375" style="870" customWidth="1"/>
    <col min="1544" max="1544" width="6.5703125" style="870" customWidth="1"/>
    <col min="1545" max="1545" width="7.140625" style="870" customWidth="1"/>
    <col min="1546" max="1546" width="4.42578125" style="870" customWidth="1"/>
    <col min="1547" max="1547" width="6.85546875" style="870" customWidth="1"/>
    <col min="1548" max="1548" width="6.7109375" style="870" customWidth="1"/>
    <col min="1549" max="1549" width="4.85546875" style="870" customWidth="1"/>
    <col min="1550" max="1550" width="7.140625" style="870" customWidth="1"/>
    <col min="1551" max="1551" width="7" style="870" customWidth="1"/>
    <col min="1552" max="1552" width="4.5703125" style="870" customWidth="1"/>
    <col min="1553" max="1553" width="7.140625" style="870" customWidth="1"/>
    <col min="1554" max="1554" width="7" style="870" customWidth="1"/>
    <col min="1555" max="1555" width="5.28515625" style="870" customWidth="1"/>
    <col min="1556" max="1597" width="10" style="870" customWidth="1"/>
    <col min="1598" max="1792" width="9.140625" style="870"/>
    <col min="1793" max="1793" width="38.85546875" style="870" customWidth="1"/>
    <col min="1794" max="1794" width="6.5703125" style="870" customWidth="1"/>
    <col min="1795" max="1795" width="6.85546875" style="870" customWidth="1"/>
    <col min="1796" max="1796" width="5" style="870" customWidth="1"/>
    <col min="1797" max="1797" width="6.42578125" style="870" customWidth="1"/>
    <col min="1798" max="1798" width="6.5703125" style="870" customWidth="1"/>
    <col min="1799" max="1799" width="4.7109375" style="870" customWidth="1"/>
    <col min="1800" max="1800" width="6.5703125" style="870" customWidth="1"/>
    <col min="1801" max="1801" width="7.140625" style="870" customWidth="1"/>
    <col min="1802" max="1802" width="4.42578125" style="870" customWidth="1"/>
    <col min="1803" max="1803" width="6.85546875" style="870" customWidth="1"/>
    <col min="1804" max="1804" width="6.7109375" style="870" customWidth="1"/>
    <col min="1805" max="1805" width="4.85546875" style="870" customWidth="1"/>
    <col min="1806" max="1806" width="7.140625" style="870" customWidth="1"/>
    <col min="1807" max="1807" width="7" style="870" customWidth="1"/>
    <col min="1808" max="1808" width="4.5703125" style="870" customWidth="1"/>
    <col min="1809" max="1809" width="7.140625" style="870" customWidth="1"/>
    <col min="1810" max="1810" width="7" style="870" customWidth="1"/>
    <col min="1811" max="1811" width="5.28515625" style="870" customWidth="1"/>
    <col min="1812" max="1853" width="10" style="870" customWidth="1"/>
    <col min="1854" max="2048" width="9.140625" style="870"/>
    <col min="2049" max="2049" width="38.85546875" style="870" customWidth="1"/>
    <col min="2050" max="2050" width="6.5703125" style="870" customWidth="1"/>
    <col min="2051" max="2051" width="6.85546875" style="870" customWidth="1"/>
    <col min="2052" max="2052" width="5" style="870" customWidth="1"/>
    <col min="2053" max="2053" width="6.42578125" style="870" customWidth="1"/>
    <col min="2054" max="2054" width="6.5703125" style="870" customWidth="1"/>
    <col min="2055" max="2055" width="4.7109375" style="870" customWidth="1"/>
    <col min="2056" max="2056" width="6.5703125" style="870" customWidth="1"/>
    <col min="2057" max="2057" width="7.140625" style="870" customWidth="1"/>
    <col min="2058" max="2058" width="4.42578125" style="870" customWidth="1"/>
    <col min="2059" max="2059" width="6.85546875" style="870" customWidth="1"/>
    <col min="2060" max="2060" width="6.7109375" style="870" customWidth="1"/>
    <col min="2061" max="2061" width="4.85546875" style="870" customWidth="1"/>
    <col min="2062" max="2062" width="7.140625" style="870" customWidth="1"/>
    <col min="2063" max="2063" width="7" style="870" customWidth="1"/>
    <col min="2064" max="2064" width="4.5703125" style="870" customWidth="1"/>
    <col min="2065" max="2065" width="7.140625" style="870" customWidth="1"/>
    <col min="2066" max="2066" width="7" style="870" customWidth="1"/>
    <col min="2067" max="2067" width="5.28515625" style="870" customWidth="1"/>
    <col min="2068" max="2109" width="10" style="870" customWidth="1"/>
    <col min="2110" max="2304" width="9.140625" style="870"/>
    <col min="2305" max="2305" width="38.85546875" style="870" customWidth="1"/>
    <col min="2306" max="2306" width="6.5703125" style="870" customWidth="1"/>
    <col min="2307" max="2307" width="6.85546875" style="870" customWidth="1"/>
    <col min="2308" max="2308" width="5" style="870" customWidth="1"/>
    <col min="2309" max="2309" width="6.42578125" style="870" customWidth="1"/>
    <col min="2310" max="2310" width="6.5703125" style="870" customWidth="1"/>
    <col min="2311" max="2311" width="4.7109375" style="870" customWidth="1"/>
    <col min="2312" max="2312" width="6.5703125" style="870" customWidth="1"/>
    <col min="2313" max="2313" width="7.140625" style="870" customWidth="1"/>
    <col min="2314" max="2314" width="4.42578125" style="870" customWidth="1"/>
    <col min="2315" max="2315" width="6.85546875" style="870" customWidth="1"/>
    <col min="2316" max="2316" width="6.7109375" style="870" customWidth="1"/>
    <col min="2317" max="2317" width="4.85546875" style="870" customWidth="1"/>
    <col min="2318" max="2318" width="7.140625" style="870" customWidth="1"/>
    <col min="2319" max="2319" width="7" style="870" customWidth="1"/>
    <col min="2320" max="2320" width="4.5703125" style="870" customWidth="1"/>
    <col min="2321" max="2321" width="7.140625" style="870" customWidth="1"/>
    <col min="2322" max="2322" width="7" style="870" customWidth="1"/>
    <col min="2323" max="2323" width="5.28515625" style="870" customWidth="1"/>
    <col min="2324" max="2365" width="10" style="870" customWidth="1"/>
    <col min="2366" max="2560" width="9.140625" style="870"/>
    <col min="2561" max="2561" width="38.85546875" style="870" customWidth="1"/>
    <col min="2562" max="2562" width="6.5703125" style="870" customWidth="1"/>
    <col min="2563" max="2563" width="6.85546875" style="870" customWidth="1"/>
    <col min="2564" max="2564" width="5" style="870" customWidth="1"/>
    <col min="2565" max="2565" width="6.42578125" style="870" customWidth="1"/>
    <col min="2566" max="2566" width="6.5703125" style="870" customWidth="1"/>
    <col min="2567" max="2567" width="4.7109375" style="870" customWidth="1"/>
    <col min="2568" max="2568" width="6.5703125" style="870" customWidth="1"/>
    <col min="2569" max="2569" width="7.140625" style="870" customWidth="1"/>
    <col min="2570" max="2570" width="4.42578125" style="870" customWidth="1"/>
    <col min="2571" max="2571" width="6.85546875" style="870" customWidth="1"/>
    <col min="2572" max="2572" width="6.7109375" style="870" customWidth="1"/>
    <col min="2573" max="2573" width="4.85546875" style="870" customWidth="1"/>
    <col min="2574" max="2574" width="7.140625" style="870" customWidth="1"/>
    <col min="2575" max="2575" width="7" style="870" customWidth="1"/>
    <col min="2576" max="2576" width="4.5703125" style="870" customWidth="1"/>
    <col min="2577" max="2577" width="7.140625" style="870" customWidth="1"/>
    <col min="2578" max="2578" width="7" style="870" customWidth="1"/>
    <col min="2579" max="2579" width="5.28515625" style="870" customWidth="1"/>
    <col min="2580" max="2621" width="10" style="870" customWidth="1"/>
    <col min="2622" max="2816" width="9.140625" style="870"/>
    <col min="2817" max="2817" width="38.85546875" style="870" customWidth="1"/>
    <col min="2818" max="2818" width="6.5703125" style="870" customWidth="1"/>
    <col min="2819" max="2819" width="6.85546875" style="870" customWidth="1"/>
    <col min="2820" max="2820" width="5" style="870" customWidth="1"/>
    <col min="2821" max="2821" width="6.42578125" style="870" customWidth="1"/>
    <col min="2822" max="2822" width="6.5703125" style="870" customWidth="1"/>
    <col min="2823" max="2823" width="4.7109375" style="870" customWidth="1"/>
    <col min="2824" max="2824" width="6.5703125" style="870" customWidth="1"/>
    <col min="2825" max="2825" width="7.140625" style="870" customWidth="1"/>
    <col min="2826" max="2826" width="4.42578125" style="870" customWidth="1"/>
    <col min="2827" max="2827" width="6.85546875" style="870" customWidth="1"/>
    <col min="2828" max="2828" width="6.7109375" style="870" customWidth="1"/>
    <col min="2829" max="2829" width="4.85546875" style="870" customWidth="1"/>
    <col min="2830" max="2830" width="7.140625" style="870" customWidth="1"/>
    <col min="2831" max="2831" width="7" style="870" customWidth="1"/>
    <col min="2832" max="2832" width="4.5703125" style="870" customWidth="1"/>
    <col min="2833" max="2833" width="7.140625" style="870" customWidth="1"/>
    <col min="2834" max="2834" width="7" style="870" customWidth="1"/>
    <col min="2835" max="2835" width="5.28515625" style="870" customWidth="1"/>
    <col min="2836" max="2877" width="10" style="870" customWidth="1"/>
    <col min="2878" max="3072" width="9.140625" style="870"/>
    <col min="3073" max="3073" width="38.85546875" style="870" customWidth="1"/>
    <col min="3074" max="3074" width="6.5703125" style="870" customWidth="1"/>
    <col min="3075" max="3075" width="6.85546875" style="870" customWidth="1"/>
    <col min="3076" max="3076" width="5" style="870" customWidth="1"/>
    <col min="3077" max="3077" width="6.42578125" style="870" customWidth="1"/>
    <col min="3078" max="3078" width="6.5703125" style="870" customWidth="1"/>
    <col min="3079" max="3079" width="4.7109375" style="870" customWidth="1"/>
    <col min="3080" max="3080" width="6.5703125" style="870" customWidth="1"/>
    <col min="3081" max="3081" width="7.140625" style="870" customWidth="1"/>
    <col min="3082" max="3082" width="4.42578125" style="870" customWidth="1"/>
    <col min="3083" max="3083" width="6.85546875" style="870" customWidth="1"/>
    <col min="3084" max="3084" width="6.7109375" style="870" customWidth="1"/>
    <col min="3085" max="3085" width="4.85546875" style="870" customWidth="1"/>
    <col min="3086" max="3086" width="7.140625" style="870" customWidth="1"/>
    <col min="3087" max="3087" width="7" style="870" customWidth="1"/>
    <col min="3088" max="3088" width="4.5703125" style="870" customWidth="1"/>
    <col min="3089" max="3089" width="7.140625" style="870" customWidth="1"/>
    <col min="3090" max="3090" width="7" style="870" customWidth="1"/>
    <col min="3091" max="3091" width="5.28515625" style="870" customWidth="1"/>
    <col min="3092" max="3133" width="10" style="870" customWidth="1"/>
    <col min="3134" max="3328" width="9.140625" style="870"/>
    <col min="3329" max="3329" width="38.85546875" style="870" customWidth="1"/>
    <col min="3330" max="3330" width="6.5703125" style="870" customWidth="1"/>
    <col min="3331" max="3331" width="6.85546875" style="870" customWidth="1"/>
    <col min="3332" max="3332" width="5" style="870" customWidth="1"/>
    <col min="3333" max="3333" width="6.42578125" style="870" customWidth="1"/>
    <col min="3334" max="3334" width="6.5703125" style="870" customWidth="1"/>
    <col min="3335" max="3335" width="4.7109375" style="870" customWidth="1"/>
    <col min="3336" max="3336" width="6.5703125" style="870" customWidth="1"/>
    <col min="3337" max="3337" width="7.140625" style="870" customWidth="1"/>
    <col min="3338" max="3338" width="4.42578125" style="870" customWidth="1"/>
    <col min="3339" max="3339" width="6.85546875" style="870" customWidth="1"/>
    <col min="3340" max="3340" width="6.7109375" style="870" customWidth="1"/>
    <col min="3341" max="3341" width="4.85546875" style="870" customWidth="1"/>
    <col min="3342" max="3342" width="7.140625" style="870" customWidth="1"/>
    <col min="3343" max="3343" width="7" style="870" customWidth="1"/>
    <col min="3344" max="3344" width="4.5703125" style="870" customWidth="1"/>
    <col min="3345" max="3345" width="7.140625" style="870" customWidth="1"/>
    <col min="3346" max="3346" width="7" style="870" customWidth="1"/>
    <col min="3347" max="3347" width="5.28515625" style="870" customWidth="1"/>
    <col min="3348" max="3389" width="10" style="870" customWidth="1"/>
    <col min="3390" max="3584" width="9.140625" style="870"/>
    <col min="3585" max="3585" width="38.85546875" style="870" customWidth="1"/>
    <col min="3586" max="3586" width="6.5703125" style="870" customWidth="1"/>
    <col min="3587" max="3587" width="6.85546875" style="870" customWidth="1"/>
    <col min="3588" max="3588" width="5" style="870" customWidth="1"/>
    <col min="3589" max="3589" width="6.42578125" style="870" customWidth="1"/>
    <col min="3590" max="3590" width="6.5703125" style="870" customWidth="1"/>
    <col min="3591" max="3591" width="4.7109375" style="870" customWidth="1"/>
    <col min="3592" max="3592" width="6.5703125" style="870" customWidth="1"/>
    <col min="3593" max="3593" width="7.140625" style="870" customWidth="1"/>
    <col min="3594" max="3594" width="4.42578125" style="870" customWidth="1"/>
    <col min="3595" max="3595" width="6.85546875" style="870" customWidth="1"/>
    <col min="3596" max="3596" width="6.7109375" style="870" customWidth="1"/>
    <col min="3597" max="3597" width="4.85546875" style="870" customWidth="1"/>
    <col min="3598" max="3598" width="7.140625" style="870" customWidth="1"/>
    <col min="3599" max="3599" width="7" style="870" customWidth="1"/>
    <col min="3600" max="3600" width="4.5703125" style="870" customWidth="1"/>
    <col min="3601" max="3601" width="7.140625" style="870" customWidth="1"/>
    <col min="3602" max="3602" width="7" style="870" customWidth="1"/>
    <col min="3603" max="3603" width="5.28515625" style="870" customWidth="1"/>
    <col min="3604" max="3645" width="10" style="870" customWidth="1"/>
    <col min="3646" max="3840" width="9.140625" style="870"/>
    <col min="3841" max="3841" width="38.85546875" style="870" customWidth="1"/>
    <col min="3842" max="3842" width="6.5703125" style="870" customWidth="1"/>
    <col min="3843" max="3843" width="6.85546875" style="870" customWidth="1"/>
    <col min="3844" max="3844" width="5" style="870" customWidth="1"/>
    <col min="3845" max="3845" width="6.42578125" style="870" customWidth="1"/>
    <col min="3846" max="3846" width="6.5703125" style="870" customWidth="1"/>
    <col min="3847" max="3847" width="4.7109375" style="870" customWidth="1"/>
    <col min="3848" max="3848" width="6.5703125" style="870" customWidth="1"/>
    <col min="3849" max="3849" width="7.140625" style="870" customWidth="1"/>
    <col min="3850" max="3850" width="4.42578125" style="870" customWidth="1"/>
    <col min="3851" max="3851" width="6.85546875" style="870" customWidth="1"/>
    <col min="3852" max="3852" width="6.7109375" style="870" customWidth="1"/>
    <col min="3853" max="3853" width="4.85546875" style="870" customWidth="1"/>
    <col min="3854" max="3854" width="7.140625" style="870" customWidth="1"/>
    <col min="3855" max="3855" width="7" style="870" customWidth="1"/>
    <col min="3856" max="3856" width="4.5703125" style="870" customWidth="1"/>
    <col min="3857" max="3857" width="7.140625" style="870" customWidth="1"/>
    <col min="3858" max="3858" width="7" style="870" customWidth="1"/>
    <col min="3859" max="3859" width="5.28515625" style="870" customWidth="1"/>
    <col min="3860" max="3901" width="10" style="870" customWidth="1"/>
    <col min="3902" max="4096" width="9.140625" style="870"/>
    <col min="4097" max="4097" width="38.85546875" style="870" customWidth="1"/>
    <col min="4098" max="4098" width="6.5703125" style="870" customWidth="1"/>
    <col min="4099" max="4099" width="6.85546875" style="870" customWidth="1"/>
    <col min="4100" max="4100" width="5" style="870" customWidth="1"/>
    <col min="4101" max="4101" width="6.42578125" style="870" customWidth="1"/>
    <col min="4102" max="4102" width="6.5703125" style="870" customWidth="1"/>
    <col min="4103" max="4103" width="4.7109375" style="870" customWidth="1"/>
    <col min="4104" max="4104" width="6.5703125" style="870" customWidth="1"/>
    <col min="4105" max="4105" width="7.140625" style="870" customWidth="1"/>
    <col min="4106" max="4106" width="4.42578125" style="870" customWidth="1"/>
    <col min="4107" max="4107" width="6.85546875" style="870" customWidth="1"/>
    <col min="4108" max="4108" width="6.7109375" style="870" customWidth="1"/>
    <col min="4109" max="4109" width="4.85546875" style="870" customWidth="1"/>
    <col min="4110" max="4110" width="7.140625" style="870" customWidth="1"/>
    <col min="4111" max="4111" width="7" style="870" customWidth="1"/>
    <col min="4112" max="4112" width="4.5703125" style="870" customWidth="1"/>
    <col min="4113" max="4113" width="7.140625" style="870" customWidth="1"/>
    <col min="4114" max="4114" width="7" style="870" customWidth="1"/>
    <col min="4115" max="4115" width="5.28515625" style="870" customWidth="1"/>
    <col min="4116" max="4157" width="10" style="870" customWidth="1"/>
    <col min="4158" max="4352" width="9.140625" style="870"/>
    <col min="4353" max="4353" width="38.85546875" style="870" customWidth="1"/>
    <col min="4354" max="4354" width="6.5703125" style="870" customWidth="1"/>
    <col min="4355" max="4355" width="6.85546875" style="870" customWidth="1"/>
    <col min="4356" max="4356" width="5" style="870" customWidth="1"/>
    <col min="4357" max="4357" width="6.42578125" style="870" customWidth="1"/>
    <col min="4358" max="4358" width="6.5703125" style="870" customWidth="1"/>
    <col min="4359" max="4359" width="4.7109375" style="870" customWidth="1"/>
    <col min="4360" max="4360" width="6.5703125" style="870" customWidth="1"/>
    <col min="4361" max="4361" width="7.140625" style="870" customWidth="1"/>
    <col min="4362" max="4362" width="4.42578125" style="870" customWidth="1"/>
    <col min="4363" max="4363" width="6.85546875" style="870" customWidth="1"/>
    <col min="4364" max="4364" width="6.7109375" style="870" customWidth="1"/>
    <col min="4365" max="4365" width="4.85546875" style="870" customWidth="1"/>
    <col min="4366" max="4366" width="7.140625" style="870" customWidth="1"/>
    <col min="4367" max="4367" width="7" style="870" customWidth="1"/>
    <col min="4368" max="4368" width="4.5703125" style="870" customWidth="1"/>
    <col min="4369" max="4369" width="7.140625" style="870" customWidth="1"/>
    <col min="4370" max="4370" width="7" style="870" customWidth="1"/>
    <col min="4371" max="4371" width="5.28515625" style="870" customWidth="1"/>
    <col min="4372" max="4413" width="10" style="870" customWidth="1"/>
    <col min="4414" max="4608" width="9.140625" style="870"/>
    <col min="4609" max="4609" width="38.85546875" style="870" customWidth="1"/>
    <col min="4610" max="4610" width="6.5703125" style="870" customWidth="1"/>
    <col min="4611" max="4611" width="6.85546875" style="870" customWidth="1"/>
    <col min="4612" max="4612" width="5" style="870" customWidth="1"/>
    <col min="4613" max="4613" width="6.42578125" style="870" customWidth="1"/>
    <col min="4614" max="4614" width="6.5703125" style="870" customWidth="1"/>
    <col min="4615" max="4615" width="4.7109375" style="870" customWidth="1"/>
    <col min="4616" max="4616" width="6.5703125" style="870" customWidth="1"/>
    <col min="4617" max="4617" width="7.140625" style="870" customWidth="1"/>
    <col min="4618" max="4618" width="4.42578125" style="870" customWidth="1"/>
    <col min="4619" max="4619" width="6.85546875" style="870" customWidth="1"/>
    <col min="4620" max="4620" width="6.7109375" style="870" customWidth="1"/>
    <col min="4621" max="4621" width="4.85546875" style="870" customWidth="1"/>
    <col min="4622" max="4622" width="7.140625" style="870" customWidth="1"/>
    <col min="4623" max="4623" width="7" style="870" customWidth="1"/>
    <col min="4624" max="4624" width="4.5703125" style="870" customWidth="1"/>
    <col min="4625" max="4625" width="7.140625" style="870" customWidth="1"/>
    <col min="4626" max="4626" width="7" style="870" customWidth="1"/>
    <col min="4627" max="4627" width="5.28515625" style="870" customWidth="1"/>
    <col min="4628" max="4669" width="10" style="870" customWidth="1"/>
    <col min="4670" max="4864" width="9.140625" style="870"/>
    <col min="4865" max="4865" width="38.85546875" style="870" customWidth="1"/>
    <col min="4866" max="4866" width="6.5703125" style="870" customWidth="1"/>
    <col min="4867" max="4867" width="6.85546875" style="870" customWidth="1"/>
    <col min="4868" max="4868" width="5" style="870" customWidth="1"/>
    <col min="4869" max="4869" width="6.42578125" style="870" customWidth="1"/>
    <col min="4870" max="4870" width="6.5703125" style="870" customWidth="1"/>
    <col min="4871" max="4871" width="4.7109375" style="870" customWidth="1"/>
    <col min="4872" max="4872" width="6.5703125" style="870" customWidth="1"/>
    <col min="4873" max="4873" width="7.140625" style="870" customWidth="1"/>
    <col min="4874" max="4874" width="4.42578125" style="870" customWidth="1"/>
    <col min="4875" max="4875" width="6.85546875" style="870" customWidth="1"/>
    <col min="4876" max="4876" width="6.7109375" style="870" customWidth="1"/>
    <col min="4877" max="4877" width="4.85546875" style="870" customWidth="1"/>
    <col min="4878" max="4878" width="7.140625" style="870" customWidth="1"/>
    <col min="4879" max="4879" width="7" style="870" customWidth="1"/>
    <col min="4880" max="4880" width="4.5703125" style="870" customWidth="1"/>
    <col min="4881" max="4881" width="7.140625" style="870" customWidth="1"/>
    <col min="4882" max="4882" width="7" style="870" customWidth="1"/>
    <col min="4883" max="4883" width="5.28515625" style="870" customWidth="1"/>
    <col min="4884" max="4925" width="10" style="870" customWidth="1"/>
    <col min="4926" max="5120" width="9.140625" style="870"/>
    <col min="5121" max="5121" width="38.85546875" style="870" customWidth="1"/>
    <col min="5122" max="5122" width="6.5703125" style="870" customWidth="1"/>
    <col min="5123" max="5123" width="6.85546875" style="870" customWidth="1"/>
    <col min="5124" max="5124" width="5" style="870" customWidth="1"/>
    <col min="5125" max="5125" width="6.42578125" style="870" customWidth="1"/>
    <col min="5126" max="5126" width="6.5703125" style="870" customWidth="1"/>
    <col min="5127" max="5127" width="4.7109375" style="870" customWidth="1"/>
    <col min="5128" max="5128" width="6.5703125" style="870" customWidth="1"/>
    <col min="5129" max="5129" width="7.140625" style="870" customWidth="1"/>
    <col min="5130" max="5130" width="4.42578125" style="870" customWidth="1"/>
    <col min="5131" max="5131" width="6.85546875" style="870" customWidth="1"/>
    <col min="5132" max="5132" width="6.7109375" style="870" customWidth="1"/>
    <col min="5133" max="5133" width="4.85546875" style="870" customWidth="1"/>
    <col min="5134" max="5134" width="7.140625" style="870" customWidth="1"/>
    <col min="5135" max="5135" width="7" style="870" customWidth="1"/>
    <col min="5136" max="5136" width="4.5703125" style="870" customWidth="1"/>
    <col min="5137" max="5137" width="7.140625" style="870" customWidth="1"/>
    <col min="5138" max="5138" width="7" style="870" customWidth="1"/>
    <col min="5139" max="5139" width="5.28515625" style="870" customWidth="1"/>
    <col min="5140" max="5181" width="10" style="870" customWidth="1"/>
    <col min="5182" max="5376" width="9.140625" style="870"/>
    <col min="5377" max="5377" width="38.85546875" style="870" customWidth="1"/>
    <col min="5378" max="5378" width="6.5703125" style="870" customWidth="1"/>
    <col min="5379" max="5379" width="6.85546875" style="870" customWidth="1"/>
    <col min="5380" max="5380" width="5" style="870" customWidth="1"/>
    <col min="5381" max="5381" width="6.42578125" style="870" customWidth="1"/>
    <col min="5382" max="5382" width="6.5703125" style="870" customWidth="1"/>
    <col min="5383" max="5383" width="4.7109375" style="870" customWidth="1"/>
    <col min="5384" max="5384" width="6.5703125" style="870" customWidth="1"/>
    <col min="5385" max="5385" width="7.140625" style="870" customWidth="1"/>
    <col min="5386" max="5386" width="4.42578125" style="870" customWidth="1"/>
    <col min="5387" max="5387" width="6.85546875" style="870" customWidth="1"/>
    <col min="5388" max="5388" width="6.7109375" style="870" customWidth="1"/>
    <col min="5389" max="5389" width="4.85546875" style="870" customWidth="1"/>
    <col min="5390" max="5390" width="7.140625" style="870" customWidth="1"/>
    <col min="5391" max="5391" width="7" style="870" customWidth="1"/>
    <col min="5392" max="5392" width="4.5703125" style="870" customWidth="1"/>
    <col min="5393" max="5393" width="7.140625" style="870" customWidth="1"/>
    <col min="5394" max="5394" width="7" style="870" customWidth="1"/>
    <col min="5395" max="5395" width="5.28515625" style="870" customWidth="1"/>
    <col min="5396" max="5437" width="10" style="870" customWidth="1"/>
    <col min="5438" max="5632" width="9.140625" style="870"/>
    <col min="5633" max="5633" width="38.85546875" style="870" customWidth="1"/>
    <col min="5634" max="5634" width="6.5703125" style="870" customWidth="1"/>
    <col min="5635" max="5635" width="6.85546875" style="870" customWidth="1"/>
    <col min="5636" max="5636" width="5" style="870" customWidth="1"/>
    <col min="5637" max="5637" width="6.42578125" style="870" customWidth="1"/>
    <col min="5638" max="5638" width="6.5703125" style="870" customWidth="1"/>
    <col min="5639" max="5639" width="4.7109375" style="870" customWidth="1"/>
    <col min="5640" max="5640" width="6.5703125" style="870" customWidth="1"/>
    <col min="5641" max="5641" width="7.140625" style="870" customWidth="1"/>
    <col min="5642" max="5642" width="4.42578125" style="870" customWidth="1"/>
    <col min="5643" max="5643" width="6.85546875" style="870" customWidth="1"/>
    <col min="5644" max="5644" width="6.7109375" style="870" customWidth="1"/>
    <col min="5645" max="5645" width="4.85546875" style="870" customWidth="1"/>
    <col min="5646" max="5646" width="7.140625" style="870" customWidth="1"/>
    <col min="5647" max="5647" width="7" style="870" customWidth="1"/>
    <col min="5648" max="5648" width="4.5703125" style="870" customWidth="1"/>
    <col min="5649" max="5649" width="7.140625" style="870" customWidth="1"/>
    <col min="5650" max="5650" width="7" style="870" customWidth="1"/>
    <col min="5651" max="5651" width="5.28515625" style="870" customWidth="1"/>
    <col min="5652" max="5693" width="10" style="870" customWidth="1"/>
    <col min="5694" max="5888" width="9.140625" style="870"/>
    <col min="5889" max="5889" width="38.85546875" style="870" customWidth="1"/>
    <col min="5890" max="5890" width="6.5703125" style="870" customWidth="1"/>
    <col min="5891" max="5891" width="6.85546875" style="870" customWidth="1"/>
    <col min="5892" max="5892" width="5" style="870" customWidth="1"/>
    <col min="5893" max="5893" width="6.42578125" style="870" customWidth="1"/>
    <col min="5894" max="5894" width="6.5703125" style="870" customWidth="1"/>
    <col min="5895" max="5895" width="4.7109375" style="870" customWidth="1"/>
    <col min="5896" max="5896" width="6.5703125" style="870" customWidth="1"/>
    <col min="5897" max="5897" width="7.140625" style="870" customWidth="1"/>
    <col min="5898" max="5898" width="4.42578125" style="870" customWidth="1"/>
    <col min="5899" max="5899" width="6.85546875" style="870" customWidth="1"/>
    <col min="5900" max="5900" width="6.7109375" style="870" customWidth="1"/>
    <col min="5901" max="5901" width="4.85546875" style="870" customWidth="1"/>
    <col min="5902" max="5902" width="7.140625" style="870" customWidth="1"/>
    <col min="5903" max="5903" width="7" style="870" customWidth="1"/>
    <col min="5904" max="5904" width="4.5703125" style="870" customWidth="1"/>
    <col min="5905" max="5905" width="7.140625" style="870" customWidth="1"/>
    <col min="5906" max="5906" width="7" style="870" customWidth="1"/>
    <col min="5907" max="5907" width="5.28515625" style="870" customWidth="1"/>
    <col min="5908" max="5949" width="10" style="870" customWidth="1"/>
    <col min="5950" max="6144" width="9.140625" style="870"/>
    <col min="6145" max="6145" width="38.85546875" style="870" customWidth="1"/>
    <col min="6146" max="6146" width="6.5703125" style="870" customWidth="1"/>
    <col min="6147" max="6147" width="6.85546875" style="870" customWidth="1"/>
    <col min="6148" max="6148" width="5" style="870" customWidth="1"/>
    <col min="6149" max="6149" width="6.42578125" style="870" customWidth="1"/>
    <col min="6150" max="6150" width="6.5703125" style="870" customWidth="1"/>
    <col min="6151" max="6151" width="4.7109375" style="870" customWidth="1"/>
    <col min="6152" max="6152" width="6.5703125" style="870" customWidth="1"/>
    <col min="6153" max="6153" width="7.140625" style="870" customWidth="1"/>
    <col min="6154" max="6154" width="4.42578125" style="870" customWidth="1"/>
    <col min="6155" max="6155" width="6.85546875" style="870" customWidth="1"/>
    <col min="6156" max="6156" width="6.7109375" style="870" customWidth="1"/>
    <col min="6157" max="6157" width="4.85546875" style="870" customWidth="1"/>
    <col min="6158" max="6158" width="7.140625" style="870" customWidth="1"/>
    <col min="6159" max="6159" width="7" style="870" customWidth="1"/>
    <col min="6160" max="6160" width="4.5703125" style="870" customWidth="1"/>
    <col min="6161" max="6161" width="7.140625" style="870" customWidth="1"/>
    <col min="6162" max="6162" width="7" style="870" customWidth="1"/>
    <col min="6163" max="6163" width="5.28515625" style="870" customWidth="1"/>
    <col min="6164" max="6205" width="10" style="870" customWidth="1"/>
    <col min="6206" max="6400" width="9.140625" style="870"/>
    <col min="6401" max="6401" width="38.85546875" style="870" customWidth="1"/>
    <col min="6402" max="6402" width="6.5703125" style="870" customWidth="1"/>
    <col min="6403" max="6403" width="6.85546875" style="870" customWidth="1"/>
    <col min="6404" max="6404" width="5" style="870" customWidth="1"/>
    <col min="6405" max="6405" width="6.42578125" style="870" customWidth="1"/>
    <col min="6406" max="6406" width="6.5703125" style="870" customWidth="1"/>
    <col min="6407" max="6407" width="4.7109375" style="870" customWidth="1"/>
    <col min="6408" max="6408" width="6.5703125" style="870" customWidth="1"/>
    <col min="6409" max="6409" width="7.140625" style="870" customWidth="1"/>
    <col min="6410" max="6410" width="4.42578125" style="870" customWidth="1"/>
    <col min="6411" max="6411" width="6.85546875" style="870" customWidth="1"/>
    <col min="6412" max="6412" width="6.7109375" style="870" customWidth="1"/>
    <col min="6413" max="6413" width="4.85546875" style="870" customWidth="1"/>
    <col min="6414" max="6414" width="7.140625" style="870" customWidth="1"/>
    <col min="6415" max="6415" width="7" style="870" customWidth="1"/>
    <col min="6416" max="6416" width="4.5703125" style="870" customWidth="1"/>
    <col min="6417" max="6417" width="7.140625" style="870" customWidth="1"/>
    <col min="6418" max="6418" width="7" style="870" customWidth="1"/>
    <col min="6419" max="6419" width="5.28515625" style="870" customWidth="1"/>
    <col min="6420" max="6461" width="10" style="870" customWidth="1"/>
    <col min="6462" max="6656" width="9.140625" style="870"/>
    <col min="6657" max="6657" width="38.85546875" style="870" customWidth="1"/>
    <col min="6658" max="6658" width="6.5703125" style="870" customWidth="1"/>
    <col min="6659" max="6659" width="6.85546875" style="870" customWidth="1"/>
    <col min="6660" max="6660" width="5" style="870" customWidth="1"/>
    <col min="6661" max="6661" width="6.42578125" style="870" customWidth="1"/>
    <col min="6662" max="6662" width="6.5703125" style="870" customWidth="1"/>
    <col min="6663" max="6663" width="4.7109375" style="870" customWidth="1"/>
    <col min="6664" max="6664" width="6.5703125" style="870" customWidth="1"/>
    <col min="6665" max="6665" width="7.140625" style="870" customWidth="1"/>
    <col min="6666" max="6666" width="4.42578125" style="870" customWidth="1"/>
    <col min="6667" max="6667" width="6.85546875" style="870" customWidth="1"/>
    <col min="6668" max="6668" width="6.7109375" style="870" customWidth="1"/>
    <col min="6669" max="6669" width="4.85546875" style="870" customWidth="1"/>
    <col min="6670" max="6670" width="7.140625" style="870" customWidth="1"/>
    <col min="6671" max="6671" width="7" style="870" customWidth="1"/>
    <col min="6672" max="6672" width="4.5703125" style="870" customWidth="1"/>
    <col min="6673" max="6673" width="7.140625" style="870" customWidth="1"/>
    <col min="6674" max="6674" width="7" style="870" customWidth="1"/>
    <col min="6675" max="6675" width="5.28515625" style="870" customWidth="1"/>
    <col min="6676" max="6717" width="10" style="870" customWidth="1"/>
    <col min="6718" max="6912" width="9.140625" style="870"/>
    <col min="6913" max="6913" width="38.85546875" style="870" customWidth="1"/>
    <col min="6914" max="6914" width="6.5703125" style="870" customWidth="1"/>
    <col min="6915" max="6915" width="6.85546875" style="870" customWidth="1"/>
    <col min="6916" max="6916" width="5" style="870" customWidth="1"/>
    <col min="6917" max="6917" width="6.42578125" style="870" customWidth="1"/>
    <col min="6918" max="6918" width="6.5703125" style="870" customWidth="1"/>
    <col min="6919" max="6919" width="4.7109375" style="870" customWidth="1"/>
    <col min="6920" max="6920" width="6.5703125" style="870" customWidth="1"/>
    <col min="6921" max="6921" width="7.140625" style="870" customWidth="1"/>
    <col min="6922" max="6922" width="4.42578125" style="870" customWidth="1"/>
    <col min="6923" max="6923" width="6.85546875" style="870" customWidth="1"/>
    <col min="6924" max="6924" width="6.7109375" style="870" customWidth="1"/>
    <col min="6925" max="6925" width="4.85546875" style="870" customWidth="1"/>
    <col min="6926" max="6926" width="7.140625" style="870" customWidth="1"/>
    <col min="6927" max="6927" width="7" style="870" customWidth="1"/>
    <col min="6928" max="6928" width="4.5703125" style="870" customWidth="1"/>
    <col min="6929" max="6929" width="7.140625" style="870" customWidth="1"/>
    <col min="6930" max="6930" width="7" style="870" customWidth="1"/>
    <col min="6931" max="6931" width="5.28515625" style="870" customWidth="1"/>
    <col min="6932" max="6973" width="10" style="870" customWidth="1"/>
    <col min="6974" max="7168" width="9.140625" style="870"/>
    <col min="7169" max="7169" width="38.85546875" style="870" customWidth="1"/>
    <col min="7170" max="7170" width="6.5703125" style="870" customWidth="1"/>
    <col min="7171" max="7171" width="6.85546875" style="870" customWidth="1"/>
    <col min="7172" max="7172" width="5" style="870" customWidth="1"/>
    <col min="7173" max="7173" width="6.42578125" style="870" customWidth="1"/>
    <col min="7174" max="7174" width="6.5703125" style="870" customWidth="1"/>
    <col min="7175" max="7175" width="4.7109375" style="870" customWidth="1"/>
    <col min="7176" max="7176" width="6.5703125" style="870" customWidth="1"/>
    <col min="7177" max="7177" width="7.140625" style="870" customWidth="1"/>
    <col min="7178" max="7178" width="4.42578125" style="870" customWidth="1"/>
    <col min="7179" max="7179" width="6.85546875" style="870" customWidth="1"/>
    <col min="7180" max="7180" width="6.7109375" style="870" customWidth="1"/>
    <col min="7181" max="7181" width="4.85546875" style="870" customWidth="1"/>
    <col min="7182" max="7182" width="7.140625" style="870" customWidth="1"/>
    <col min="7183" max="7183" width="7" style="870" customWidth="1"/>
    <col min="7184" max="7184" width="4.5703125" style="870" customWidth="1"/>
    <col min="7185" max="7185" width="7.140625" style="870" customWidth="1"/>
    <col min="7186" max="7186" width="7" style="870" customWidth="1"/>
    <col min="7187" max="7187" width="5.28515625" style="870" customWidth="1"/>
    <col min="7188" max="7229" width="10" style="870" customWidth="1"/>
    <col min="7230" max="7424" width="9.140625" style="870"/>
    <col min="7425" max="7425" width="38.85546875" style="870" customWidth="1"/>
    <col min="7426" max="7426" width="6.5703125" style="870" customWidth="1"/>
    <col min="7427" max="7427" width="6.85546875" style="870" customWidth="1"/>
    <col min="7428" max="7428" width="5" style="870" customWidth="1"/>
    <col min="7429" max="7429" width="6.42578125" style="870" customWidth="1"/>
    <col min="7430" max="7430" width="6.5703125" style="870" customWidth="1"/>
    <col min="7431" max="7431" width="4.7109375" style="870" customWidth="1"/>
    <col min="7432" max="7432" width="6.5703125" style="870" customWidth="1"/>
    <col min="7433" max="7433" width="7.140625" style="870" customWidth="1"/>
    <col min="7434" max="7434" width="4.42578125" style="870" customWidth="1"/>
    <col min="7435" max="7435" width="6.85546875" style="870" customWidth="1"/>
    <col min="7436" max="7436" width="6.7109375" style="870" customWidth="1"/>
    <col min="7437" max="7437" width="4.85546875" style="870" customWidth="1"/>
    <col min="7438" max="7438" width="7.140625" style="870" customWidth="1"/>
    <col min="7439" max="7439" width="7" style="870" customWidth="1"/>
    <col min="7440" max="7440" width="4.5703125" style="870" customWidth="1"/>
    <col min="7441" max="7441" width="7.140625" style="870" customWidth="1"/>
    <col min="7442" max="7442" width="7" style="870" customWidth="1"/>
    <col min="7443" max="7443" width="5.28515625" style="870" customWidth="1"/>
    <col min="7444" max="7485" width="10" style="870" customWidth="1"/>
    <col min="7486" max="7680" width="9.140625" style="870"/>
    <col min="7681" max="7681" width="38.85546875" style="870" customWidth="1"/>
    <col min="7682" max="7682" width="6.5703125" style="870" customWidth="1"/>
    <col min="7683" max="7683" width="6.85546875" style="870" customWidth="1"/>
    <col min="7684" max="7684" width="5" style="870" customWidth="1"/>
    <col min="7685" max="7685" width="6.42578125" style="870" customWidth="1"/>
    <col min="7686" max="7686" width="6.5703125" style="870" customWidth="1"/>
    <col min="7687" max="7687" width="4.7109375" style="870" customWidth="1"/>
    <col min="7688" max="7688" width="6.5703125" style="870" customWidth="1"/>
    <col min="7689" max="7689" width="7.140625" style="870" customWidth="1"/>
    <col min="7690" max="7690" width="4.42578125" style="870" customWidth="1"/>
    <col min="7691" max="7691" width="6.85546875" style="870" customWidth="1"/>
    <col min="7692" max="7692" width="6.7109375" style="870" customWidth="1"/>
    <col min="7693" max="7693" width="4.85546875" style="870" customWidth="1"/>
    <col min="7694" max="7694" width="7.140625" style="870" customWidth="1"/>
    <col min="7695" max="7695" width="7" style="870" customWidth="1"/>
    <col min="7696" max="7696" width="4.5703125" style="870" customWidth="1"/>
    <col min="7697" max="7697" width="7.140625" style="870" customWidth="1"/>
    <col min="7698" max="7698" width="7" style="870" customWidth="1"/>
    <col min="7699" max="7699" width="5.28515625" style="870" customWidth="1"/>
    <col min="7700" max="7741" width="10" style="870" customWidth="1"/>
    <col min="7742" max="7936" width="9.140625" style="870"/>
    <col min="7937" max="7937" width="38.85546875" style="870" customWidth="1"/>
    <col min="7938" max="7938" width="6.5703125" style="870" customWidth="1"/>
    <col min="7939" max="7939" width="6.85546875" style="870" customWidth="1"/>
    <col min="7940" max="7940" width="5" style="870" customWidth="1"/>
    <col min="7941" max="7941" width="6.42578125" style="870" customWidth="1"/>
    <col min="7942" max="7942" width="6.5703125" style="870" customWidth="1"/>
    <col min="7943" max="7943" width="4.7109375" style="870" customWidth="1"/>
    <col min="7944" max="7944" width="6.5703125" style="870" customWidth="1"/>
    <col min="7945" max="7945" width="7.140625" style="870" customWidth="1"/>
    <col min="7946" max="7946" width="4.42578125" style="870" customWidth="1"/>
    <col min="7947" max="7947" width="6.85546875" style="870" customWidth="1"/>
    <col min="7948" max="7948" width="6.7109375" style="870" customWidth="1"/>
    <col min="7949" max="7949" width="4.85546875" style="870" customWidth="1"/>
    <col min="7950" max="7950" width="7.140625" style="870" customWidth="1"/>
    <col min="7951" max="7951" width="7" style="870" customWidth="1"/>
    <col min="7952" max="7952" width="4.5703125" style="870" customWidth="1"/>
    <col min="7953" max="7953" width="7.140625" style="870" customWidth="1"/>
    <col min="7954" max="7954" width="7" style="870" customWidth="1"/>
    <col min="7955" max="7955" width="5.28515625" style="870" customWidth="1"/>
    <col min="7956" max="7997" width="10" style="870" customWidth="1"/>
    <col min="7998" max="8192" width="9.140625" style="870"/>
    <col min="8193" max="8193" width="38.85546875" style="870" customWidth="1"/>
    <col min="8194" max="8194" width="6.5703125" style="870" customWidth="1"/>
    <col min="8195" max="8195" width="6.85546875" style="870" customWidth="1"/>
    <col min="8196" max="8196" width="5" style="870" customWidth="1"/>
    <col min="8197" max="8197" width="6.42578125" style="870" customWidth="1"/>
    <col min="8198" max="8198" width="6.5703125" style="870" customWidth="1"/>
    <col min="8199" max="8199" width="4.7109375" style="870" customWidth="1"/>
    <col min="8200" max="8200" width="6.5703125" style="870" customWidth="1"/>
    <col min="8201" max="8201" width="7.140625" style="870" customWidth="1"/>
    <col min="8202" max="8202" width="4.42578125" style="870" customWidth="1"/>
    <col min="8203" max="8203" width="6.85546875" style="870" customWidth="1"/>
    <col min="8204" max="8204" width="6.7109375" style="870" customWidth="1"/>
    <col min="8205" max="8205" width="4.85546875" style="870" customWidth="1"/>
    <col min="8206" max="8206" width="7.140625" style="870" customWidth="1"/>
    <col min="8207" max="8207" width="7" style="870" customWidth="1"/>
    <col min="8208" max="8208" width="4.5703125" style="870" customWidth="1"/>
    <col min="8209" max="8209" width="7.140625" style="870" customWidth="1"/>
    <col min="8210" max="8210" width="7" style="870" customWidth="1"/>
    <col min="8211" max="8211" width="5.28515625" style="870" customWidth="1"/>
    <col min="8212" max="8253" width="10" style="870" customWidth="1"/>
    <col min="8254" max="8448" width="9.140625" style="870"/>
    <col min="8449" max="8449" width="38.85546875" style="870" customWidth="1"/>
    <col min="8450" max="8450" width="6.5703125" style="870" customWidth="1"/>
    <col min="8451" max="8451" width="6.85546875" style="870" customWidth="1"/>
    <col min="8452" max="8452" width="5" style="870" customWidth="1"/>
    <col min="8453" max="8453" width="6.42578125" style="870" customWidth="1"/>
    <col min="8454" max="8454" width="6.5703125" style="870" customWidth="1"/>
    <col min="8455" max="8455" width="4.7109375" style="870" customWidth="1"/>
    <col min="8456" max="8456" width="6.5703125" style="870" customWidth="1"/>
    <col min="8457" max="8457" width="7.140625" style="870" customWidth="1"/>
    <col min="8458" max="8458" width="4.42578125" style="870" customWidth="1"/>
    <col min="8459" max="8459" width="6.85546875" style="870" customWidth="1"/>
    <col min="8460" max="8460" width="6.7109375" style="870" customWidth="1"/>
    <col min="8461" max="8461" width="4.85546875" style="870" customWidth="1"/>
    <col min="8462" max="8462" width="7.140625" style="870" customWidth="1"/>
    <col min="8463" max="8463" width="7" style="870" customWidth="1"/>
    <col min="8464" max="8464" width="4.5703125" style="870" customWidth="1"/>
    <col min="8465" max="8465" width="7.140625" style="870" customWidth="1"/>
    <col min="8466" max="8466" width="7" style="870" customWidth="1"/>
    <col min="8467" max="8467" width="5.28515625" style="870" customWidth="1"/>
    <col min="8468" max="8509" width="10" style="870" customWidth="1"/>
    <col min="8510" max="8704" width="9.140625" style="870"/>
    <col min="8705" max="8705" width="38.85546875" style="870" customWidth="1"/>
    <col min="8706" max="8706" width="6.5703125" style="870" customWidth="1"/>
    <col min="8707" max="8707" width="6.85546875" style="870" customWidth="1"/>
    <col min="8708" max="8708" width="5" style="870" customWidth="1"/>
    <col min="8709" max="8709" width="6.42578125" style="870" customWidth="1"/>
    <col min="8710" max="8710" width="6.5703125" style="870" customWidth="1"/>
    <col min="8711" max="8711" width="4.7109375" style="870" customWidth="1"/>
    <col min="8712" max="8712" width="6.5703125" style="870" customWidth="1"/>
    <col min="8713" max="8713" width="7.140625" style="870" customWidth="1"/>
    <col min="8714" max="8714" width="4.42578125" style="870" customWidth="1"/>
    <col min="8715" max="8715" width="6.85546875" style="870" customWidth="1"/>
    <col min="8716" max="8716" width="6.7109375" style="870" customWidth="1"/>
    <col min="8717" max="8717" width="4.85546875" style="870" customWidth="1"/>
    <col min="8718" max="8718" width="7.140625" style="870" customWidth="1"/>
    <col min="8719" max="8719" width="7" style="870" customWidth="1"/>
    <col min="8720" max="8720" width="4.5703125" style="870" customWidth="1"/>
    <col min="8721" max="8721" width="7.140625" style="870" customWidth="1"/>
    <col min="8722" max="8722" width="7" style="870" customWidth="1"/>
    <col min="8723" max="8723" width="5.28515625" style="870" customWidth="1"/>
    <col min="8724" max="8765" width="10" style="870" customWidth="1"/>
    <col min="8766" max="8960" width="9.140625" style="870"/>
    <col min="8961" max="8961" width="38.85546875" style="870" customWidth="1"/>
    <col min="8962" max="8962" width="6.5703125" style="870" customWidth="1"/>
    <col min="8963" max="8963" width="6.85546875" style="870" customWidth="1"/>
    <col min="8964" max="8964" width="5" style="870" customWidth="1"/>
    <col min="8965" max="8965" width="6.42578125" style="870" customWidth="1"/>
    <col min="8966" max="8966" width="6.5703125" style="870" customWidth="1"/>
    <col min="8967" max="8967" width="4.7109375" style="870" customWidth="1"/>
    <col min="8968" max="8968" width="6.5703125" style="870" customWidth="1"/>
    <col min="8969" max="8969" width="7.140625" style="870" customWidth="1"/>
    <col min="8970" max="8970" width="4.42578125" style="870" customWidth="1"/>
    <col min="8971" max="8971" width="6.85546875" style="870" customWidth="1"/>
    <col min="8972" max="8972" width="6.7109375" style="870" customWidth="1"/>
    <col min="8973" max="8973" width="4.85546875" style="870" customWidth="1"/>
    <col min="8974" max="8974" width="7.140625" style="870" customWidth="1"/>
    <col min="8975" max="8975" width="7" style="870" customWidth="1"/>
    <col min="8976" max="8976" width="4.5703125" style="870" customWidth="1"/>
    <col min="8977" max="8977" width="7.140625" style="870" customWidth="1"/>
    <col min="8978" max="8978" width="7" style="870" customWidth="1"/>
    <col min="8979" max="8979" width="5.28515625" style="870" customWidth="1"/>
    <col min="8980" max="9021" width="10" style="870" customWidth="1"/>
    <col min="9022" max="9216" width="9.140625" style="870"/>
    <col min="9217" max="9217" width="38.85546875" style="870" customWidth="1"/>
    <col min="9218" max="9218" width="6.5703125" style="870" customWidth="1"/>
    <col min="9219" max="9219" width="6.85546875" style="870" customWidth="1"/>
    <col min="9220" max="9220" width="5" style="870" customWidth="1"/>
    <col min="9221" max="9221" width="6.42578125" style="870" customWidth="1"/>
    <col min="9222" max="9222" width="6.5703125" style="870" customWidth="1"/>
    <col min="9223" max="9223" width="4.7109375" style="870" customWidth="1"/>
    <col min="9224" max="9224" width="6.5703125" style="870" customWidth="1"/>
    <col min="9225" max="9225" width="7.140625" style="870" customWidth="1"/>
    <col min="9226" max="9226" width="4.42578125" style="870" customWidth="1"/>
    <col min="9227" max="9227" width="6.85546875" style="870" customWidth="1"/>
    <col min="9228" max="9228" width="6.7109375" style="870" customWidth="1"/>
    <col min="9229" max="9229" width="4.85546875" style="870" customWidth="1"/>
    <col min="9230" max="9230" width="7.140625" style="870" customWidth="1"/>
    <col min="9231" max="9231" width="7" style="870" customWidth="1"/>
    <col min="9232" max="9232" width="4.5703125" style="870" customWidth="1"/>
    <col min="9233" max="9233" width="7.140625" style="870" customWidth="1"/>
    <col min="9234" max="9234" width="7" style="870" customWidth="1"/>
    <col min="9235" max="9235" width="5.28515625" style="870" customWidth="1"/>
    <col min="9236" max="9277" width="10" style="870" customWidth="1"/>
    <col min="9278" max="9472" width="9.140625" style="870"/>
    <col min="9473" max="9473" width="38.85546875" style="870" customWidth="1"/>
    <col min="9474" max="9474" width="6.5703125" style="870" customWidth="1"/>
    <col min="9475" max="9475" width="6.85546875" style="870" customWidth="1"/>
    <col min="9476" max="9476" width="5" style="870" customWidth="1"/>
    <col min="9477" max="9477" width="6.42578125" style="870" customWidth="1"/>
    <col min="9478" max="9478" width="6.5703125" style="870" customWidth="1"/>
    <col min="9479" max="9479" width="4.7109375" style="870" customWidth="1"/>
    <col min="9480" max="9480" width="6.5703125" style="870" customWidth="1"/>
    <col min="9481" max="9481" width="7.140625" style="870" customWidth="1"/>
    <col min="9482" max="9482" width="4.42578125" style="870" customWidth="1"/>
    <col min="9483" max="9483" width="6.85546875" style="870" customWidth="1"/>
    <col min="9484" max="9484" width="6.7109375" style="870" customWidth="1"/>
    <col min="9485" max="9485" width="4.85546875" style="870" customWidth="1"/>
    <col min="9486" max="9486" width="7.140625" style="870" customWidth="1"/>
    <col min="9487" max="9487" width="7" style="870" customWidth="1"/>
    <col min="9488" max="9488" width="4.5703125" style="870" customWidth="1"/>
    <col min="9489" max="9489" width="7.140625" style="870" customWidth="1"/>
    <col min="9490" max="9490" width="7" style="870" customWidth="1"/>
    <col min="9491" max="9491" width="5.28515625" style="870" customWidth="1"/>
    <col min="9492" max="9533" width="10" style="870" customWidth="1"/>
    <col min="9534" max="9728" width="9.140625" style="870"/>
    <col min="9729" max="9729" width="38.85546875" style="870" customWidth="1"/>
    <col min="9730" max="9730" width="6.5703125" style="870" customWidth="1"/>
    <col min="9731" max="9731" width="6.85546875" style="870" customWidth="1"/>
    <col min="9732" max="9732" width="5" style="870" customWidth="1"/>
    <col min="9733" max="9733" width="6.42578125" style="870" customWidth="1"/>
    <col min="9734" max="9734" width="6.5703125" style="870" customWidth="1"/>
    <col min="9735" max="9735" width="4.7109375" style="870" customWidth="1"/>
    <col min="9736" max="9736" width="6.5703125" style="870" customWidth="1"/>
    <col min="9737" max="9737" width="7.140625" style="870" customWidth="1"/>
    <col min="9738" max="9738" width="4.42578125" style="870" customWidth="1"/>
    <col min="9739" max="9739" width="6.85546875" style="870" customWidth="1"/>
    <col min="9740" max="9740" width="6.7109375" style="870" customWidth="1"/>
    <col min="9741" max="9741" width="4.85546875" style="870" customWidth="1"/>
    <col min="9742" max="9742" width="7.140625" style="870" customWidth="1"/>
    <col min="9743" max="9743" width="7" style="870" customWidth="1"/>
    <col min="9744" max="9744" width="4.5703125" style="870" customWidth="1"/>
    <col min="9745" max="9745" width="7.140625" style="870" customWidth="1"/>
    <col min="9746" max="9746" width="7" style="870" customWidth="1"/>
    <col min="9747" max="9747" width="5.28515625" style="870" customWidth="1"/>
    <col min="9748" max="9789" width="10" style="870" customWidth="1"/>
    <col min="9790" max="9984" width="9.140625" style="870"/>
    <col min="9985" max="9985" width="38.85546875" style="870" customWidth="1"/>
    <col min="9986" max="9986" width="6.5703125" style="870" customWidth="1"/>
    <col min="9987" max="9987" width="6.85546875" style="870" customWidth="1"/>
    <col min="9988" max="9988" width="5" style="870" customWidth="1"/>
    <col min="9989" max="9989" width="6.42578125" style="870" customWidth="1"/>
    <col min="9990" max="9990" width="6.5703125" style="870" customWidth="1"/>
    <col min="9991" max="9991" width="4.7109375" style="870" customWidth="1"/>
    <col min="9992" max="9992" width="6.5703125" style="870" customWidth="1"/>
    <col min="9993" max="9993" width="7.140625" style="870" customWidth="1"/>
    <col min="9994" max="9994" width="4.42578125" style="870" customWidth="1"/>
    <col min="9995" max="9995" width="6.85546875" style="870" customWidth="1"/>
    <col min="9996" max="9996" width="6.7109375" style="870" customWidth="1"/>
    <col min="9997" max="9997" width="4.85546875" style="870" customWidth="1"/>
    <col min="9998" max="9998" width="7.140625" style="870" customWidth="1"/>
    <col min="9999" max="9999" width="7" style="870" customWidth="1"/>
    <col min="10000" max="10000" width="4.5703125" style="870" customWidth="1"/>
    <col min="10001" max="10001" width="7.140625" style="870" customWidth="1"/>
    <col min="10002" max="10002" width="7" style="870" customWidth="1"/>
    <col min="10003" max="10003" width="5.28515625" style="870" customWidth="1"/>
    <col min="10004" max="10045" width="10" style="870" customWidth="1"/>
    <col min="10046" max="10240" width="9.140625" style="870"/>
    <col min="10241" max="10241" width="38.85546875" style="870" customWidth="1"/>
    <col min="10242" max="10242" width="6.5703125" style="870" customWidth="1"/>
    <col min="10243" max="10243" width="6.85546875" style="870" customWidth="1"/>
    <col min="10244" max="10244" width="5" style="870" customWidth="1"/>
    <col min="10245" max="10245" width="6.42578125" style="870" customWidth="1"/>
    <col min="10246" max="10246" width="6.5703125" style="870" customWidth="1"/>
    <col min="10247" max="10247" width="4.7109375" style="870" customWidth="1"/>
    <col min="10248" max="10248" width="6.5703125" style="870" customWidth="1"/>
    <col min="10249" max="10249" width="7.140625" style="870" customWidth="1"/>
    <col min="10250" max="10250" width="4.42578125" style="870" customWidth="1"/>
    <col min="10251" max="10251" width="6.85546875" style="870" customWidth="1"/>
    <col min="10252" max="10252" width="6.7109375" style="870" customWidth="1"/>
    <col min="10253" max="10253" width="4.85546875" style="870" customWidth="1"/>
    <col min="10254" max="10254" width="7.140625" style="870" customWidth="1"/>
    <col min="10255" max="10255" width="7" style="870" customWidth="1"/>
    <col min="10256" max="10256" width="4.5703125" style="870" customWidth="1"/>
    <col min="10257" max="10257" width="7.140625" style="870" customWidth="1"/>
    <col min="10258" max="10258" width="7" style="870" customWidth="1"/>
    <col min="10259" max="10259" width="5.28515625" style="870" customWidth="1"/>
    <col min="10260" max="10301" width="10" style="870" customWidth="1"/>
    <col min="10302" max="10496" width="9.140625" style="870"/>
    <col min="10497" max="10497" width="38.85546875" style="870" customWidth="1"/>
    <col min="10498" max="10498" width="6.5703125" style="870" customWidth="1"/>
    <col min="10499" max="10499" width="6.85546875" style="870" customWidth="1"/>
    <col min="10500" max="10500" width="5" style="870" customWidth="1"/>
    <col min="10501" max="10501" width="6.42578125" style="870" customWidth="1"/>
    <col min="10502" max="10502" width="6.5703125" style="870" customWidth="1"/>
    <col min="10503" max="10503" width="4.7109375" style="870" customWidth="1"/>
    <col min="10504" max="10504" width="6.5703125" style="870" customWidth="1"/>
    <col min="10505" max="10505" width="7.140625" style="870" customWidth="1"/>
    <col min="10506" max="10506" width="4.42578125" style="870" customWidth="1"/>
    <col min="10507" max="10507" width="6.85546875" style="870" customWidth="1"/>
    <col min="10508" max="10508" width="6.7109375" style="870" customWidth="1"/>
    <col min="10509" max="10509" width="4.85546875" style="870" customWidth="1"/>
    <col min="10510" max="10510" width="7.140625" style="870" customWidth="1"/>
    <col min="10511" max="10511" width="7" style="870" customWidth="1"/>
    <col min="10512" max="10512" width="4.5703125" style="870" customWidth="1"/>
    <col min="10513" max="10513" width="7.140625" style="870" customWidth="1"/>
    <col min="10514" max="10514" width="7" style="870" customWidth="1"/>
    <col min="10515" max="10515" width="5.28515625" style="870" customWidth="1"/>
    <col min="10516" max="10557" width="10" style="870" customWidth="1"/>
    <col min="10558" max="10752" width="9.140625" style="870"/>
    <col min="10753" max="10753" width="38.85546875" style="870" customWidth="1"/>
    <col min="10754" max="10754" width="6.5703125" style="870" customWidth="1"/>
    <col min="10755" max="10755" width="6.85546875" style="870" customWidth="1"/>
    <col min="10756" max="10756" width="5" style="870" customWidth="1"/>
    <col min="10757" max="10757" width="6.42578125" style="870" customWidth="1"/>
    <col min="10758" max="10758" width="6.5703125" style="870" customWidth="1"/>
    <col min="10759" max="10759" width="4.7109375" style="870" customWidth="1"/>
    <col min="10760" max="10760" width="6.5703125" style="870" customWidth="1"/>
    <col min="10761" max="10761" width="7.140625" style="870" customWidth="1"/>
    <col min="10762" max="10762" width="4.42578125" style="870" customWidth="1"/>
    <col min="10763" max="10763" width="6.85546875" style="870" customWidth="1"/>
    <col min="10764" max="10764" width="6.7109375" style="870" customWidth="1"/>
    <col min="10765" max="10765" width="4.85546875" style="870" customWidth="1"/>
    <col min="10766" max="10766" width="7.140625" style="870" customWidth="1"/>
    <col min="10767" max="10767" width="7" style="870" customWidth="1"/>
    <col min="10768" max="10768" width="4.5703125" style="870" customWidth="1"/>
    <col min="10769" max="10769" width="7.140625" style="870" customWidth="1"/>
    <col min="10770" max="10770" width="7" style="870" customWidth="1"/>
    <col min="10771" max="10771" width="5.28515625" style="870" customWidth="1"/>
    <col min="10772" max="10813" width="10" style="870" customWidth="1"/>
    <col min="10814" max="11008" width="9.140625" style="870"/>
    <col min="11009" max="11009" width="38.85546875" style="870" customWidth="1"/>
    <col min="11010" max="11010" width="6.5703125" style="870" customWidth="1"/>
    <col min="11011" max="11011" width="6.85546875" style="870" customWidth="1"/>
    <col min="11012" max="11012" width="5" style="870" customWidth="1"/>
    <col min="11013" max="11013" width="6.42578125" style="870" customWidth="1"/>
    <col min="11014" max="11014" width="6.5703125" style="870" customWidth="1"/>
    <col min="11015" max="11015" width="4.7109375" style="870" customWidth="1"/>
    <col min="11016" max="11016" width="6.5703125" style="870" customWidth="1"/>
    <col min="11017" max="11017" width="7.140625" style="870" customWidth="1"/>
    <col min="11018" max="11018" width="4.42578125" style="870" customWidth="1"/>
    <col min="11019" max="11019" width="6.85546875" style="870" customWidth="1"/>
    <col min="11020" max="11020" width="6.7109375" style="870" customWidth="1"/>
    <col min="11021" max="11021" width="4.85546875" style="870" customWidth="1"/>
    <col min="11022" max="11022" width="7.140625" style="870" customWidth="1"/>
    <col min="11023" max="11023" width="7" style="870" customWidth="1"/>
    <col min="11024" max="11024" width="4.5703125" style="870" customWidth="1"/>
    <col min="11025" max="11025" width="7.140625" style="870" customWidth="1"/>
    <col min="11026" max="11026" width="7" style="870" customWidth="1"/>
    <col min="11027" max="11027" width="5.28515625" style="870" customWidth="1"/>
    <col min="11028" max="11069" width="10" style="870" customWidth="1"/>
    <col min="11070" max="11264" width="9.140625" style="870"/>
    <col min="11265" max="11265" width="38.85546875" style="870" customWidth="1"/>
    <col min="11266" max="11266" width="6.5703125" style="870" customWidth="1"/>
    <col min="11267" max="11267" width="6.85546875" style="870" customWidth="1"/>
    <col min="11268" max="11268" width="5" style="870" customWidth="1"/>
    <col min="11269" max="11269" width="6.42578125" style="870" customWidth="1"/>
    <col min="11270" max="11270" width="6.5703125" style="870" customWidth="1"/>
    <col min="11271" max="11271" width="4.7109375" style="870" customWidth="1"/>
    <col min="11272" max="11272" width="6.5703125" style="870" customWidth="1"/>
    <col min="11273" max="11273" width="7.140625" style="870" customWidth="1"/>
    <col min="11274" max="11274" width="4.42578125" style="870" customWidth="1"/>
    <col min="11275" max="11275" width="6.85546875" style="870" customWidth="1"/>
    <col min="11276" max="11276" width="6.7109375" style="870" customWidth="1"/>
    <col min="11277" max="11277" width="4.85546875" style="870" customWidth="1"/>
    <col min="11278" max="11278" width="7.140625" style="870" customWidth="1"/>
    <col min="11279" max="11279" width="7" style="870" customWidth="1"/>
    <col min="11280" max="11280" width="4.5703125" style="870" customWidth="1"/>
    <col min="11281" max="11281" width="7.140625" style="870" customWidth="1"/>
    <col min="11282" max="11282" width="7" style="870" customWidth="1"/>
    <col min="11283" max="11283" width="5.28515625" style="870" customWidth="1"/>
    <col min="11284" max="11325" width="10" style="870" customWidth="1"/>
    <col min="11326" max="11520" width="9.140625" style="870"/>
    <col min="11521" max="11521" width="38.85546875" style="870" customWidth="1"/>
    <col min="11522" max="11522" width="6.5703125" style="870" customWidth="1"/>
    <col min="11523" max="11523" width="6.85546875" style="870" customWidth="1"/>
    <col min="11524" max="11524" width="5" style="870" customWidth="1"/>
    <col min="11525" max="11525" width="6.42578125" style="870" customWidth="1"/>
    <col min="11526" max="11526" width="6.5703125" style="870" customWidth="1"/>
    <col min="11527" max="11527" width="4.7109375" style="870" customWidth="1"/>
    <col min="11528" max="11528" width="6.5703125" style="870" customWidth="1"/>
    <col min="11529" max="11529" width="7.140625" style="870" customWidth="1"/>
    <col min="11530" max="11530" width="4.42578125" style="870" customWidth="1"/>
    <col min="11531" max="11531" width="6.85546875" style="870" customWidth="1"/>
    <col min="11532" max="11532" width="6.7109375" style="870" customWidth="1"/>
    <col min="11533" max="11533" width="4.85546875" style="870" customWidth="1"/>
    <col min="11534" max="11534" width="7.140625" style="870" customWidth="1"/>
    <col min="11535" max="11535" width="7" style="870" customWidth="1"/>
    <col min="11536" max="11536" width="4.5703125" style="870" customWidth="1"/>
    <col min="11537" max="11537" width="7.140625" style="870" customWidth="1"/>
    <col min="11538" max="11538" width="7" style="870" customWidth="1"/>
    <col min="11539" max="11539" width="5.28515625" style="870" customWidth="1"/>
    <col min="11540" max="11581" width="10" style="870" customWidth="1"/>
    <col min="11582" max="11776" width="9.140625" style="870"/>
    <col min="11777" max="11777" width="38.85546875" style="870" customWidth="1"/>
    <col min="11778" max="11778" width="6.5703125" style="870" customWidth="1"/>
    <col min="11779" max="11779" width="6.85546875" style="870" customWidth="1"/>
    <col min="11780" max="11780" width="5" style="870" customWidth="1"/>
    <col min="11781" max="11781" width="6.42578125" style="870" customWidth="1"/>
    <col min="11782" max="11782" width="6.5703125" style="870" customWidth="1"/>
    <col min="11783" max="11783" width="4.7109375" style="870" customWidth="1"/>
    <col min="11784" max="11784" width="6.5703125" style="870" customWidth="1"/>
    <col min="11785" max="11785" width="7.140625" style="870" customWidth="1"/>
    <col min="11786" max="11786" width="4.42578125" style="870" customWidth="1"/>
    <col min="11787" max="11787" width="6.85546875" style="870" customWidth="1"/>
    <col min="11788" max="11788" width="6.7109375" style="870" customWidth="1"/>
    <col min="11789" max="11789" width="4.85546875" style="870" customWidth="1"/>
    <col min="11790" max="11790" width="7.140625" style="870" customWidth="1"/>
    <col min="11791" max="11791" width="7" style="870" customWidth="1"/>
    <col min="11792" max="11792" width="4.5703125" style="870" customWidth="1"/>
    <col min="11793" max="11793" width="7.140625" style="870" customWidth="1"/>
    <col min="11794" max="11794" width="7" style="870" customWidth="1"/>
    <col min="11795" max="11795" width="5.28515625" style="870" customWidth="1"/>
    <col min="11796" max="11837" width="10" style="870" customWidth="1"/>
    <col min="11838" max="12032" width="9.140625" style="870"/>
    <col min="12033" max="12033" width="38.85546875" style="870" customWidth="1"/>
    <col min="12034" max="12034" width="6.5703125" style="870" customWidth="1"/>
    <col min="12035" max="12035" width="6.85546875" style="870" customWidth="1"/>
    <col min="12036" max="12036" width="5" style="870" customWidth="1"/>
    <col min="12037" max="12037" width="6.42578125" style="870" customWidth="1"/>
    <col min="12038" max="12038" width="6.5703125" style="870" customWidth="1"/>
    <col min="12039" max="12039" width="4.7109375" style="870" customWidth="1"/>
    <col min="12040" max="12040" width="6.5703125" style="870" customWidth="1"/>
    <col min="12041" max="12041" width="7.140625" style="870" customWidth="1"/>
    <col min="12042" max="12042" width="4.42578125" style="870" customWidth="1"/>
    <col min="12043" max="12043" width="6.85546875" style="870" customWidth="1"/>
    <col min="12044" max="12044" width="6.7109375" style="870" customWidth="1"/>
    <col min="12045" max="12045" width="4.85546875" style="870" customWidth="1"/>
    <col min="12046" max="12046" width="7.140625" style="870" customWidth="1"/>
    <col min="12047" max="12047" width="7" style="870" customWidth="1"/>
    <col min="12048" max="12048" width="4.5703125" style="870" customWidth="1"/>
    <col min="12049" max="12049" width="7.140625" style="870" customWidth="1"/>
    <col min="12050" max="12050" width="7" style="870" customWidth="1"/>
    <col min="12051" max="12051" width="5.28515625" style="870" customWidth="1"/>
    <col min="12052" max="12093" width="10" style="870" customWidth="1"/>
    <col min="12094" max="12288" width="9.140625" style="870"/>
    <col min="12289" max="12289" width="38.85546875" style="870" customWidth="1"/>
    <col min="12290" max="12290" width="6.5703125" style="870" customWidth="1"/>
    <col min="12291" max="12291" width="6.85546875" style="870" customWidth="1"/>
    <col min="12292" max="12292" width="5" style="870" customWidth="1"/>
    <col min="12293" max="12293" width="6.42578125" style="870" customWidth="1"/>
    <col min="12294" max="12294" width="6.5703125" style="870" customWidth="1"/>
    <col min="12295" max="12295" width="4.7109375" style="870" customWidth="1"/>
    <col min="12296" max="12296" width="6.5703125" style="870" customWidth="1"/>
    <col min="12297" max="12297" width="7.140625" style="870" customWidth="1"/>
    <col min="12298" max="12298" width="4.42578125" style="870" customWidth="1"/>
    <col min="12299" max="12299" width="6.85546875" style="870" customWidth="1"/>
    <col min="12300" max="12300" width="6.7109375" style="870" customWidth="1"/>
    <col min="12301" max="12301" width="4.85546875" style="870" customWidth="1"/>
    <col min="12302" max="12302" width="7.140625" style="870" customWidth="1"/>
    <col min="12303" max="12303" width="7" style="870" customWidth="1"/>
    <col min="12304" max="12304" width="4.5703125" style="870" customWidth="1"/>
    <col min="12305" max="12305" width="7.140625" style="870" customWidth="1"/>
    <col min="12306" max="12306" width="7" style="870" customWidth="1"/>
    <col min="12307" max="12307" width="5.28515625" style="870" customWidth="1"/>
    <col min="12308" max="12349" width="10" style="870" customWidth="1"/>
    <col min="12350" max="12544" width="9.140625" style="870"/>
    <col min="12545" max="12545" width="38.85546875" style="870" customWidth="1"/>
    <col min="12546" max="12546" width="6.5703125" style="870" customWidth="1"/>
    <col min="12547" max="12547" width="6.85546875" style="870" customWidth="1"/>
    <col min="12548" max="12548" width="5" style="870" customWidth="1"/>
    <col min="12549" max="12549" width="6.42578125" style="870" customWidth="1"/>
    <col min="12550" max="12550" width="6.5703125" style="870" customWidth="1"/>
    <col min="12551" max="12551" width="4.7109375" style="870" customWidth="1"/>
    <col min="12552" max="12552" width="6.5703125" style="870" customWidth="1"/>
    <col min="12553" max="12553" width="7.140625" style="870" customWidth="1"/>
    <col min="12554" max="12554" width="4.42578125" style="870" customWidth="1"/>
    <col min="12555" max="12555" width="6.85546875" style="870" customWidth="1"/>
    <col min="12556" max="12556" width="6.7109375" style="870" customWidth="1"/>
    <col min="12557" max="12557" width="4.85546875" style="870" customWidth="1"/>
    <col min="12558" max="12558" width="7.140625" style="870" customWidth="1"/>
    <col min="12559" max="12559" width="7" style="870" customWidth="1"/>
    <col min="12560" max="12560" width="4.5703125" style="870" customWidth="1"/>
    <col min="12561" max="12561" width="7.140625" style="870" customWidth="1"/>
    <col min="12562" max="12562" width="7" style="870" customWidth="1"/>
    <col min="12563" max="12563" width="5.28515625" style="870" customWidth="1"/>
    <col min="12564" max="12605" width="10" style="870" customWidth="1"/>
    <col min="12606" max="12800" width="9.140625" style="870"/>
    <col min="12801" max="12801" width="38.85546875" style="870" customWidth="1"/>
    <col min="12802" max="12802" width="6.5703125" style="870" customWidth="1"/>
    <col min="12803" max="12803" width="6.85546875" style="870" customWidth="1"/>
    <col min="12804" max="12804" width="5" style="870" customWidth="1"/>
    <col min="12805" max="12805" width="6.42578125" style="870" customWidth="1"/>
    <col min="12806" max="12806" width="6.5703125" style="870" customWidth="1"/>
    <col min="12807" max="12807" width="4.7109375" style="870" customWidth="1"/>
    <col min="12808" max="12808" width="6.5703125" style="870" customWidth="1"/>
    <col min="12809" max="12809" width="7.140625" style="870" customWidth="1"/>
    <col min="12810" max="12810" width="4.42578125" style="870" customWidth="1"/>
    <col min="12811" max="12811" width="6.85546875" style="870" customWidth="1"/>
    <col min="12812" max="12812" width="6.7109375" style="870" customWidth="1"/>
    <col min="12813" max="12813" width="4.85546875" style="870" customWidth="1"/>
    <col min="12814" max="12814" width="7.140625" style="870" customWidth="1"/>
    <col min="12815" max="12815" width="7" style="870" customWidth="1"/>
    <col min="12816" max="12816" width="4.5703125" style="870" customWidth="1"/>
    <col min="12817" max="12817" width="7.140625" style="870" customWidth="1"/>
    <col min="12818" max="12818" width="7" style="870" customWidth="1"/>
    <col min="12819" max="12819" width="5.28515625" style="870" customWidth="1"/>
    <col min="12820" max="12861" width="10" style="870" customWidth="1"/>
    <col min="12862" max="13056" width="9.140625" style="870"/>
    <col min="13057" max="13057" width="38.85546875" style="870" customWidth="1"/>
    <col min="13058" max="13058" width="6.5703125" style="870" customWidth="1"/>
    <col min="13059" max="13059" width="6.85546875" style="870" customWidth="1"/>
    <col min="13060" max="13060" width="5" style="870" customWidth="1"/>
    <col min="13061" max="13061" width="6.42578125" style="870" customWidth="1"/>
    <col min="13062" max="13062" width="6.5703125" style="870" customWidth="1"/>
    <col min="13063" max="13063" width="4.7109375" style="870" customWidth="1"/>
    <col min="13064" max="13064" width="6.5703125" style="870" customWidth="1"/>
    <col min="13065" max="13065" width="7.140625" style="870" customWidth="1"/>
    <col min="13066" max="13066" width="4.42578125" style="870" customWidth="1"/>
    <col min="13067" max="13067" width="6.85546875" style="870" customWidth="1"/>
    <col min="13068" max="13068" width="6.7109375" style="870" customWidth="1"/>
    <col min="13069" max="13069" width="4.85546875" style="870" customWidth="1"/>
    <col min="13070" max="13070" width="7.140625" style="870" customWidth="1"/>
    <col min="13071" max="13071" width="7" style="870" customWidth="1"/>
    <col min="13072" max="13072" width="4.5703125" style="870" customWidth="1"/>
    <col min="13073" max="13073" width="7.140625" style="870" customWidth="1"/>
    <col min="13074" max="13074" width="7" style="870" customWidth="1"/>
    <col min="13075" max="13075" width="5.28515625" style="870" customWidth="1"/>
    <col min="13076" max="13117" width="10" style="870" customWidth="1"/>
    <col min="13118" max="13312" width="9.140625" style="870"/>
    <col min="13313" max="13313" width="38.85546875" style="870" customWidth="1"/>
    <col min="13314" max="13314" width="6.5703125" style="870" customWidth="1"/>
    <col min="13315" max="13315" width="6.85546875" style="870" customWidth="1"/>
    <col min="13316" max="13316" width="5" style="870" customWidth="1"/>
    <col min="13317" max="13317" width="6.42578125" style="870" customWidth="1"/>
    <col min="13318" max="13318" width="6.5703125" style="870" customWidth="1"/>
    <col min="13319" max="13319" width="4.7109375" style="870" customWidth="1"/>
    <col min="13320" max="13320" width="6.5703125" style="870" customWidth="1"/>
    <col min="13321" max="13321" width="7.140625" style="870" customWidth="1"/>
    <col min="13322" max="13322" width="4.42578125" style="870" customWidth="1"/>
    <col min="13323" max="13323" width="6.85546875" style="870" customWidth="1"/>
    <col min="13324" max="13324" width="6.7109375" style="870" customWidth="1"/>
    <col min="13325" max="13325" width="4.85546875" style="870" customWidth="1"/>
    <col min="13326" max="13326" width="7.140625" style="870" customWidth="1"/>
    <col min="13327" max="13327" width="7" style="870" customWidth="1"/>
    <col min="13328" max="13328" width="4.5703125" style="870" customWidth="1"/>
    <col min="13329" max="13329" width="7.140625" style="870" customWidth="1"/>
    <col min="13330" max="13330" width="7" style="870" customWidth="1"/>
    <col min="13331" max="13331" width="5.28515625" style="870" customWidth="1"/>
    <col min="13332" max="13373" width="10" style="870" customWidth="1"/>
    <col min="13374" max="13568" width="9.140625" style="870"/>
    <col min="13569" max="13569" width="38.85546875" style="870" customWidth="1"/>
    <col min="13570" max="13570" width="6.5703125" style="870" customWidth="1"/>
    <col min="13571" max="13571" width="6.85546875" style="870" customWidth="1"/>
    <col min="13572" max="13572" width="5" style="870" customWidth="1"/>
    <col min="13573" max="13573" width="6.42578125" style="870" customWidth="1"/>
    <col min="13574" max="13574" width="6.5703125" style="870" customWidth="1"/>
    <col min="13575" max="13575" width="4.7109375" style="870" customWidth="1"/>
    <col min="13576" max="13576" width="6.5703125" style="870" customWidth="1"/>
    <col min="13577" max="13577" width="7.140625" style="870" customWidth="1"/>
    <col min="13578" max="13578" width="4.42578125" style="870" customWidth="1"/>
    <col min="13579" max="13579" width="6.85546875" style="870" customWidth="1"/>
    <col min="13580" max="13580" width="6.7109375" style="870" customWidth="1"/>
    <col min="13581" max="13581" width="4.85546875" style="870" customWidth="1"/>
    <col min="13582" max="13582" width="7.140625" style="870" customWidth="1"/>
    <col min="13583" max="13583" width="7" style="870" customWidth="1"/>
    <col min="13584" max="13584" width="4.5703125" style="870" customWidth="1"/>
    <col min="13585" max="13585" width="7.140625" style="870" customWidth="1"/>
    <col min="13586" max="13586" width="7" style="870" customWidth="1"/>
    <col min="13587" max="13587" width="5.28515625" style="870" customWidth="1"/>
    <col min="13588" max="13629" width="10" style="870" customWidth="1"/>
    <col min="13630" max="13824" width="9.140625" style="870"/>
    <col min="13825" max="13825" width="38.85546875" style="870" customWidth="1"/>
    <col min="13826" max="13826" width="6.5703125" style="870" customWidth="1"/>
    <col min="13827" max="13827" width="6.85546875" style="870" customWidth="1"/>
    <col min="13828" max="13828" width="5" style="870" customWidth="1"/>
    <col min="13829" max="13829" width="6.42578125" style="870" customWidth="1"/>
    <col min="13830" max="13830" width="6.5703125" style="870" customWidth="1"/>
    <col min="13831" max="13831" width="4.7109375" style="870" customWidth="1"/>
    <col min="13832" max="13832" width="6.5703125" style="870" customWidth="1"/>
    <col min="13833" max="13833" width="7.140625" style="870" customWidth="1"/>
    <col min="13834" max="13834" width="4.42578125" style="870" customWidth="1"/>
    <col min="13835" max="13835" width="6.85546875" style="870" customWidth="1"/>
    <col min="13836" max="13836" width="6.7109375" style="870" customWidth="1"/>
    <col min="13837" max="13837" width="4.85546875" style="870" customWidth="1"/>
    <col min="13838" max="13838" width="7.140625" style="870" customWidth="1"/>
    <col min="13839" max="13839" width="7" style="870" customWidth="1"/>
    <col min="13840" max="13840" width="4.5703125" style="870" customWidth="1"/>
    <col min="13841" max="13841" width="7.140625" style="870" customWidth="1"/>
    <col min="13842" max="13842" width="7" style="870" customWidth="1"/>
    <col min="13843" max="13843" width="5.28515625" style="870" customWidth="1"/>
    <col min="13844" max="13885" width="10" style="870" customWidth="1"/>
    <col min="13886" max="14080" width="9.140625" style="870"/>
    <col min="14081" max="14081" width="38.85546875" style="870" customWidth="1"/>
    <col min="14082" max="14082" width="6.5703125" style="870" customWidth="1"/>
    <col min="14083" max="14083" width="6.85546875" style="870" customWidth="1"/>
    <col min="14084" max="14084" width="5" style="870" customWidth="1"/>
    <col min="14085" max="14085" width="6.42578125" style="870" customWidth="1"/>
    <col min="14086" max="14086" width="6.5703125" style="870" customWidth="1"/>
    <col min="14087" max="14087" width="4.7109375" style="870" customWidth="1"/>
    <col min="14088" max="14088" width="6.5703125" style="870" customWidth="1"/>
    <col min="14089" max="14089" width="7.140625" style="870" customWidth="1"/>
    <col min="14090" max="14090" width="4.42578125" style="870" customWidth="1"/>
    <col min="14091" max="14091" width="6.85546875" style="870" customWidth="1"/>
    <col min="14092" max="14092" width="6.7109375" style="870" customWidth="1"/>
    <col min="14093" max="14093" width="4.85546875" style="870" customWidth="1"/>
    <col min="14094" max="14094" width="7.140625" style="870" customWidth="1"/>
    <col min="14095" max="14095" width="7" style="870" customWidth="1"/>
    <col min="14096" max="14096" width="4.5703125" style="870" customWidth="1"/>
    <col min="14097" max="14097" width="7.140625" style="870" customWidth="1"/>
    <col min="14098" max="14098" width="7" style="870" customWidth="1"/>
    <col min="14099" max="14099" width="5.28515625" style="870" customWidth="1"/>
    <col min="14100" max="14141" width="10" style="870" customWidth="1"/>
    <col min="14142" max="14336" width="9.140625" style="870"/>
    <col min="14337" max="14337" width="38.85546875" style="870" customWidth="1"/>
    <col min="14338" max="14338" width="6.5703125" style="870" customWidth="1"/>
    <col min="14339" max="14339" width="6.85546875" style="870" customWidth="1"/>
    <col min="14340" max="14340" width="5" style="870" customWidth="1"/>
    <col min="14341" max="14341" width="6.42578125" style="870" customWidth="1"/>
    <col min="14342" max="14342" width="6.5703125" style="870" customWidth="1"/>
    <col min="14343" max="14343" width="4.7109375" style="870" customWidth="1"/>
    <col min="14344" max="14344" width="6.5703125" style="870" customWidth="1"/>
    <col min="14345" max="14345" width="7.140625" style="870" customWidth="1"/>
    <col min="14346" max="14346" width="4.42578125" style="870" customWidth="1"/>
    <col min="14347" max="14347" width="6.85546875" style="870" customWidth="1"/>
    <col min="14348" max="14348" width="6.7109375" style="870" customWidth="1"/>
    <col min="14349" max="14349" width="4.85546875" style="870" customWidth="1"/>
    <col min="14350" max="14350" width="7.140625" style="870" customWidth="1"/>
    <col min="14351" max="14351" width="7" style="870" customWidth="1"/>
    <col min="14352" max="14352" width="4.5703125" style="870" customWidth="1"/>
    <col min="14353" max="14353" width="7.140625" style="870" customWidth="1"/>
    <col min="14354" max="14354" width="7" style="870" customWidth="1"/>
    <col min="14355" max="14355" width="5.28515625" style="870" customWidth="1"/>
    <col min="14356" max="14397" width="10" style="870" customWidth="1"/>
    <col min="14398" max="14592" width="9.140625" style="870"/>
    <col min="14593" max="14593" width="38.85546875" style="870" customWidth="1"/>
    <col min="14594" max="14594" width="6.5703125" style="870" customWidth="1"/>
    <col min="14595" max="14595" width="6.85546875" style="870" customWidth="1"/>
    <col min="14596" max="14596" width="5" style="870" customWidth="1"/>
    <col min="14597" max="14597" width="6.42578125" style="870" customWidth="1"/>
    <col min="14598" max="14598" width="6.5703125" style="870" customWidth="1"/>
    <col min="14599" max="14599" width="4.7109375" style="870" customWidth="1"/>
    <col min="14600" max="14600" width="6.5703125" style="870" customWidth="1"/>
    <col min="14601" max="14601" width="7.140625" style="870" customWidth="1"/>
    <col min="14602" max="14602" width="4.42578125" style="870" customWidth="1"/>
    <col min="14603" max="14603" width="6.85546875" style="870" customWidth="1"/>
    <col min="14604" max="14604" width="6.7109375" style="870" customWidth="1"/>
    <col min="14605" max="14605" width="4.85546875" style="870" customWidth="1"/>
    <col min="14606" max="14606" width="7.140625" style="870" customWidth="1"/>
    <col min="14607" max="14607" width="7" style="870" customWidth="1"/>
    <col min="14608" max="14608" width="4.5703125" style="870" customWidth="1"/>
    <col min="14609" max="14609" width="7.140625" style="870" customWidth="1"/>
    <col min="14610" max="14610" width="7" style="870" customWidth="1"/>
    <col min="14611" max="14611" width="5.28515625" style="870" customWidth="1"/>
    <col min="14612" max="14653" width="10" style="870" customWidth="1"/>
    <col min="14654" max="14848" width="9.140625" style="870"/>
    <col min="14849" max="14849" width="38.85546875" style="870" customWidth="1"/>
    <col min="14850" max="14850" width="6.5703125" style="870" customWidth="1"/>
    <col min="14851" max="14851" width="6.85546875" style="870" customWidth="1"/>
    <col min="14852" max="14852" width="5" style="870" customWidth="1"/>
    <col min="14853" max="14853" width="6.42578125" style="870" customWidth="1"/>
    <col min="14854" max="14854" width="6.5703125" style="870" customWidth="1"/>
    <col min="14855" max="14855" width="4.7109375" style="870" customWidth="1"/>
    <col min="14856" max="14856" width="6.5703125" style="870" customWidth="1"/>
    <col min="14857" max="14857" width="7.140625" style="870" customWidth="1"/>
    <col min="14858" max="14858" width="4.42578125" style="870" customWidth="1"/>
    <col min="14859" max="14859" width="6.85546875" style="870" customWidth="1"/>
    <col min="14860" max="14860" width="6.7109375" style="870" customWidth="1"/>
    <col min="14861" max="14861" width="4.85546875" style="870" customWidth="1"/>
    <col min="14862" max="14862" width="7.140625" style="870" customWidth="1"/>
    <col min="14863" max="14863" width="7" style="870" customWidth="1"/>
    <col min="14864" max="14864" width="4.5703125" style="870" customWidth="1"/>
    <col min="14865" max="14865" width="7.140625" style="870" customWidth="1"/>
    <col min="14866" max="14866" width="7" style="870" customWidth="1"/>
    <col min="14867" max="14867" width="5.28515625" style="870" customWidth="1"/>
    <col min="14868" max="14909" width="10" style="870" customWidth="1"/>
    <col min="14910" max="15104" width="9.140625" style="870"/>
    <col min="15105" max="15105" width="38.85546875" style="870" customWidth="1"/>
    <col min="15106" max="15106" width="6.5703125" style="870" customWidth="1"/>
    <col min="15107" max="15107" width="6.85546875" style="870" customWidth="1"/>
    <col min="15108" max="15108" width="5" style="870" customWidth="1"/>
    <col min="15109" max="15109" width="6.42578125" style="870" customWidth="1"/>
    <col min="15110" max="15110" width="6.5703125" style="870" customWidth="1"/>
    <col min="15111" max="15111" width="4.7109375" style="870" customWidth="1"/>
    <col min="15112" max="15112" width="6.5703125" style="870" customWidth="1"/>
    <col min="15113" max="15113" width="7.140625" style="870" customWidth="1"/>
    <col min="15114" max="15114" width="4.42578125" style="870" customWidth="1"/>
    <col min="15115" max="15115" width="6.85546875" style="870" customWidth="1"/>
    <col min="15116" max="15116" width="6.7109375" style="870" customWidth="1"/>
    <col min="15117" max="15117" width="4.85546875" style="870" customWidth="1"/>
    <col min="15118" max="15118" width="7.140625" style="870" customWidth="1"/>
    <col min="15119" max="15119" width="7" style="870" customWidth="1"/>
    <col min="15120" max="15120" width="4.5703125" style="870" customWidth="1"/>
    <col min="15121" max="15121" width="7.140625" style="870" customWidth="1"/>
    <col min="15122" max="15122" width="7" style="870" customWidth="1"/>
    <col min="15123" max="15123" width="5.28515625" style="870" customWidth="1"/>
    <col min="15124" max="15165" width="10" style="870" customWidth="1"/>
    <col min="15166" max="15360" width="9.140625" style="870"/>
    <col min="15361" max="15361" width="38.85546875" style="870" customWidth="1"/>
    <col min="15362" max="15362" width="6.5703125" style="870" customWidth="1"/>
    <col min="15363" max="15363" width="6.85546875" style="870" customWidth="1"/>
    <col min="15364" max="15364" width="5" style="870" customWidth="1"/>
    <col min="15365" max="15365" width="6.42578125" style="870" customWidth="1"/>
    <col min="15366" max="15366" width="6.5703125" style="870" customWidth="1"/>
    <col min="15367" max="15367" width="4.7109375" style="870" customWidth="1"/>
    <col min="15368" max="15368" width="6.5703125" style="870" customWidth="1"/>
    <col min="15369" max="15369" width="7.140625" style="870" customWidth="1"/>
    <col min="15370" max="15370" width="4.42578125" style="870" customWidth="1"/>
    <col min="15371" max="15371" width="6.85546875" style="870" customWidth="1"/>
    <col min="15372" max="15372" width="6.7109375" style="870" customWidth="1"/>
    <col min="15373" max="15373" width="4.85546875" style="870" customWidth="1"/>
    <col min="15374" max="15374" width="7.140625" style="870" customWidth="1"/>
    <col min="15375" max="15375" width="7" style="870" customWidth="1"/>
    <col min="15376" max="15376" width="4.5703125" style="870" customWidth="1"/>
    <col min="15377" max="15377" width="7.140625" style="870" customWidth="1"/>
    <col min="15378" max="15378" width="7" style="870" customWidth="1"/>
    <col min="15379" max="15379" width="5.28515625" style="870" customWidth="1"/>
    <col min="15380" max="15421" width="10" style="870" customWidth="1"/>
    <col min="15422" max="15616" width="9.140625" style="870"/>
    <col min="15617" max="15617" width="38.85546875" style="870" customWidth="1"/>
    <col min="15618" max="15618" width="6.5703125" style="870" customWidth="1"/>
    <col min="15619" max="15619" width="6.85546875" style="870" customWidth="1"/>
    <col min="15620" max="15620" width="5" style="870" customWidth="1"/>
    <col min="15621" max="15621" width="6.42578125" style="870" customWidth="1"/>
    <col min="15622" max="15622" width="6.5703125" style="870" customWidth="1"/>
    <col min="15623" max="15623" width="4.7109375" style="870" customWidth="1"/>
    <col min="15624" max="15624" width="6.5703125" style="870" customWidth="1"/>
    <col min="15625" max="15625" width="7.140625" style="870" customWidth="1"/>
    <col min="15626" max="15626" width="4.42578125" style="870" customWidth="1"/>
    <col min="15627" max="15627" width="6.85546875" style="870" customWidth="1"/>
    <col min="15628" max="15628" width="6.7109375" style="870" customWidth="1"/>
    <col min="15629" max="15629" width="4.85546875" style="870" customWidth="1"/>
    <col min="15630" max="15630" width="7.140625" style="870" customWidth="1"/>
    <col min="15631" max="15631" width="7" style="870" customWidth="1"/>
    <col min="15632" max="15632" width="4.5703125" style="870" customWidth="1"/>
    <col min="15633" max="15633" width="7.140625" style="870" customWidth="1"/>
    <col min="15634" max="15634" width="7" style="870" customWidth="1"/>
    <col min="15635" max="15635" width="5.28515625" style="870" customWidth="1"/>
    <col min="15636" max="15677" width="10" style="870" customWidth="1"/>
    <col min="15678" max="15872" width="9.140625" style="870"/>
    <col min="15873" max="15873" width="38.85546875" style="870" customWidth="1"/>
    <col min="15874" max="15874" width="6.5703125" style="870" customWidth="1"/>
    <col min="15875" max="15875" width="6.85546875" style="870" customWidth="1"/>
    <col min="15876" max="15876" width="5" style="870" customWidth="1"/>
    <col min="15877" max="15877" width="6.42578125" style="870" customWidth="1"/>
    <col min="15878" max="15878" width="6.5703125" style="870" customWidth="1"/>
    <col min="15879" max="15879" width="4.7109375" style="870" customWidth="1"/>
    <col min="15880" max="15880" width="6.5703125" style="870" customWidth="1"/>
    <col min="15881" max="15881" width="7.140625" style="870" customWidth="1"/>
    <col min="15882" max="15882" width="4.42578125" style="870" customWidth="1"/>
    <col min="15883" max="15883" width="6.85546875" style="870" customWidth="1"/>
    <col min="15884" max="15884" width="6.7109375" style="870" customWidth="1"/>
    <col min="15885" max="15885" width="4.85546875" style="870" customWidth="1"/>
    <col min="15886" max="15886" width="7.140625" style="870" customWidth="1"/>
    <col min="15887" max="15887" width="7" style="870" customWidth="1"/>
    <col min="15888" max="15888" width="4.5703125" style="870" customWidth="1"/>
    <col min="15889" max="15889" width="7.140625" style="870" customWidth="1"/>
    <col min="15890" max="15890" width="7" style="870" customWidth="1"/>
    <col min="15891" max="15891" width="5.28515625" style="870" customWidth="1"/>
    <col min="15892" max="15933" width="10" style="870" customWidth="1"/>
    <col min="15934" max="16128" width="9.140625" style="870"/>
    <col min="16129" max="16129" width="38.85546875" style="870" customWidth="1"/>
    <col min="16130" max="16130" width="6.5703125" style="870" customWidth="1"/>
    <col min="16131" max="16131" width="6.85546875" style="870" customWidth="1"/>
    <col min="16132" max="16132" width="5" style="870" customWidth="1"/>
    <col min="16133" max="16133" width="6.42578125" style="870" customWidth="1"/>
    <col min="16134" max="16134" width="6.5703125" style="870" customWidth="1"/>
    <col min="16135" max="16135" width="4.7109375" style="870" customWidth="1"/>
    <col min="16136" max="16136" width="6.5703125" style="870" customWidth="1"/>
    <col min="16137" max="16137" width="7.140625" style="870" customWidth="1"/>
    <col min="16138" max="16138" width="4.42578125" style="870" customWidth="1"/>
    <col min="16139" max="16139" width="6.85546875" style="870" customWidth="1"/>
    <col min="16140" max="16140" width="6.7109375" style="870" customWidth="1"/>
    <col min="16141" max="16141" width="4.85546875" style="870" customWidth="1"/>
    <col min="16142" max="16142" width="7.140625" style="870" customWidth="1"/>
    <col min="16143" max="16143" width="7" style="870" customWidth="1"/>
    <col min="16144" max="16144" width="4.5703125" style="870" customWidth="1"/>
    <col min="16145" max="16145" width="7.140625" style="870" customWidth="1"/>
    <col min="16146" max="16146" width="7" style="870" customWidth="1"/>
    <col min="16147" max="16147" width="5.28515625" style="870" customWidth="1"/>
    <col min="16148" max="16189" width="10" style="870" customWidth="1"/>
    <col min="16190" max="16384" width="9.140625" style="870"/>
  </cols>
  <sheetData>
    <row r="1" spans="1:20" ht="16.5" customHeight="1" thickBot="1" x14ac:dyDescent="0.25">
      <c r="A1" s="3321"/>
      <c r="B1" s="3321"/>
      <c r="C1" s="3321"/>
      <c r="D1" s="3321"/>
      <c r="E1" s="4206" t="s">
        <v>40</v>
      </c>
      <c r="F1" s="4206"/>
      <c r="G1" s="4206"/>
      <c r="H1" s="4206"/>
      <c r="I1" s="4206"/>
      <c r="J1" s="4206"/>
      <c r="K1" s="4206"/>
      <c r="L1" s="4206"/>
      <c r="M1" s="4206"/>
      <c r="N1" s="4206"/>
      <c r="O1" s="4206"/>
      <c r="P1" s="4206"/>
      <c r="Q1" s="4206"/>
      <c r="R1" s="4206"/>
      <c r="S1" s="4206"/>
    </row>
    <row r="2" spans="1:20" ht="13.5" thickBot="1" x14ac:dyDescent="0.25">
      <c r="A2" s="4219" t="s">
        <v>9</v>
      </c>
      <c r="B2" s="3414"/>
      <c r="C2" s="3414"/>
      <c r="D2" s="3414"/>
      <c r="E2" s="4207" t="s">
        <v>370</v>
      </c>
      <c r="F2" s="4207"/>
      <c r="G2" s="4207"/>
      <c r="H2" s="4207"/>
      <c r="I2" s="4207"/>
      <c r="J2" s="4207"/>
      <c r="K2" s="4207"/>
      <c r="L2" s="4207"/>
      <c r="M2" s="4207"/>
      <c r="N2" s="4207"/>
      <c r="O2" s="4207"/>
      <c r="P2" s="4207"/>
      <c r="Q2" s="4207"/>
      <c r="R2" s="4207"/>
      <c r="S2" s="4208"/>
    </row>
    <row r="3" spans="1:20" ht="16.149999999999999" customHeight="1" thickBot="1" x14ac:dyDescent="0.3">
      <c r="A3" s="4220"/>
      <c r="B3" s="4209" t="s">
        <v>340</v>
      </c>
      <c r="C3" s="4187"/>
      <c r="D3" s="4210"/>
      <c r="E3" s="4211" t="s">
        <v>330</v>
      </c>
      <c r="F3" s="4187"/>
      <c r="G3" s="4210"/>
      <c r="H3" s="4187" t="s">
        <v>294</v>
      </c>
      <c r="I3" s="4187"/>
      <c r="J3" s="4210"/>
      <c r="K3" s="4212" t="s">
        <v>74</v>
      </c>
      <c r="L3" s="4187"/>
      <c r="M3" s="4210"/>
      <c r="N3" s="4187" t="s">
        <v>60</v>
      </c>
      <c r="O3" s="4187"/>
      <c r="P3" s="4213"/>
      <c r="Q3" s="4222" t="s">
        <v>4</v>
      </c>
      <c r="R3" s="4222"/>
      <c r="S3" s="4223"/>
      <c r="T3" s="3415"/>
    </row>
    <row r="4" spans="1:20" ht="12.6" customHeight="1" x14ac:dyDescent="0.2">
      <c r="A4" s="4220"/>
      <c r="B4" s="4224"/>
      <c r="C4" s="4225"/>
      <c r="D4" s="4226"/>
      <c r="E4" s="4225"/>
      <c r="F4" s="4225"/>
      <c r="G4" s="4226"/>
      <c r="H4" s="4225"/>
      <c r="I4" s="4225"/>
      <c r="J4" s="4226"/>
      <c r="K4" s="4227"/>
      <c r="L4" s="4225"/>
      <c r="M4" s="4226"/>
      <c r="N4" s="4225"/>
      <c r="O4" s="4225"/>
      <c r="P4" s="4228"/>
      <c r="Q4" s="4214"/>
      <c r="R4" s="4214"/>
      <c r="S4" s="4217"/>
    </row>
    <row r="5" spans="1:20" ht="9.6" customHeight="1" x14ac:dyDescent="0.2">
      <c r="A5" s="4220"/>
      <c r="B5" s="4229">
        <v>1</v>
      </c>
      <c r="C5" s="4214"/>
      <c r="D5" s="4215"/>
      <c r="E5" s="4214">
        <v>2</v>
      </c>
      <c r="F5" s="4214"/>
      <c r="G5" s="4215"/>
      <c r="H5" s="4214">
        <v>3</v>
      </c>
      <c r="I5" s="4214"/>
      <c r="J5" s="4215"/>
      <c r="K5" s="4216">
        <v>4</v>
      </c>
      <c r="L5" s="4214"/>
      <c r="M5" s="4215"/>
      <c r="N5" s="4214">
        <v>5</v>
      </c>
      <c r="O5" s="4214"/>
      <c r="P5" s="4217"/>
      <c r="Q5" s="4214"/>
      <c r="R5" s="4214"/>
      <c r="S5" s="4217"/>
    </row>
    <row r="6" spans="1:20" ht="7.9" customHeight="1" thickBot="1" x14ac:dyDescent="0.25">
      <c r="A6" s="4220"/>
      <c r="B6" s="4229"/>
      <c r="C6" s="4214"/>
      <c r="D6" s="4215"/>
      <c r="E6" s="4214"/>
      <c r="F6" s="4214"/>
      <c r="G6" s="4215"/>
      <c r="H6" s="4214"/>
      <c r="I6" s="4214"/>
      <c r="J6" s="4215"/>
      <c r="K6" s="4216"/>
      <c r="L6" s="4214"/>
      <c r="M6" s="4215"/>
      <c r="N6" s="4214"/>
      <c r="O6" s="4214"/>
      <c r="P6" s="4217"/>
      <c r="Q6" s="4214"/>
      <c r="R6" s="4214"/>
      <c r="S6" s="4217"/>
    </row>
    <row r="7" spans="1:20" ht="33.75" thickBot="1" x14ac:dyDescent="0.25">
      <c r="A7" s="4221"/>
      <c r="B7" s="3444" t="s">
        <v>26</v>
      </c>
      <c r="C7" s="3445" t="s">
        <v>43</v>
      </c>
      <c r="D7" s="3446" t="s">
        <v>4</v>
      </c>
      <c r="E7" s="3447" t="s">
        <v>26</v>
      </c>
      <c r="F7" s="3445" t="s">
        <v>43</v>
      </c>
      <c r="G7" s="3446" t="s">
        <v>4</v>
      </c>
      <c r="H7" s="3447" t="s">
        <v>26</v>
      </c>
      <c r="I7" s="3445" t="s">
        <v>43</v>
      </c>
      <c r="J7" s="3448" t="s">
        <v>4</v>
      </c>
      <c r="K7" s="3447" t="s">
        <v>26</v>
      </c>
      <c r="L7" s="3445" t="s">
        <v>43</v>
      </c>
      <c r="M7" s="3449" t="s">
        <v>4</v>
      </c>
      <c r="N7" s="3450" t="s">
        <v>26</v>
      </c>
      <c r="O7" s="3445" t="s">
        <v>43</v>
      </c>
      <c r="P7" s="3451" t="s">
        <v>4</v>
      </c>
      <c r="Q7" s="3447" t="s">
        <v>26</v>
      </c>
      <c r="R7" s="3445" t="s">
        <v>43</v>
      </c>
      <c r="S7" s="3451" t="s">
        <v>4</v>
      </c>
    </row>
    <row r="8" spans="1:20" ht="15.75" customHeight="1" x14ac:dyDescent="0.2">
      <c r="A8" s="366" t="s">
        <v>44</v>
      </c>
      <c r="B8" s="3416"/>
      <c r="C8" s="3436"/>
      <c r="D8" s="3437"/>
      <c r="E8" s="3438"/>
      <c r="F8" s="3438"/>
      <c r="G8" s="3439"/>
      <c r="H8" s="3438"/>
      <c r="I8" s="3440"/>
      <c r="J8" s="3439"/>
      <c r="K8" s="3438"/>
      <c r="L8" s="3440"/>
      <c r="M8" s="3439"/>
      <c r="N8" s="3438"/>
      <c r="O8" s="3440"/>
      <c r="P8" s="3441"/>
      <c r="Q8" s="3417"/>
      <c r="R8" s="3442"/>
      <c r="S8" s="3443"/>
    </row>
    <row r="9" spans="1:20" s="51" customFormat="1" ht="20.25" customHeight="1" x14ac:dyDescent="0.25">
      <c r="A9" s="3379" t="s">
        <v>63</v>
      </c>
      <c r="B9" s="1586">
        <f t="shared" ref="B9:P18" si="0">B22+B34</f>
        <v>21</v>
      </c>
      <c r="C9" s="1587">
        <f t="shared" si="0"/>
        <v>2</v>
      </c>
      <c r="D9" s="1588">
        <f t="shared" si="0"/>
        <v>23</v>
      </c>
      <c r="E9" s="1587">
        <f t="shared" si="0"/>
        <v>13</v>
      </c>
      <c r="F9" s="1587">
        <f t="shared" si="0"/>
        <v>1</v>
      </c>
      <c r="G9" s="1588">
        <f t="shared" si="0"/>
        <v>14</v>
      </c>
      <c r="H9" s="1587">
        <f t="shared" si="0"/>
        <v>17</v>
      </c>
      <c r="I9" s="1589">
        <f t="shared" si="0"/>
        <v>3</v>
      </c>
      <c r="J9" s="1588">
        <f>J22+J34</f>
        <v>20</v>
      </c>
      <c r="K9" s="1587">
        <f t="shared" si="0"/>
        <v>30</v>
      </c>
      <c r="L9" s="1589">
        <f t="shared" si="0"/>
        <v>5</v>
      </c>
      <c r="M9" s="1588">
        <f t="shared" si="0"/>
        <v>35</v>
      </c>
      <c r="N9" s="1587">
        <f t="shared" si="0"/>
        <v>7</v>
      </c>
      <c r="O9" s="1589">
        <f t="shared" si="0"/>
        <v>11</v>
      </c>
      <c r="P9" s="1590">
        <f t="shared" si="0"/>
        <v>18</v>
      </c>
      <c r="Q9" s="3418">
        <f>E9+H9+K9+N9+B9</f>
        <v>88</v>
      </c>
      <c r="R9" s="215">
        <f t="shared" ref="Q9:S19" si="1">F9+I9+L9+O9+C9</f>
        <v>22</v>
      </c>
      <c r="S9" s="3419">
        <f>G9+J9+M9+P9+D9</f>
        <v>110</v>
      </c>
    </row>
    <row r="10" spans="1:20" s="51" customFormat="1" ht="23.45" customHeight="1" x14ac:dyDescent="0.25">
      <c r="A10" s="3379" t="s">
        <v>64</v>
      </c>
      <c r="B10" s="1586">
        <f t="shared" si="0"/>
        <v>21</v>
      </c>
      <c r="C10" s="1587">
        <f t="shared" si="0"/>
        <v>1</v>
      </c>
      <c r="D10" s="1588">
        <f t="shared" si="0"/>
        <v>22</v>
      </c>
      <c r="E10" s="1587">
        <f t="shared" si="0"/>
        <v>7</v>
      </c>
      <c r="F10" s="1587">
        <f t="shared" si="0"/>
        <v>1</v>
      </c>
      <c r="G10" s="1588">
        <f t="shared" si="0"/>
        <v>8</v>
      </c>
      <c r="H10" s="1587">
        <f t="shared" si="0"/>
        <v>23</v>
      </c>
      <c r="I10" s="1589">
        <f t="shared" si="0"/>
        <v>4</v>
      </c>
      <c r="J10" s="1588">
        <f>J23+J35</f>
        <v>27</v>
      </c>
      <c r="K10" s="1587">
        <f t="shared" si="0"/>
        <v>15</v>
      </c>
      <c r="L10" s="1589">
        <f t="shared" si="0"/>
        <v>3</v>
      </c>
      <c r="M10" s="1588">
        <f t="shared" si="0"/>
        <v>18</v>
      </c>
      <c r="N10" s="1587">
        <f t="shared" si="0"/>
        <v>17</v>
      </c>
      <c r="O10" s="1589">
        <f t="shared" si="0"/>
        <v>4</v>
      </c>
      <c r="P10" s="1590">
        <f t="shared" si="0"/>
        <v>21</v>
      </c>
      <c r="Q10" s="3418">
        <f t="shared" si="1"/>
        <v>83</v>
      </c>
      <c r="R10" s="215">
        <f t="shared" si="1"/>
        <v>13</v>
      </c>
      <c r="S10" s="3419">
        <f t="shared" si="1"/>
        <v>96</v>
      </c>
    </row>
    <row r="11" spans="1:20" s="51" customFormat="1" ht="20.45" customHeight="1" x14ac:dyDescent="0.25">
      <c r="A11" s="1545" t="s">
        <v>65</v>
      </c>
      <c r="B11" s="1586">
        <f t="shared" si="0"/>
        <v>21</v>
      </c>
      <c r="C11" s="1587">
        <f t="shared" si="0"/>
        <v>7</v>
      </c>
      <c r="D11" s="1588">
        <f t="shared" si="0"/>
        <v>28</v>
      </c>
      <c r="E11" s="1587">
        <f t="shared" si="0"/>
        <v>19</v>
      </c>
      <c r="F11" s="1587">
        <f t="shared" si="0"/>
        <v>7</v>
      </c>
      <c r="G11" s="1588">
        <f t="shared" si="0"/>
        <v>26</v>
      </c>
      <c r="H11" s="1587">
        <f t="shared" si="0"/>
        <v>14</v>
      </c>
      <c r="I11" s="1589">
        <f t="shared" si="0"/>
        <v>13</v>
      </c>
      <c r="J11" s="1588">
        <f t="shared" si="0"/>
        <v>27</v>
      </c>
      <c r="K11" s="1587">
        <f t="shared" si="0"/>
        <v>29</v>
      </c>
      <c r="L11" s="1589">
        <f t="shared" si="0"/>
        <v>13</v>
      </c>
      <c r="M11" s="1588">
        <f t="shared" si="0"/>
        <v>42</v>
      </c>
      <c r="N11" s="1587">
        <f t="shared" si="0"/>
        <v>18</v>
      </c>
      <c r="O11" s="1589">
        <f t="shared" si="0"/>
        <v>11</v>
      </c>
      <c r="P11" s="1590">
        <f t="shared" si="0"/>
        <v>29</v>
      </c>
      <c r="Q11" s="3418">
        <f t="shared" si="1"/>
        <v>101</v>
      </c>
      <c r="R11" s="215">
        <f t="shared" si="1"/>
        <v>51</v>
      </c>
      <c r="S11" s="3419">
        <f t="shared" si="1"/>
        <v>152</v>
      </c>
    </row>
    <row r="12" spans="1:20" s="51" customFormat="1" ht="21" customHeight="1" x14ac:dyDescent="0.25">
      <c r="A12" s="1545" t="s">
        <v>66</v>
      </c>
      <c r="B12" s="1586">
        <f t="shared" si="0"/>
        <v>11</v>
      </c>
      <c r="C12" s="1587">
        <f t="shared" si="0"/>
        <v>1</v>
      </c>
      <c r="D12" s="1588">
        <f t="shared" si="0"/>
        <v>12</v>
      </c>
      <c r="E12" s="1587">
        <f t="shared" si="0"/>
        <v>8</v>
      </c>
      <c r="F12" s="1587">
        <f t="shared" si="0"/>
        <v>0</v>
      </c>
      <c r="G12" s="1588">
        <f t="shared" si="0"/>
        <v>8</v>
      </c>
      <c r="H12" s="1587">
        <f t="shared" si="0"/>
        <v>5</v>
      </c>
      <c r="I12" s="1589">
        <f t="shared" si="0"/>
        <v>3</v>
      </c>
      <c r="J12" s="1588">
        <f t="shared" si="0"/>
        <v>8</v>
      </c>
      <c r="K12" s="1587">
        <f t="shared" si="0"/>
        <v>10</v>
      </c>
      <c r="L12" s="1589">
        <f t="shared" si="0"/>
        <v>5</v>
      </c>
      <c r="M12" s="1588">
        <f t="shared" si="0"/>
        <v>15</v>
      </c>
      <c r="N12" s="1587">
        <f t="shared" si="0"/>
        <v>4</v>
      </c>
      <c r="O12" s="1589">
        <f t="shared" si="0"/>
        <v>1</v>
      </c>
      <c r="P12" s="1590">
        <f t="shared" si="0"/>
        <v>5</v>
      </c>
      <c r="Q12" s="3418">
        <f t="shared" si="1"/>
        <v>38</v>
      </c>
      <c r="R12" s="215">
        <f t="shared" si="1"/>
        <v>10</v>
      </c>
      <c r="S12" s="3419">
        <f t="shared" si="1"/>
        <v>48</v>
      </c>
    </row>
    <row r="13" spans="1:20" s="51" customFormat="1" ht="21" customHeight="1" x14ac:dyDescent="0.25">
      <c r="A13" s="1545" t="s">
        <v>325</v>
      </c>
      <c r="B13" s="1586">
        <f t="shared" si="0"/>
        <v>10</v>
      </c>
      <c r="C13" s="1587">
        <f t="shared" si="0"/>
        <v>0</v>
      </c>
      <c r="D13" s="1588">
        <f t="shared" si="0"/>
        <v>10</v>
      </c>
      <c r="E13" s="1587">
        <f t="shared" si="0"/>
        <v>10</v>
      </c>
      <c r="F13" s="1587">
        <f t="shared" si="0"/>
        <v>0</v>
      </c>
      <c r="G13" s="1588">
        <f t="shared" si="0"/>
        <v>10</v>
      </c>
      <c r="H13" s="1587">
        <f t="shared" si="0"/>
        <v>0</v>
      </c>
      <c r="I13" s="1589">
        <f t="shared" si="0"/>
        <v>0</v>
      </c>
      <c r="J13" s="1588">
        <f t="shared" si="0"/>
        <v>0</v>
      </c>
      <c r="K13" s="1587">
        <f t="shared" si="0"/>
        <v>0</v>
      </c>
      <c r="L13" s="1589">
        <f t="shared" si="0"/>
        <v>0</v>
      </c>
      <c r="M13" s="1588">
        <f t="shared" si="0"/>
        <v>0</v>
      </c>
      <c r="N13" s="1587">
        <f t="shared" si="0"/>
        <v>0</v>
      </c>
      <c r="O13" s="1589">
        <f t="shared" si="0"/>
        <v>0</v>
      </c>
      <c r="P13" s="1590">
        <f t="shared" si="0"/>
        <v>0</v>
      </c>
      <c r="Q13" s="3418">
        <f t="shared" si="1"/>
        <v>20</v>
      </c>
      <c r="R13" s="215">
        <f t="shared" si="1"/>
        <v>0</v>
      </c>
      <c r="S13" s="3419">
        <f t="shared" si="1"/>
        <v>20</v>
      </c>
    </row>
    <row r="14" spans="1:20" s="51" customFormat="1" ht="24.6" customHeight="1" x14ac:dyDescent="0.25">
      <c r="A14" s="1546" t="s">
        <v>48</v>
      </c>
      <c r="B14" s="1586">
        <f t="shared" si="0"/>
        <v>0</v>
      </c>
      <c r="C14" s="1587">
        <f t="shared" si="0"/>
        <v>0</v>
      </c>
      <c r="D14" s="1588">
        <f t="shared" si="0"/>
        <v>0</v>
      </c>
      <c r="E14" s="1587">
        <f t="shared" si="0"/>
        <v>0</v>
      </c>
      <c r="F14" s="1587">
        <f t="shared" si="0"/>
        <v>0</v>
      </c>
      <c r="G14" s="1588">
        <f t="shared" si="0"/>
        <v>0</v>
      </c>
      <c r="H14" s="1587">
        <f t="shared" si="0"/>
        <v>0</v>
      </c>
      <c r="I14" s="1589">
        <f t="shared" si="0"/>
        <v>0</v>
      </c>
      <c r="J14" s="1588">
        <f t="shared" si="0"/>
        <v>0</v>
      </c>
      <c r="K14" s="1587">
        <f t="shared" si="0"/>
        <v>1</v>
      </c>
      <c r="L14" s="1589">
        <f t="shared" si="0"/>
        <v>0</v>
      </c>
      <c r="M14" s="1588">
        <f t="shared" si="0"/>
        <v>1</v>
      </c>
      <c r="N14" s="1587">
        <f t="shared" si="0"/>
        <v>10</v>
      </c>
      <c r="O14" s="1589">
        <f t="shared" si="0"/>
        <v>5</v>
      </c>
      <c r="P14" s="1590">
        <f>P27+P39</f>
        <v>15</v>
      </c>
      <c r="Q14" s="3418">
        <f t="shared" si="1"/>
        <v>11</v>
      </c>
      <c r="R14" s="215">
        <f t="shared" si="1"/>
        <v>5</v>
      </c>
      <c r="S14" s="3419">
        <f t="shared" si="1"/>
        <v>16</v>
      </c>
    </row>
    <row r="15" spans="1:20" s="51" customFormat="1" ht="18.600000000000001" customHeight="1" x14ac:dyDescent="0.25">
      <c r="A15" s="1547" t="s">
        <v>67</v>
      </c>
      <c r="B15" s="1586">
        <f t="shared" si="0"/>
        <v>15</v>
      </c>
      <c r="C15" s="1587">
        <f t="shared" si="0"/>
        <v>0</v>
      </c>
      <c r="D15" s="1588">
        <f t="shared" si="0"/>
        <v>15</v>
      </c>
      <c r="E15" s="1587">
        <f t="shared" si="0"/>
        <v>12</v>
      </c>
      <c r="F15" s="1587">
        <f t="shared" si="0"/>
        <v>7</v>
      </c>
      <c r="G15" s="1588">
        <f t="shared" si="0"/>
        <v>19</v>
      </c>
      <c r="H15" s="1587">
        <f t="shared" si="0"/>
        <v>15</v>
      </c>
      <c r="I15" s="1589">
        <f t="shared" si="0"/>
        <v>8</v>
      </c>
      <c r="J15" s="1588">
        <f t="shared" si="0"/>
        <v>23</v>
      </c>
      <c r="K15" s="1587">
        <f t="shared" si="0"/>
        <v>17</v>
      </c>
      <c r="L15" s="1589">
        <f t="shared" si="0"/>
        <v>6</v>
      </c>
      <c r="M15" s="1588">
        <f t="shared" si="0"/>
        <v>23</v>
      </c>
      <c r="N15" s="1587">
        <f t="shared" si="0"/>
        <v>12</v>
      </c>
      <c r="O15" s="1589">
        <f t="shared" si="0"/>
        <v>26</v>
      </c>
      <c r="P15" s="1590">
        <f t="shared" si="0"/>
        <v>38</v>
      </c>
      <c r="Q15" s="3418">
        <f t="shared" si="1"/>
        <v>71</v>
      </c>
      <c r="R15" s="215">
        <f t="shared" si="1"/>
        <v>47</v>
      </c>
      <c r="S15" s="3419">
        <f t="shared" si="1"/>
        <v>118</v>
      </c>
    </row>
    <row r="16" spans="1:20" s="51" customFormat="1" ht="20.45" customHeight="1" x14ac:dyDescent="0.25">
      <c r="A16" s="1591" t="s">
        <v>68</v>
      </c>
      <c r="B16" s="1586">
        <f t="shared" si="0"/>
        <v>12</v>
      </c>
      <c r="C16" s="1587">
        <f t="shared" si="0"/>
        <v>1</v>
      </c>
      <c r="D16" s="1588">
        <f>D29+D41</f>
        <v>13</v>
      </c>
      <c r="E16" s="1587">
        <f t="shared" si="0"/>
        <v>11</v>
      </c>
      <c r="F16" s="1587">
        <f t="shared" si="0"/>
        <v>2</v>
      </c>
      <c r="G16" s="1588">
        <f>G29+G41</f>
        <v>13</v>
      </c>
      <c r="H16" s="1587">
        <f t="shared" si="0"/>
        <v>6</v>
      </c>
      <c r="I16" s="1589">
        <f>I29+I41</f>
        <v>8</v>
      </c>
      <c r="J16" s="1588">
        <f>J29+J41</f>
        <v>14</v>
      </c>
      <c r="K16" s="1587">
        <f>K29+K41</f>
        <v>17</v>
      </c>
      <c r="L16" s="1589">
        <f>L29+L41</f>
        <v>11</v>
      </c>
      <c r="M16" s="1588">
        <f>M29+M41</f>
        <v>28</v>
      </c>
      <c r="N16" s="1587">
        <f t="shared" si="0"/>
        <v>13</v>
      </c>
      <c r="O16" s="1589">
        <f t="shared" si="0"/>
        <v>17</v>
      </c>
      <c r="P16" s="1590">
        <f t="shared" si="0"/>
        <v>30</v>
      </c>
      <c r="Q16" s="3418">
        <f t="shared" si="1"/>
        <v>59</v>
      </c>
      <c r="R16" s="215">
        <f t="shared" si="1"/>
        <v>39</v>
      </c>
      <c r="S16" s="3419">
        <f t="shared" si="1"/>
        <v>98</v>
      </c>
    </row>
    <row r="17" spans="1:20" s="51" customFormat="1" ht="15.75" customHeight="1" x14ac:dyDescent="0.25">
      <c r="A17" s="1548" t="s">
        <v>295</v>
      </c>
      <c r="B17" s="1586">
        <f t="shared" si="0"/>
        <v>8</v>
      </c>
      <c r="C17" s="1587">
        <f t="shared" si="0"/>
        <v>2</v>
      </c>
      <c r="D17" s="1588">
        <f t="shared" si="0"/>
        <v>10</v>
      </c>
      <c r="E17" s="1587">
        <f>E30+E42</f>
        <v>8</v>
      </c>
      <c r="F17" s="1587">
        <f t="shared" si="0"/>
        <v>0</v>
      </c>
      <c r="G17" s="1588">
        <f t="shared" si="0"/>
        <v>8</v>
      </c>
      <c r="H17" s="1587">
        <f t="shared" si="0"/>
        <v>8</v>
      </c>
      <c r="I17" s="1589">
        <f t="shared" si="0"/>
        <v>2</v>
      </c>
      <c r="J17" s="1588">
        <f t="shared" si="0"/>
        <v>10</v>
      </c>
      <c r="K17" s="1587">
        <f t="shared" si="0"/>
        <v>0</v>
      </c>
      <c r="L17" s="1589">
        <f t="shared" si="0"/>
        <v>0</v>
      </c>
      <c r="M17" s="1588">
        <f t="shared" si="0"/>
        <v>0</v>
      </c>
      <c r="N17" s="1587">
        <f t="shared" si="0"/>
        <v>5</v>
      </c>
      <c r="O17" s="1589">
        <f t="shared" si="0"/>
        <v>4</v>
      </c>
      <c r="P17" s="1590">
        <f t="shared" si="0"/>
        <v>9</v>
      </c>
      <c r="Q17" s="3418">
        <f t="shared" si="1"/>
        <v>29</v>
      </c>
      <c r="R17" s="215">
        <f t="shared" si="1"/>
        <v>8</v>
      </c>
      <c r="S17" s="3419">
        <f t="shared" si="1"/>
        <v>37</v>
      </c>
    </row>
    <row r="18" spans="1:20" s="51" customFormat="1" ht="19.149999999999999" customHeight="1" thickBot="1" x14ac:dyDescent="0.3">
      <c r="A18" s="1592" t="s">
        <v>70</v>
      </c>
      <c r="B18" s="1593">
        <f t="shared" si="0"/>
        <v>27</v>
      </c>
      <c r="C18" s="1594">
        <f t="shared" si="0"/>
        <v>19</v>
      </c>
      <c r="D18" s="1595">
        <f t="shared" si="0"/>
        <v>46</v>
      </c>
      <c r="E18" s="1594">
        <f t="shared" si="0"/>
        <v>23</v>
      </c>
      <c r="F18" s="1594">
        <f t="shared" si="0"/>
        <v>10</v>
      </c>
      <c r="G18" s="1595">
        <f>G31+G43</f>
        <v>33</v>
      </c>
      <c r="H18" s="1594">
        <f t="shared" si="0"/>
        <v>15</v>
      </c>
      <c r="I18" s="1596">
        <f t="shared" si="0"/>
        <v>17</v>
      </c>
      <c r="J18" s="1595">
        <f>J31+J43</f>
        <v>32</v>
      </c>
      <c r="K18" s="1594">
        <f t="shared" si="0"/>
        <v>31</v>
      </c>
      <c r="L18" s="1596">
        <f t="shared" si="0"/>
        <v>22</v>
      </c>
      <c r="M18" s="1595">
        <f t="shared" si="0"/>
        <v>53</v>
      </c>
      <c r="N18" s="1594">
        <f t="shared" si="0"/>
        <v>22</v>
      </c>
      <c r="O18" s="1596">
        <f>O31+O43</f>
        <v>31</v>
      </c>
      <c r="P18" s="1597">
        <f t="shared" si="0"/>
        <v>53</v>
      </c>
      <c r="Q18" s="432">
        <f>E18+H18+K18+N18+B18</f>
        <v>118</v>
      </c>
      <c r="R18" s="433">
        <f>F18+I18+L18+O18+C18</f>
        <v>99</v>
      </c>
      <c r="S18" s="3420">
        <f t="shared" si="1"/>
        <v>217</v>
      </c>
    </row>
    <row r="19" spans="1:20" s="291" customFormat="1" ht="23.45" customHeight="1" thickBot="1" x14ac:dyDescent="0.3">
      <c r="A19" s="3383" t="s">
        <v>12</v>
      </c>
      <c r="B19" s="3421">
        <f t="shared" ref="B19:P19" si="2">SUM(B9:B18)</f>
        <v>146</v>
      </c>
      <c r="C19" s="434">
        <f t="shared" si="2"/>
        <v>33</v>
      </c>
      <c r="D19" s="435">
        <f t="shared" si="2"/>
        <v>179</v>
      </c>
      <c r="E19" s="1598">
        <f t="shared" si="2"/>
        <v>111</v>
      </c>
      <c r="F19" s="1598">
        <f>SUM(F9:F18)</f>
        <v>28</v>
      </c>
      <c r="G19" s="1598">
        <f t="shared" si="2"/>
        <v>139</v>
      </c>
      <c r="H19" s="1598">
        <f t="shared" si="2"/>
        <v>103</v>
      </c>
      <c r="I19" s="436">
        <f t="shared" si="2"/>
        <v>58</v>
      </c>
      <c r="J19" s="437">
        <f t="shared" si="2"/>
        <v>161</v>
      </c>
      <c r="K19" s="1598">
        <f t="shared" si="2"/>
        <v>150</v>
      </c>
      <c r="L19" s="436">
        <f t="shared" si="2"/>
        <v>65</v>
      </c>
      <c r="M19" s="437">
        <f t="shared" si="2"/>
        <v>215</v>
      </c>
      <c r="N19" s="1598">
        <f t="shared" si="2"/>
        <v>108</v>
      </c>
      <c r="O19" s="436">
        <f t="shared" si="2"/>
        <v>110</v>
      </c>
      <c r="P19" s="438">
        <f t="shared" si="2"/>
        <v>218</v>
      </c>
      <c r="Q19" s="1599">
        <f t="shared" si="1"/>
        <v>618</v>
      </c>
      <c r="R19" s="439">
        <f>F19+I19+L19+O19+C19</f>
        <v>294</v>
      </c>
      <c r="S19" s="3422">
        <f t="shared" si="1"/>
        <v>912</v>
      </c>
    </row>
    <row r="20" spans="1:20" s="51" customFormat="1" ht="15.6" customHeight="1" x14ac:dyDescent="0.25">
      <c r="A20" s="3386" t="s">
        <v>23</v>
      </c>
      <c r="B20" s="1600"/>
      <c r="C20" s="1601"/>
      <c r="D20" s="3423"/>
      <c r="E20" s="3424"/>
      <c r="F20" s="3424"/>
      <c r="G20" s="1602"/>
      <c r="H20" s="3424"/>
      <c r="I20" s="1603"/>
      <c r="J20" s="1602"/>
      <c r="K20" s="3424"/>
      <c r="L20" s="1603"/>
      <c r="M20" s="1602"/>
      <c r="N20" s="3424"/>
      <c r="O20" s="1603"/>
      <c r="P20" s="1604"/>
      <c r="Q20" s="3425"/>
      <c r="R20" s="1605"/>
      <c r="S20" s="3426"/>
    </row>
    <row r="21" spans="1:20" s="51" customFormat="1" ht="16.149999999999999" customHeight="1" x14ac:dyDescent="0.25">
      <c r="A21" s="3393" t="s">
        <v>11</v>
      </c>
      <c r="B21" s="1606"/>
      <c r="C21" s="1607"/>
      <c r="D21" s="3427"/>
      <c r="E21" s="1608"/>
      <c r="F21" s="1608"/>
      <c r="G21" s="1609"/>
      <c r="H21" s="1608"/>
      <c r="I21" s="1610"/>
      <c r="J21" s="1609"/>
      <c r="K21" s="1608"/>
      <c r="L21" s="1610"/>
      <c r="M21" s="1609"/>
      <c r="N21" s="1608"/>
      <c r="O21" s="1610"/>
      <c r="P21" s="1611"/>
      <c r="Q21" s="3425"/>
      <c r="R21" s="1605"/>
      <c r="S21" s="3426"/>
    </row>
    <row r="22" spans="1:20" s="51" customFormat="1" ht="21" customHeight="1" x14ac:dyDescent="0.25">
      <c r="A22" s="3379" t="s">
        <v>63</v>
      </c>
      <c r="B22" s="1612">
        <v>20</v>
      </c>
      <c r="C22" s="1613">
        <v>2</v>
      </c>
      <c r="D22" s="1614">
        <f>B22+C22</f>
        <v>22</v>
      </c>
      <c r="E22" s="1615">
        <v>13</v>
      </c>
      <c r="F22" s="1615">
        <v>1</v>
      </c>
      <c r="G22" s="1616">
        <f t="shared" ref="G22:G28" si="3">E22+F22</f>
        <v>14</v>
      </c>
      <c r="H22" s="1615">
        <v>17</v>
      </c>
      <c r="I22" s="1613">
        <v>3</v>
      </c>
      <c r="J22" s="1616">
        <f t="shared" ref="J22:J30" si="4">H22+I22</f>
        <v>20</v>
      </c>
      <c r="K22" s="1615">
        <v>30</v>
      </c>
      <c r="L22" s="1613">
        <v>5</v>
      </c>
      <c r="M22" s="1616">
        <f t="shared" ref="M22:M31" si="5">K22+L22</f>
        <v>35</v>
      </c>
      <c r="N22" s="1615">
        <v>7</v>
      </c>
      <c r="O22" s="1613">
        <v>10</v>
      </c>
      <c r="P22" s="1617">
        <f t="shared" ref="P22:P28" si="6">N22+O22</f>
        <v>17</v>
      </c>
      <c r="Q22" s="3418">
        <f>E22+H22+K22+N22+B22</f>
        <v>87</v>
      </c>
      <c r="R22" s="215">
        <f>F22+I22+L22+O22+C22</f>
        <v>21</v>
      </c>
      <c r="S22" s="3419">
        <f>G22+J22+M22+P22+D22</f>
        <v>108</v>
      </c>
    </row>
    <row r="23" spans="1:20" s="51" customFormat="1" ht="20.45" customHeight="1" x14ac:dyDescent="0.25">
      <c r="A23" s="3379" t="s">
        <v>64</v>
      </c>
      <c r="B23" s="1612">
        <v>21</v>
      </c>
      <c r="C23" s="1615">
        <v>1</v>
      </c>
      <c r="D23" s="1616">
        <f>B23+C23</f>
        <v>22</v>
      </c>
      <c r="E23" s="1615">
        <v>7</v>
      </c>
      <c r="F23" s="1615">
        <v>1</v>
      </c>
      <c r="G23" s="1616">
        <f t="shared" si="3"/>
        <v>8</v>
      </c>
      <c r="H23" s="1615">
        <v>23</v>
      </c>
      <c r="I23" s="1613">
        <v>4</v>
      </c>
      <c r="J23" s="1616">
        <f t="shared" si="4"/>
        <v>27</v>
      </c>
      <c r="K23" s="1615">
        <v>15</v>
      </c>
      <c r="L23" s="1613">
        <v>3</v>
      </c>
      <c r="M23" s="1616">
        <f t="shared" si="5"/>
        <v>18</v>
      </c>
      <c r="N23" s="1615">
        <v>17</v>
      </c>
      <c r="O23" s="1613">
        <v>3</v>
      </c>
      <c r="P23" s="1617">
        <f t="shared" si="6"/>
        <v>20</v>
      </c>
      <c r="Q23" s="3418">
        <f t="shared" ref="Q23:S24" si="7">E23+H23+K23+N23+B23</f>
        <v>83</v>
      </c>
      <c r="R23" s="215">
        <f t="shared" si="7"/>
        <v>12</v>
      </c>
      <c r="S23" s="3419">
        <f t="shared" si="7"/>
        <v>95</v>
      </c>
    </row>
    <row r="24" spans="1:20" s="51" customFormat="1" ht="16.149999999999999" customHeight="1" x14ac:dyDescent="0.25">
      <c r="A24" s="1545" t="s">
        <v>65</v>
      </c>
      <c r="B24" s="1612">
        <v>21</v>
      </c>
      <c r="C24" s="1615">
        <v>7</v>
      </c>
      <c r="D24" s="1616">
        <f t="shared" ref="D24:D31" si="8">B24+C24</f>
        <v>28</v>
      </c>
      <c r="E24" s="1615">
        <v>19</v>
      </c>
      <c r="F24" s="1615">
        <v>7</v>
      </c>
      <c r="G24" s="1616">
        <f t="shared" si="3"/>
        <v>26</v>
      </c>
      <c r="H24" s="1615">
        <v>14</v>
      </c>
      <c r="I24" s="1613">
        <v>13</v>
      </c>
      <c r="J24" s="1616">
        <f t="shared" si="4"/>
        <v>27</v>
      </c>
      <c r="K24" s="1615">
        <v>29</v>
      </c>
      <c r="L24" s="1613">
        <v>13</v>
      </c>
      <c r="M24" s="1616">
        <f t="shared" si="5"/>
        <v>42</v>
      </c>
      <c r="N24" s="1615">
        <v>18</v>
      </c>
      <c r="O24" s="1613">
        <v>10</v>
      </c>
      <c r="P24" s="1617">
        <f t="shared" si="6"/>
        <v>28</v>
      </c>
      <c r="Q24" s="3418">
        <f t="shared" si="7"/>
        <v>101</v>
      </c>
      <c r="R24" s="215">
        <f>F24+I24+L24+O24+C24</f>
        <v>50</v>
      </c>
      <c r="S24" s="3419">
        <f t="shared" si="7"/>
        <v>151</v>
      </c>
    </row>
    <row r="25" spans="1:20" s="51" customFormat="1" ht="15.6" customHeight="1" x14ac:dyDescent="0.25">
      <c r="A25" s="1545" t="s">
        <v>66</v>
      </c>
      <c r="B25" s="1612">
        <v>11</v>
      </c>
      <c r="C25" s="1615">
        <v>0</v>
      </c>
      <c r="D25" s="1616">
        <f t="shared" si="8"/>
        <v>11</v>
      </c>
      <c r="E25" s="1615">
        <v>6</v>
      </c>
      <c r="F25" s="1615">
        <v>0</v>
      </c>
      <c r="G25" s="1616">
        <f t="shared" si="3"/>
        <v>6</v>
      </c>
      <c r="H25" s="1615">
        <v>5</v>
      </c>
      <c r="I25" s="1613">
        <v>3</v>
      </c>
      <c r="J25" s="1616">
        <f t="shared" si="4"/>
        <v>8</v>
      </c>
      <c r="K25" s="1615">
        <v>10</v>
      </c>
      <c r="L25" s="1613">
        <v>5</v>
      </c>
      <c r="M25" s="1616">
        <f t="shared" si="5"/>
        <v>15</v>
      </c>
      <c r="N25" s="1615">
        <v>4</v>
      </c>
      <c r="O25" s="1613">
        <v>0</v>
      </c>
      <c r="P25" s="1617">
        <f t="shared" si="6"/>
        <v>4</v>
      </c>
      <c r="Q25" s="3418">
        <f>E25+H25+K25+N25+B25</f>
        <v>36</v>
      </c>
      <c r="R25" s="215">
        <f t="shared" ref="R25:R31" si="9">F25+I25+L25+O25+C25</f>
        <v>8</v>
      </c>
      <c r="S25" s="3419">
        <f>G25+J25+M25+P25+D25</f>
        <v>44</v>
      </c>
      <c r="T25" s="51" t="s">
        <v>296</v>
      </c>
    </row>
    <row r="26" spans="1:20" s="51" customFormat="1" ht="15.6" customHeight="1" x14ac:dyDescent="0.25">
      <c r="A26" s="1545" t="s">
        <v>325</v>
      </c>
      <c r="B26" s="1612">
        <v>10</v>
      </c>
      <c r="C26" s="1615">
        <v>0</v>
      </c>
      <c r="D26" s="1616">
        <f t="shared" si="8"/>
        <v>10</v>
      </c>
      <c r="E26" s="1615">
        <v>10</v>
      </c>
      <c r="F26" s="1615">
        <v>0</v>
      </c>
      <c r="G26" s="1616">
        <f t="shared" si="3"/>
        <v>10</v>
      </c>
      <c r="H26" s="1615">
        <v>0</v>
      </c>
      <c r="I26" s="1613">
        <v>0</v>
      </c>
      <c r="J26" s="1616">
        <f t="shared" si="4"/>
        <v>0</v>
      </c>
      <c r="K26" s="1615">
        <v>0</v>
      </c>
      <c r="L26" s="1613">
        <v>0</v>
      </c>
      <c r="M26" s="1616">
        <f t="shared" si="5"/>
        <v>0</v>
      </c>
      <c r="N26" s="1615">
        <v>0</v>
      </c>
      <c r="O26" s="1613">
        <v>0</v>
      </c>
      <c r="P26" s="1617">
        <f t="shared" si="6"/>
        <v>0</v>
      </c>
      <c r="Q26" s="3418">
        <f>E26+H26+K26+N26+B26</f>
        <v>20</v>
      </c>
      <c r="R26" s="215">
        <f t="shared" si="9"/>
        <v>0</v>
      </c>
      <c r="S26" s="3419">
        <f>G26+J26+M26+P26+D26</f>
        <v>20</v>
      </c>
    </row>
    <row r="27" spans="1:20" s="51" customFormat="1" ht="16.899999999999999" customHeight="1" x14ac:dyDescent="0.25">
      <c r="A27" s="1546" t="s">
        <v>48</v>
      </c>
      <c r="B27" s="1612">
        <v>0</v>
      </c>
      <c r="C27" s="1615">
        <v>0</v>
      </c>
      <c r="D27" s="1616">
        <f t="shared" si="8"/>
        <v>0</v>
      </c>
      <c r="E27" s="1615">
        <v>0</v>
      </c>
      <c r="F27" s="1615">
        <v>0</v>
      </c>
      <c r="G27" s="1616">
        <f t="shared" si="3"/>
        <v>0</v>
      </c>
      <c r="H27" s="1615">
        <v>0</v>
      </c>
      <c r="I27" s="1613">
        <v>0</v>
      </c>
      <c r="J27" s="1616">
        <f t="shared" si="4"/>
        <v>0</v>
      </c>
      <c r="K27" s="1615">
        <v>1</v>
      </c>
      <c r="L27" s="1613">
        <v>0</v>
      </c>
      <c r="M27" s="1616">
        <f t="shared" si="5"/>
        <v>1</v>
      </c>
      <c r="N27" s="1615">
        <v>10</v>
      </c>
      <c r="O27" s="1613">
        <v>5</v>
      </c>
      <c r="P27" s="1617">
        <f t="shared" si="6"/>
        <v>15</v>
      </c>
      <c r="Q27" s="3418">
        <f>E27+H27+K27+N27+B27</f>
        <v>11</v>
      </c>
      <c r="R27" s="215">
        <f t="shared" si="9"/>
        <v>5</v>
      </c>
      <c r="S27" s="3419">
        <f>G27+J27+M27+P27+D27</f>
        <v>16</v>
      </c>
    </row>
    <row r="28" spans="1:20" s="51" customFormat="1" ht="16.5" customHeight="1" x14ac:dyDescent="0.25">
      <c r="A28" s="1547" t="s">
        <v>67</v>
      </c>
      <c r="B28" s="1612">
        <v>15</v>
      </c>
      <c r="C28" s="1615">
        <v>0</v>
      </c>
      <c r="D28" s="1616">
        <f t="shared" si="8"/>
        <v>15</v>
      </c>
      <c r="E28" s="1615">
        <v>12</v>
      </c>
      <c r="F28" s="1615">
        <v>7</v>
      </c>
      <c r="G28" s="1616">
        <f t="shared" si="3"/>
        <v>19</v>
      </c>
      <c r="H28" s="1615">
        <v>15</v>
      </c>
      <c r="I28" s="1613">
        <v>8</v>
      </c>
      <c r="J28" s="1616">
        <f t="shared" si="4"/>
        <v>23</v>
      </c>
      <c r="K28" s="1615">
        <v>17</v>
      </c>
      <c r="L28" s="1613">
        <v>6</v>
      </c>
      <c r="M28" s="1616">
        <f t="shared" si="5"/>
        <v>23</v>
      </c>
      <c r="N28" s="1615">
        <v>12</v>
      </c>
      <c r="O28" s="1613">
        <v>26</v>
      </c>
      <c r="P28" s="1617">
        <f t="shared" si="6"/>
        <v>38</v>
      </c>
      <c r="Q28" s="3418">
        <f>E28+H28+K28+N28+B28</f>
        <v>71</v>
      </c>
      <c r="R28" s="215">
        <f t="shared" si="9"/>
        <v>47</v>
      </c>
      <c r="S28" s="3419">
        <f>G28+J28+M28+P28+D28</f>
        <v>118</v>
      </c>
    </row>
    <row r="29" spans="1:20" s="51" customFormat="1" ht="13.9" customHeight="1" x14ac:dyDescent="0.25">
      <c r="A29" s="1591" t="s">
        <v>68</v>
      </c>
      <c r="B29" s="1612">
        <v>12</v>
      </c>
      <c r="C29" s="1615">
        <v>1</v>
      </c>
      <c r="D29" s="1616">
        <f t="shared" si="8"/>
        <v>13</v>
      </c>
      <c r="E29" s="1615">
        <v>11</v>
      </c>
      <c r="F29" s="1615">
        <v>2</v>
      </c>
      <c r="G29" s="1616">
        <f>E29+F29</f>
        <v>13</v>
      </c>
      <c r="H29" s="1615">
        <v>6</v>
      </c>
      <c r="I29" s="1613">
        <v>8</v>
      </c>
      <c r="J29" s="1616">
        <f t="shared" si="4"/>
        <v>14</v>
      </c>
      <c r="K29" s="1615">
        <v>17</v>
      </c>
      <c r="L29" s="1613">
        <v>11</v>
      </c>
      <c r="M29" s="1616">
        <f t="shared" si="5"/>
        <v>28</v>
      </c>
      <c r="N29" s="1615">
        <v>13</v>
      </c>
      <c r="O29" s="1613">
        <v>15</v>
      </c>
      <c r="P29" s="1617">
        <f>O29+N29</f>
        <v>28</v>
      </c>
      <c r="Q29" s="3418">
        <f t="shared" ref="Q29:S31" si="10">E29+H29+K29+N29+B29</f>
        <v>59</v>
      </c>
      <c r="R29" s="215">
        <f>F29+I29+L29+O29+C29</f>
        <v>37</v>
      </c>
      <c r="S29" s="3419">
        <f t="shared" si="10"/>
        <v>96</v>
      </c>
    </row>
    <row r="30" spans="1:20" s="51" customFormat="1" ht="14.25" customHeight="1" x14ac:dyDescent="0.25">
      <c r="A30" s="1548" t="s">
        <v>295</v>
      </c>
      <c r="B30" s="1612">
        <v>7</v>
      </c>
      <c r="C30" s="1615">
        <v>2</v>
      </c>
      <c r="D30" s="1616">
        <f t="shared" si="8"/>
        <v>9</v>
      </c>
      <c r="E30" s="1615">
        <v>8</v>
      </c>
      <c r="F30" s="1615">
        <v>0</v>
      </c>
      <c r="G30" s="1616">
        <f>E30+F30</f>
        <v>8</v>
      </c>
      <c r="H30" s="1615">
        <v>8</v>
      </c>
      <c r="I30" s="1613">
        <v>2</v>
      </c>
      <c r="J30" s="1616">
        <f t="shared" si="4"/>
        <v>10</v>
      </c>
      <c r="K30" s="1615">
        <v>0</v>
      </c>
      <c r="L30" s="1613">
        <v>0</v>
      </c>
      <c r="M30" s="1616">
        <f t="shared" si="5"/>
        <v>0</v>
      </c>
      <c r="N30" s="1615">
        <v>5</v>
      </c>
      <c r="O30" s="1613">
        <v>4</v>
      </c>
      <c r="P30" s="1617">
        <f>O30+N30</f>
        <v>9</v>
      </c>
      <c r="Q30" s="3418">
        <f>E30+H30+K30+N30+B30</f>
        <v>28</v>
      </c>
      <c r="R30" s="215">
        <f t="shared" si="9"/>
        <v>8</v>
      </c>
      <c r="S30" s="3419">
        <f t="shared" si="10"/>
        <v>36</v>
      </c>
    </row>
    <row r="31" spans="1:20" s="51" customFormat="1" ht="13.9" customHeight="1" x14ac:dyDescent="0.25">
      <c r="A31" s="1618" t="s">
        <v>70</v>
      </c>
      <c r="B31" s="1612">
        <v>27</v>
      </c>
      <c r="C31" s="1615">
        <v>19</v>
      </c>
      <c r="D31" s="1616">
        <f t="shared" si="8"/>
        <v>46</v>
      </c>
      <c r="E31" s="1615">
        <v>23</v>
      </c>
      <c r="F31" s="1615">
        <v>9</v>
      </c>
      <c r="G31" s="1616">
        <f>E31+F31</f>
        <v>32</v>
      </c>
      <c r="H31" s="1615">
        <v>15</v>
      </c>
      <c r="I31" s="1613">
        <v>17</v>
      </c>
      <c r="J31" s="1616">
        <f>H31+I31</f>
        <v>32</v>
      </c>
      <c r="K31" s="1615">
        <v>31</v>
      </c>
      <c r="L31" s="1613">
        <v>22</v>
      </c>
      <c r="M31" s="1616">
        <f t="shared" si="5"/>
        <v>53</v>
      </c>
      <c r="N31" s="1615">
        <v>22</v>
      </c>
      <c r="O31" s="1613">
        <v>30</v>
      </c>
      <c r="P31" s="1617">
        <f>O31+N31</f>
        <v>52</v>
      </c>
      <c r="Q31" s="3418">
        <f>E31+H31+K31+N31+B31</f>
        <v>118</v>
      </c>
      <c r="R31" s="215">
        <f t="shared" si="9"/>
        <v>97</v>
      </c>
      <c r="S31" s="3419">
        <f t="shared" si="10"/>
        <v>215</v>
      </c>
    </row>
    <row r="32" spans="1:20" s="291" customFormat="1" ht="21.6" customHeight="1" thickBot="1" x14ac:dyDescent="0.3">
      <c r="A32" s="1031" t="s">
        <v>8</v>
      </c>
      <c r="B32" s="1032">
        <f>SUM(B21:B31)</f>
        <v>144</v>
      </c>
      <c r="C32" s="1619">
        <f>SUM(C21:C31)</f>
        <v>32</v>
      </c>
      <c r="D32" s="1033">
        <f>B32+C32</f>
        <v>176</v>
      </c>
      <c r="E32" s="1034">
        <f t="shared" ref="E32:P32" si="11">SUM(E22:E31)</f>
        <v>109</v>
      </c>
      <c r="F32" s="1034">
        <f t="shared" si="11"/>
        <v>27</v>
      </c>
      <c r="G32" s="1033">
        <f t="shared" si="11"/>
        <v>136</v>
      </c>
      <c r="H32" s="1034">
        <f t="shared" si="11"/>
        <v>103</v>
      </c>
      <c r="I32" s="1035">
        <f t="shared" si="11"/>
        <v>58</v>
      </c>
      <c r="J32" s="1033">
        <f t="shared" si="11"/>
        <v>161</v>
      </c>
      <c r="K32" s="1034">
        <f t="shared" si="11"/>
        <v>150</v>
      </c>
      <c r="L32" s="1035">
        <f t="shared" si="11"/>
        <v>65</v>
      </c>
      <c r="M32" s="1033">
        <f t="shared" si="11"/>
        <v>215</v>
      </c>
      <c r="N32" s="1034">
        <f t="shared" si="11"/>
        <v>108</v>
      </c>
      <c r="O32" s="1035">
        <f t="shared" si="11"/>
        <v>103</v>
      </c>
      <c r="P32" s="1036">
        <f t="shared" si="11"/>
        <v>211</v>
      </c>
      <c r="Q32" s="1037">
        <f>E32+H32+K32+N32+B32</f>
        <v>614</v>
      </c>
      <c r="R32" s="1038">
        <f>F32+I32+L32+O32+C32</f>
        <v>285</v>
      </c>
      <c r="S32" s="3428">
        <f>G32+J32+M32+P32+D32</f>
        <v>899</v>
      </c>
    </row>
    <row r="33" spans="1:61" s="51" customFormat="1" ht="14.45" customHeight="1" thickBot="1" x14ac:dyDescent="0.3">
      <c r="A33" s="3429" t="s">
        <v>56</v>
      </c>
      <c r="B33" s="1620"/>
      <c r="C33" s="3430"/>
      <c r="D33" s="1621"/>
      <c r="E33" s="3431"/>
      <c r="F33" s="3431"/>
      <c r="G33" s="1622"/>
      <c r="H33" s="3431"/>
      <c r="I33" s="1623"/>
      <c r="J33" s="1622"/>
      <c r="K33" s="3431"/>
      <c r="L33" s="1623"/>
      <c r="M33" s="1622"/>
      <c r="N33" s="3431"/>
      <c r="O33" s="1623"/>
      <c r="P33" s="1624"/>
      <c r="Q33" s="3452"/>
      <c r="R33" s="3453"/>
      <c r="S33" s="3454"/>
    </row>
    <row r="34" spans="1:61" s="51" customFormat="1" ht="13.9" customHeight="1" x14ac:dyDescent="0.25">
      <c r="A34" s="3379" t="s">
        <v>63</v>
      </c>
      <c r="B34" s="332">
        <v>1</v>
      </c>
      <c r="C34" s="3432">
        <v>0</v>
      </c>
      <c r="D34" s="333">
        <f>B34+C34</f>
        <v>1</v>
      </c>
      <c r="E34" s="3432">
        <v>0</v>
      </c>
      <c r="F34" s="3432">
        <v>0</v>
      </c>
      <c r="G34" s="3433">
        <f>E34+F34</f>
        <v>0</v>
      </c>
      <c r="H34" s="3432">
        <v>0</v>
      </c>
      <c r="I34" s="334">
        <v>0</v>
      </c>
      <c r="J34" s="333">
        <f>H34+I34</f>
        <v>0</v>
      </c>
      <c r="K34" s="3432">
        <v>0</v>
      </c>
      <c r="L34" s="334">
        <v>0</v>
      </c>
      <c r="M34" s="333">
        <f t="shared" ref="M34:M43" si="12">K34+L34</f>
        <v>0</v>
      </c>
      <c r="N34" s="3432">
        <v>0</v>
      </c>
      <c r="O34" s="334">
        <v>1</v>
      </c>
      <c r="P34" s="335">
        <f t="shared" ref="P34:P43" si="13">N34+O34</f>
        <v>1</v>
      </c>
      <c r="Q34" s="3455">
        <f>E34+H34+K34+N34+B34</f>
        <v>1</v>
      </c>
      <c r="R34" s="3418">
        <f>F34+I34+L34+O34+C34</f>
        <v>1</v>
      </c>
      <c r="S34" s="3456">
        <f>G34+J34+M34+P34+D34</f>
        <v>2</v>
      </c>
    </row>
    <row r="35" spans="1:61" s="51" customFormat="1" ht="14.25" customHeight="1" x14ac:dyDescent="0.25">
      <c r="A35" s="3379" t="s">
        <v>64</v>
      </c>
      <c r="B35" s="1612">
        <v>0</v>
      </c>
      <c r="C35" s="1615">
        <v>0</v>
      </c>
      <c r="D35" s="1616">
        <f t="shared" ref="D35:D43" si="14">B35+C35</f>
        <v>0</v>
      </c>
      <c r="E35" s="1615">
        <v>0</v>
      </c>
      <c r="F35" s="1615">
        <v>0</v>
      </c>
      <c r="G35" s="3433">
        <f>E35+F35</f>
        <v>0</v>
      </c>
      <c r="H35" s="1615">
        <v>0</v>
      </c>
      <c r="I35" s="1613">
        <v>0</v>
      </c>
      <c r="J35" s="1616">
        <f>H35+I35</f>
        <v>0</v>
      </c>
      <c r="K35" s="1615">
        <v>0</v>
      </c>
      <c r="L35" s="1613">
        <v>0</v>
      </c>
      <c r="M35" s="1616">
        <f t="shared" si="12"/>
        <v>0</v>
      </c>
      <c r="N35" s="1615">
        <v>0</v>
      </c>
      <c r="O35" s="1613">
        <v>1</v>
      </c>
      <c r="P35" s="335">
        <f t="shared" si="13"/>
        <v>1</v>
      </c>
      <c r="Q35" s="3455">
        <f t="shared" ref="Q35:S44" si="15">E35+H35+K35+N35+B35</f>
        <v>0</v>
      </c>
      <c r="R35" s="3418">
        <f t="shared" si="15"/>
        <v>1</v>
      </c>
      <c r="S35" s="3456">
        <f t="shared" si="15"/>
        <v>1</v>
      </c>
    </row>
    <row r="36" spans="1:61" s="51" customFormat="1" ht="16.5" customHeight="1" x14ac:dyDescent="0.25">
      <c r="A36" s="1545" t="s">
        <v>65</v>
      </c>
      <c r="B36" s="1612">
        <v>0</v>
      </c>
      <c r="C36" s="1615">
        <v>0</v>
      </c>
      <c r="D36" s="1616">
        <f t="shared" si="14"/>
        <v>0</v>
      </c>
      <c r="E36" s="1615">
        <v>0</v>
      </c>
      <c r="F36" s="1615">
        <v>0</v>
      </c>
      <c r="G36" s="3433">
        <f>E36+F36</f>
        <v>0</v>
      </c>
      <c r="H36" s="1615">
        <v>0</v>
      </c>
      <c r="I36" s="1613">
        <v>0</v>
      </c>
      <c r="J36" s="1616">
        <f>H36+I36</f>
        <v>0</v>
      </c>
      <c r="K36" s="1615">
        <v>0</v>
      </c>
      <c r="L36" s="1613">
        <v>0</v>
      </c>
      <c r="M36" s="1616">
        <f>K36+L36</f>
        <v>0</v>
      </c>
      <c r="N36" s="1615">
        <v>0</v>
      </c>
      <c r="O36" s="1613">
        <v>1</v>
      </c>
      <c r="P36" s="1617">
        <f t="shared" si="13"/>
        <v>1</v>
      </c>
      <c r="Q36" s="3455">
        <f t="shared" si="15"/>
        <v>0</v>
      </c>
      <c r="R36" s="3418">
        <f t="shared" si="15"/>
        <v>1</v>
      </c>
      <c r="S36" s="3456">
        <f t="shared" si="15"/>
        <v>1</v>
      </c>
    </row>
    <row r="37" spans="1:61" s="51" customFormat="1" ht="16.899999999999999" customHeight="1" x14ac:dyDescent="0.25">
      <c r="A37" s="1545" t="s">
        <v>66</v>
      </c>
      <c r="B37" s="1612">
        <v>0</v>
      </c>
      <c r="C37" s="1615">
        <v>1</v>
      </c>
      <c r="D37" s="1616">
        <f t="shared" si="14"/>
        <v>1</v>
      </c>
      <c r="E37" s="1615">
        <v>2</v>
      </c>
      <c r="F37" s="1615">
        <v>0</v>
      </c>
      <c r="G37" s="3433">
        <f>E37+F37</f>
        <v>2</v>
      </c>
      <c r="H37" s="1615">
        <v>0</v>
      </c>
      <c r="I37" s="1613">
        <v>0</v>
      </c>
      <c r="J37" s="1616">
        <f>H37+I37</f>
        <v>0</v>
      </c>
      <c r="K37" s="1615">
        <v>0</v>
      </c>
      <c r="L37" s="1613">
        <v>0</v>
      </c>
      <c r="M37" s="1616">
        <f t="shared" si="12"/>
        <v>0</v>
      </c>
      <c r="N37" s="1615">
        <v>0</v>
      </c>
      <c r="O37" s="1613">
        <v>1</v>
      </c>
      <c r="P37" s="1617">
        <f t="shared" si="13"/>
        <v>1</v>
      </c>
      <c r="Q37" s="3455">
        <f t="shared" si="15"/>
        <v>2</v>
      </c>
      <c r="R37" s="3418">
        <f t="shared" si="15"/>
        <v>2</v>
      </c>
      <c r="S37" s="3456">
        <f t="shared" si="15"/>
        <v>4</v>
      </c>
    </row>
    <row r="38" spans="1:61" s="51" customFormat="1" ht="16.899999999999999" customHeight="1" x14ac:dyDescent="0.25">
      <c r="A38" s="1545" t="s">
        <v>325</v>
      </c>
      <c r="B38" s="1612">
        <v>0</v>
      </c>
      <c r="C38" s="1615">
        <v>0</v>
      </c>
      <c r="D38" s="1616">
        <f t="shared" si="14"/>
        <v>0</v>
      </c>
      <c r="E38" s="1615">
        <v>0</v>
      </c>
      <c r="F38" s="1615">
        <v>0</v>
      </c>
      <c r="G38" s="1614">
        <f>F38+E38</f>
        <v>0</v>
      </c>
      <c r="H38" s="1615">
        <v>0</v>
      </c>
      <c r="I38" s="1613">
        <v>0</v>
      </c>
      <c r="J38" s="1614">
        <f>H38+I38</f>
        <v>0</v>
      </c>
      <c r="K38" s="1615">
        <v>0</v>
      </c>
      <c r="L38" s="1613">
        <v>0</v>
      </c>
      <c r="M38" s="1616">
        <f t="shared" si="12"/>
        <v>0</v>
      </c>
      <c r="N38" s="1615">
        <v>0</v>
      </c>
      <c r="O38" s="1613">
        <v>0</v>
      </c>
      <c r="P38" s="1617">
        <f t="shared" si="13"/>
        <v>0</v>
      </c>
      <c r="Q38" s="3455">
        <f>E38+H38+K38+N38+B38</f>
        <v>0</v>
      </c>
      <c r="R38" s="3418">
        <f>F38+I38+L38+O38+C38</f>
        <v>0</v>
      </c>
      <c r="S38" s="3456">
        <f t="shared" si="15"/>
        <v>0</v>
      </c>
    </row>
    <row r="39" spans="1:61" s="51" customFormat="1" ht="18.600000000000001" customHeight="1" x14ac:dyDescent="0.25">
      <c r="A39" s="1546" t="s">
        <v>48</v>
      </c>
      <c r="B39" s="1612">
        <v>0</v>
      </c>
      <c r="C39" s="1615">
        <v>0</v>
      </c>
      <c r="D39" s="1616">
        <f t="shared" si="14"/>
        <v>0</v>
      </c>
      <c r="E39" s="1615">
        <f>G39-F39</f>
        <v>0</v>
      </c>
      <c r="F39" s="1615">
        <v>0</v>
      </c>
      <c r="G39" s="1614">
        <v>0</v>
      </c>
      <c r="H39" s="1615">
        <f>J39-I39</f>
        <v>0</v>
      </c>
      <c r="I39" s="1613">
        <v>0</v>
      </c>
      <c r="J39" s="1614">
        <v>0</v>
      </c>
      <c r="K39" s="1615">
        <v>0</v>
      </c>
      <c r="L39" s="1613">
        <v>0</v>
      </c>
      <c r="M39" s="1616">
        <f t="shared" si="12"/>
        <v>0</v>
      </c>
      <c r="N39" s="1615">
        <v>0</v>
      </c>
      <c r="O39" s="1613">
        <v>0</v>
      </c>
      <c r="P39" s="1617">
        <f t="shared" si="13"/>
        <v>0</v>
      </c>
      <c r="Q39" s="3455">
        <f t="shared" si="15"/>
        <v>0</v>
      </c>
      <c r="R39" s="3418">
        <f t="shared" si="15"/>
        <v>0</v>
      </c>
      <c r="S39" s="3456">
        <f t="shared" si="15"/>
        <v>0</v>
      </c>
    </row>
    <row r="40" spans="1:61" s="51" customFormat="1" ht="18" customHeight="1" x14ac:dyDescent="0.25">
      <c r="A40" s="1547" t="s">
        <v>67</v>
      </c>
      <c r="B40" s="1612">
        <v>0</v>
      </c>
      <c r="C40" s="1615">
        <v>0</v>
      </c>
      <c r="D40" s="1616">
        <f t="shared" si="14"/>
        <v>0</v>
      </c>
      <c r="E40" s="1615">
        <v>0</v>
      </c>
      <c r="F40" s="1615">
        <v>0</v>
      </c>
      <c r="G40" s="1614">
        <f>+E40+F40</f>
        <v>0</v>
      </c>
      <c r="H40" s="1615">
        <v>0</v>
      </c>
      <c r="I40" s="1613">
        <v>0</v>
      </c>
      <c r="J40" s="1616">
        <f>H40+I40</f>
        <v>0</v>
      </c>
      <c r="K40" s="1615">
        <v>0</v>
      </c>
      <c r="L40" s="1613">
        <v>0</v>
      </c>
      <c r="M40" s="1616">
        <f t="shared" si="12"/>
        <v>0</v>
      </c>
      <c r="N40" s="1615">
        <v>0</v>
      </c>
      <c r="O40" s="1613">
        <v>0</v>
      </c>
      <c r="P40" s="1617">
        <f t="shared" si="13"/>
        <v>0</v>
      </c>
      <c r="Q40" s="3455">
        <f t="shared" si="15"/>
        <v>0</v>
      </c>
      <c r="R40" s="3418">
        <f t="shared" si="15"/>
        <v>0</v>
      </c>
      <c r="S40" s="3456">
        <f t="shared" si="15"/>
        <v>0</v>
      </c>
    </row>
    <row r="41" spans="1:61" s="51" customFormat="1" ht="16.149999999999999" customHeight="1" x14ac:dyDescent="0.25">
      <c r="A41" s="1591" t="s">
        <v>68</v>
      </c>
      <c r="B41" s="1612">
        <v>0</v>
      </c>
      <c r="C41" s="1615">
        <v>0</v>
      </c>
      <c r="D41" s="1616">
        <v>0</v>
      </c>
      <c r="E41" s="1615">
        <v>0</v>
      </c>
      <c r="F41" s="1615">
        <v>0</v>
      </c>
      <c r="G41" s="1614">
        <f>+E41+F41</f>
        <v>0</v>
      </c>
      <c r="H41" s="1615">
        <v>0</v>
      </c>
      <c r="I41" s="1613">
        <v>0</v>
      </c>
      <c r="J41" s="1616">
        <f>H41+I41</f>
        <v>0</v>
      </c>
      <c r="K41" s="1615">
        <v>0</v>
      </c>
      <c r="L41" s="1613">
        <v>0</v>
      </c>
      <c r="M41" s="1616">
        <f t="shared" si="12"/>
        <v>0</v>
      </c>
      <c r="N41" s="1615">
        <v>0</v>
      </c>
      <c r="O41" s="1613">
        <v>2</v>
      </c>
      <c r="P41" s="1617">
        <f t="shared" si="13"/>
        <v>2</v>
      </c>
      <c r="Q41" s="3455">
        <f t="shared" si="15"/>
        <v>0</v>
      </c>
      <c r="R41" s="3418">
        <f t="shared" si="15"/>
        <v>2</v>
      </c>
      <c r="S41" s="3456">
        <f t="shared" si="15"/>
        <v>2</v>
      </c>
    </row>
    <row r="42" spans="1:61" s="51" customFormat="1" ht="19.899999999999999" customHeight="1" x14ac:dyDescent="0.25">
      <c r="A42" s="1548" t="s">
        <v>295</v>
      </c>
      <c r="B42" s="1612">
        <v>1</v>
      </c>
      <c r="C42" s="1615">
        <v>0</v>
      </c>
      <c r="D42" s="1616">
        <f t="shared" si="14"/>
        <v>1</v>
      </c>
      <c r="E42" s="1615">
        <v>0</v>
      </c>
      <c r="F42" s="1615">
        <v>0</v>
      </c>
      <c r="G42" s="1614">
        <f>E42+F42</f>
        <v>0</v>
      </c>
      <c r="H42" s="1615">
        <v>0</v>
      </c>
      <c r="I42" s="1613">
        <v>0</v>
      </c>
      <c r="J42" s="1616">
        <f>H42+I42</f>
        <v>0</v>
      </c>
      <c r="K42" s="1615">
        <v>0</v>
      </c>
      <c r="L42" s="1613">
        <v>0</v>
      </c>
      <c r="M42" s="1616">
        <f t="shared" si="12"/>
        <v>0</v>
      </c>
      <c r="N42" s="1615">
        <v>0</v>
      </c>
      <c r="O42" s="1613">
        <v>0</v>
      </c>
      <c r="P42" s="1617">
        <f t="shared" si="13"/>
        <v>0</v>
      </c>
      <c r="Q42" s="3455">
        <f t="shared" si="15"/>
        <v>1</v>
      </c>
      <c r="R42" s="3418">
        <f t="shared" si="15"/>
        <v>0</v>
      </c>
      <c r="S42" s="3456">
        <f t="shared" si="15"/>
        <v>1</v>
      </c>
      <c r="Y42" s="487"/>
      <c r="Z42" s="487"/>
      <c r="AA42" s="487"/>
      <c r="AB42" s="487"/>
      <c r="AC42" s="487"/>
    </row>
    <row r="43" spans="1:61" s="51" customFormat="1" ht="19.149999999999999" customHeight="1" x14ac:dyDescent="0.25">
      <c r="A43" s="1618" t="s">
        <v>70</v>
      </c>
      <c r="B43" s="1612">
        <v>0</v>
      </c>
      <c r="C43" s="1615">
        <v>0</v>
      </c>
      <c r="D43" s="1616">
        <f t="shared" si="14"/>
        <v>0</v>
      </c>
      <c r="E43" s="1615">
        <v>0</v>
      </c>
      <c r="F43" s="1615">
        <v>1</v>
      </c>
      <c r="G43" s="1614">
        <f>E43+F43</f>
        <v>1</v>
      </c>
      <c r="H43" s="1615">
        <v>0</v>
      </c>
      <c r="I43" s="1613">
        <v>0</v>
      </c>
      <c r="J43" s="1616">
        <f>H43+I43</f>
        <v>0</v>
      </c>
      <c r="K43" s="1615">
        <v>0</v>
      </c>
      <c r="L43" s="1613">
        <v>0</v>
      </c>
      <c r="M43" s="1616">
        <f t="shared" si="12"/>
        <v>0</v>
      </c>
      <c r="N43" s="1615">
        <v>0</v>
      </c>
      <c r="O43" s="1613">
        <v>1</v>
      </c>
      <c r="P43" s="1617">
        <f t="shared" si="13"/>
        <v>1</v>
      </c>
      <c r="Q43" s="3455">
        <f>E43+H43+K43+N43+B43</f>
        <v>0</v>
      </c>
      <c r="R43" s="3418">
        <f t="shared" si="15"/>
        <v>2</v>
      </c>
      <c r="S43" s="3456">
        <f t="shared" si="15"/>
        <v>2</v>
      </c>
      <c r="Y43" s="487"/>
      <c r="Z43" s="487"/>
      <c r="AA43" s="487"/>
      <c r="AB43" s="487"/>
      <c r="AC43" s="487"/>
    </row>
    <row r="44" spans="1:61" s="51" customFormat="1" ht="20.45" customHeight="1" thickBot="1" x14ac:dyDescent="0.3">
      <c r="A44" s="3400" t="s">
        <v>57</v>
      </c>
      <c r="B44" s="1625">
        <f t="shared" ref="B44:L44" si="16">SUM(B34:B43)</f>
        <v>2</v>
      </c>
      <c r="C44" s="1626">
        <f t="shared" si="16"/>
        <v>1</v>
      </c>
      <c r="D44" s="1627">
        <f t="shared" si="16"/>
        <v>3</v>
      </c>
      <c r="E44" s="1626">
        <f t="shared" si="16"/>
        <v>2</v>
      </c>
      <c r="F44" s="1626">
        <f t="shared" si="16"/>
        <v>1</v>
      </c>
      <c r="G44" s="1628">
        <f t="shared" si="16"/>
        <v>3</v>
      </c>
      <c r="H44" s="1629">
        <f t="shared" si="16"/>
        <v>0</v>
      </c>
      <c r="I44" s="1630">
        <f t="shared" si="16"/>
        <v>0</v>
      </c>
      <c r="J44" s="1628">
        <f t="shared" si="16"/>
        <v>0</v>
      </c>
      <c r="K44" s="1629">
        <f t="shared" si="16"/>
        <v>0</v>
      </c>
      <c r="L44" s="1630">
        <f t="shared" si="16"/>
        <v>0</v>
      </c>
      <c r="M44" s="1631">
        <f>SUM(M34:M43)</f>
        <v>0</v>
      </c>
      <c r="N44" s="1626">
        <f>SUM(N34:N43)</f>
        <v>0</v>
      </c>
      <c r="O44" s="1630">
        <f>SUM(O34:O43)</f>
        <v>7</v>
      </c>
      <c r="P44" s="1632">
        <f>SUM(P34:P43)</f>
        <v>7</v>
      </c>
      <c r="Q44" s="3455">
        <f>E44+H44+K44+N44+B44</f>
        <v>4</v>
      </c>
      <c r="R44" s="3418">
        <f t="shared" si="15"/>
        <v>9</v>
      </c>
      <c r="S44" s="3456">
        <f t="shared" si="15"/>
        <v>13</v>
      </c>
    </row>
    <row r="45" spans="1:61" s="51" customFormat="1" ht="18.600000000000001" customHeight="1" thickBot="1" x14ac:dyDescent="0.3">
      <c r="A45" s="3457" t="s">
        <v>58</v>
      </c>
      <c r="B45" s="3458">
        <f>B32</f>
        <v>144</v>
      </c>
      <c r="C45" s="3458">
        <f>C32</f>
        <v>32</v>
      </c>
      <c r="D45" s="3458">
        <f>D32</f>
        <v>176</v>
      </c>
      <c r="E45" s="3458">
        <f>E32</f>
        <v>109</v>
      </c>
      <c r="F45" s="3458">
        <f t="shared" ref="F45:P45" si="17">F32</f>
        <v>27</v>
      </c>
      <c r="G45" s="3459">
        <f t="shared" si="17"/>
        <v>136</v>
      </c>
      <c r="H45" s="3458">
        <f t="shared" si="17"/>
        <v>103</v>
      </c>
      <c r="I45" s="3460">
        <f t="shared" si="17"/>
        <v>58</v>
      </c>
      <c r="J45" s="3459">
        <f t="shared" si="17"/>
        <v>161</v>
      </c>
      <c r="K45" s="3458">
        <f t="shared" si="17"/>
        <v>150</v>
      </c>
      <c r="L45" s="3460">
        <f t="shared" si="17"/>
        <v>65</v>
      </c>
      <c r="M45" s="3459">
        <f t="shared" si="17"/>
        <v>215</v>
      </c>
      <c r="N45" s="3458">
        <f t="shared" si="17"/>
        <v>108</v>
      </c>
      <c r="O45" s="3460">
        <f t="shared" si="17"/>
        <v>103</v>
      </c>
      <c r="P45" s="3461">
        <f t="shared" si="17"/>
        <v>211</v>
      </c>
      <c r="Q45" s="3462">
        <f t="shared" ref="Q45:S46" si="18">E45+H45+K45+N45+B45</f>
        <v>614</v>
      </c>
      <c r="R45" s="3463">
        <f t="shared" si="18"/>
        <v>285</v>
      </c>
      <c r="S45" s="3464">
        <f t="shared" si="18"/>
        <v>899</v>
      </c>
    </row>
    <row r="46" spans="1:61" s="51" customFormat="1" ht="20.45" customHeight="1" thickBot="1" x14ac:dyDescent="0.3">
      <c r="A46" s="3465" t="s">
        <v>56</v>
      </c>
      <c r="B46" s="3466">
        <f>B44</f>
        <v>2</v>
      </c>
      <c r="C46" s="3466">
        <f>C44</f>
        <v>1</v>
      </c>
      <c r="D46" s="3466">
        <f>D44</f>
        <v>3</v>
      </c>
      <c r="E46" s="3466">
        <f>E44</f>
        <v>2</v>
      </c>
      <c r="F46" s="3466">
        <f t="shared" ref="F46:P46" si="19">F44</f>
        <v>1</v>
      </c>
      <c r="G46" s="3467">
        <f t="shared" si="19"/>
        <v>3</v>
      </c>
      <c r="H46" s="3466">
        <f t="shared" si="19"/>
        <v>0</v>
      </c>
      <c r="I46" s="435">
        <f t="shared" si="19"/>
        <v>0</v>
      </c>
      <c r="J46" s="3467">
        <f t="shared" si="19"/>
        <v>0</v>
      </c>
      <c r="K46" s="3466">
        <f t="shared" si="19"/>
        <v>0</v>
      </c>
      <c r="L46" s="435">
        <f t="shared" si="19"/>
        <v>0</v>
      </c>
      <c r="M46" s="3467">
        <f t="shared" si="19"/>
        <v>0</v>
      </c>
      <c r="N46" s="3466">
        <f t="shared" si="19"/>
        <v>0</v>
      </c>
      <c r="O46" s="435">
        <f t="shared" si="19"/>
        <v>7</v>
      </c>
      <c r="P46" s="3468">
        <f t="shared" si="19"/>
        <v>7</v>
      </c>
      <c r="Q46" s="3469">
        <f t="shared" si="18"/>
        <v>4</v>
      </c>
      <c r="R46" s="439">
        <f t="shared" si="18"/>
        <v>9</v>
      </c>
      <c r="S46" s="3422">
        <f t="shared" si="18"/>
        <v>13</v>
      </c>
    </row>
    <row r="47" spans="1:61" s="51" customFormat="1" ht="19.899999999999999" customHeight="1" thickBot="1" x14ac:dyDescent="0.3">
      <c r="A47" s="3470" t="s">
        <v>59</v>
      </c>
      <c r="B47" s="3472">
        <f>SUM(B45:B46)</f>
        <v>146</v>
      </c>
      <c r="C47" s="3472">
        <f>SUM(C45:C46)</f>
        <v>33</v>
      </c>
      <c r="D47" s="3472">
        <f>SUM(D45:D46)</f>
        <v>179</v>
      </c>
      <c r="E47" s="3472">
        <f t="shared" ref="E47:O47" si="20">SUM(E45:E46)</f>
        <v>111</v>
      </c>
      <c r="F47" s="3472">
        <f t="shared" si="20"/>
        <v>28</v>
      </c>
      <c r="G47" s="1633">
        <f t="shared" si="20"/>
        <v>139</v>
      </c>
      <c r="H47" s="3472">
        <f t="shared" si="20"/>
        <v>103</v>
      </c>
      <c r="I47" s="1634">
        <f t="shared" si="20"/>
        <v>58</v>
      </c>
      <c r="J47" s="1633">
        <f t="shared" si="20"/>
        <v>161</v>
      </c>
      <c r="K47" s="3472">
        <f t="shared" si="20"/>
        <v>150</v>
      </c>
      <c r="L47" s="1634">
        <f t="shared" si="20"/>
        <v>65</v>
      </c>
      <c r="M47" s="1633">
        <f t="shared" si="20"/>
        <v>215</v>
      </c>
      <c r="N47" s="3472">
        <f t="shared" si="20"/>
        <v>108</v>
      </c>
      <c r="O47" s="1634">
        <f t="shared" si="20"/>
        <v>110</v>
      </c>
      <c r="P47" s="1635">
        <f>SUM(P45:P46)</f>
        <v>218</v>
      </c>
      <c r="Q47" s="1636">
        <f>E47+H47+K47+N47+B47</f>
        <v>618</v>
      </c>
      <c r="R47" s="1637">
        <f>F47+I47+L47+O47+C47</f>
        <v>294</v>
      </c>
      <c r="S47" s="3471">
        <f>SUM(S45:S46)</f>
        <v>912</v>
      </c>
    </row>
    <row r="48" spans="1:61" s="488" customFormat="1" ht="15.75" x14ac:dyDescent="0.25">
      <c r="B48" s="3434"/>
      <c r="C48" s="3434"/>
      <c r="D48" s="3434"/>
      <c r="E48" s="3434"/>
      <c r="F48" s="3434"/>
      <c r="G48" s="3434"/>
      <c r="H48" s="3434"/>
      <c r="I48" s="3434"/>
      <c r="J48" s="3434"/>
      <c r="K48" s="3434"/>
      <c r="L48" s="3434"/>
      <c r="M48" s="3434"/>
      <c r="N48" s="3434"/>
      <c r="O48" s="3434"/>
      <c r="P48" s="3434"/>
      <c r="Q48" s="3434"/>
      <c r="R48" s="3434"/>
      <c r="S48" s="3435"/>
      <c r="T48" s="489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</row>
    <row r="49" spans="1:20" ht="15.75" x14ac:dyDescent="0.25">
      <c r="A49" s="4218"/>
      <c r="B49" s="4218"/>
      <c r="C49" s="4218"/>
      <c r="D49" s="4218"/>
      <c r="E49" s="4218"/>
      <c r="F49" s="4218"/>
      <c r="G49" s="4218"/>
      <c r="H49" s="4218"/>
      <c r="I49" s="4218"/>
      <c r="J49" s="4218"/>
      <c r="K49" s="4218"/>
      <c r="L49" s="4218"/>
      <c r="M49" s="4218"/>
      <c r="N49" s="4218"/>
      <c r="O49" s="4218"/>
      <c r="P49" s="4218"/>
      <c r="Q49" s="4218"/>
      <c r="R49" s="4218"/>
      <c r="S49" s="4218"/>
      <c r="T49" s="216"/>
    </row>
    <row r="50" spans="1:20" ht="15.75" x14ac:dyDescent="0.25">
      <c r="A50" s="151"/>
      <c r="B50" s="151"/>
      <c r="C50" s="151"/>
      <c r="D50" s="151"/>
      <c r="E50" s="151"/>
      <c r="F50" s="151"/>
      <c r="G50" s="151"/>
      <c r="H50" s="151"/>
      <c r="I50" s="168"/>
      <c r="J50" s="141"/>
      <c r="K50" s="141"/>
      <c r="L50" s="141"/>
      <c r="M50" s="141"/>
      <c r="N50" s="141"/>
      <c r="O50" s="141"/>
      <c r="P50" s="141"/>
      <c r="Q50" s="141"/>
    </row>
    <row r="51" spans="1:20" ht="15.75" x14ac:dyDescent="0.25">
      <c r="A51" s="217"/>
    </row>
  </sheetData>
  <mergeCells count="20">
    <mergeCell ref="E5:G6"/>
    <mergeCell ref="H5:J6"/>
    <mergeCell ref="K5:M6"/>
    <mergeCell ref="N5:P6"/>
    <mergeCell ref="A49:S49"/>
    <mergeCell ref="A2:A7"/>
    <mergeCell ref="Q3:S6"/>
    <mergeCell ref="B4:D4"/>
    <mergeCell ref="E4:G4"/>
    <mergeCell ref="H4:J4"/>
    <mergeCell ref="K4:M4"/>
    <mergeCell ref="N4:P4"/>
    <mergeCell ref="B5:D6"/>
    <mergeCell ref="E1:S1"/>
    <mergeCell ref="E2:S2"/>
    <mergeCell ref="B3:D3"/>
    <mergeCell ref="E3:G3"/>
    <mergeCell ref="H3:J3"/>
    <mergeCell ref="K3:M3"/>
    <mergeCell ref="N3:P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H11" sqref="H11"/>
    </sheetView>
  </sheetViews>
  <sheetFormatPr defaultRowHeight="12.75" x14ac:dyDescent="0.2"/>
  <cols>
    <col min="1" max="1" width="39.140625" style="45" customWidth="1"/>
    <col min="2" max="2" width="7.140625" style="45" customWidth="1"/>
    <col min="3" max="3" width="7.7109375" style="45" customWidth="1"/>
    <col min="4" max="4" width="6.42578125" style="45" customWidth="1"/>
    <col min="5" max="6" width="7.42578125" style="45" customWidth="1"/>
    <col min="7" max="7" width="6.140625" style="45" customWidth="1"/>
    <col min="8" max="8" width="7.5703125" style="45" customWidth="1"/>
    <col min="9" max="9" width="7.7109375" style="45" customWidth="1"/>
    <col min="10" max="10" width="6.5703125" style="45" customWidth="1"/>
    <col min="11" max="11" width="8.5703125" style="45" customWidth="1"/>
    <col min="12" max="12" width="7.28515625" style="45" customWidth="1"/>
    <col min="13" max="14" width="7.42578125" style="45" customWidth="1"/>
    <col min="15" max="15" width="8.28515625" style="45" customWidth="1"/>
    <col min="16" max="16" width="6.5703125" style="45" customWidth="1"/>
    <col min="17" max="18" width="7.42578125" style="45" customWidth="1"/>
    <col min="19" max="19" width="7.5703125" style="45" customWidth="1"/>
    <col min="20" max="124" width="9.140625" style="44"/>
    <col min="125" max="256" width="9.140625" style="45"/>
    <col min="257" max="257" width="39.140625" style="45" customWidth="1"/>
    <col min="258" max="258" width="6.7109375" style="45" customWidth="1"/>
    <col min="259" max="259" width="7.7109375" style="45" customWidth="1"/>
    <col min="260" max="260" width="4.5703125" style="45" customWidth="1"/>
    <col min="261" max="261" width="6.7109375" style="45" customWidth="1"/>
    <col min="262" max="262" width="7.42578125" style="45" customWidth="1"/>
    <col min="263" max="263" width="5.140625" style="45" customWidth="1"/>
    <col min="264" max="264" width="6.5703125" style="45" customWidth="1"/>
    <col min="265" max="265" width="7.7109375" style="45" customWidth="1"/>
    <col min="266" max="266" width="5.28515625" style="45" customWidth="1"/>
    <col min="267" max="267" width="6.28515625" style="45" customWidth="1"/>
    <col min="268" max="268" width="7.28515625" style="45" customWidth="1"/>
    <col min="269" max="269" width="5.42578125" style="45" customWidth="1"/>
    <col min="270" max="270" width="6.7109375" style="45" customWidth="1"/>
    <col min="271" max="271" width="8.28515625" style="45" customWidth="1"/>
    <col min="272" max="272" width="5.42578125" style="45" customWidth="1"/>
    <col min="273" max="273" width="6.5703125" style="45" customWidth="1"/>
    <col min="274" max="274" width="7.42578125" style="45" customWidth="1"/>
    <col min="275" max="275" width="5.140625" style="45" customWidth="1"/>
    <col min="276" max="512" width="9.140625" style="45"/>
    <col min="513" max="513" width="39.140625" style="45" customWidth="1"/>
    <col min="514" max="514" width="6.7109375" style="45" customWidth="1"/>
    <col min="515" max="515" width="7.7109375" style="45" customWidth="1"/>
    <col min="516" max="516" width="4.5703125" style="45" customWidth="1"/>
    <col min="517" max="517" width="6.7109375" style="45" customWidth="1"/>
    <col min="518" max="518" width="7.42578125" style="45" customWidth="1"/>
    <col min="519" max="519" width="5.140625" style="45" customWidth="1"/>
    <col min="520" max="520" width="6.5703125" style="45" customWidth="1"/>
    <col min="521" max="521" width="7.7109375" style="45" customWidth="1"/>
    <col min="522" max="522" width="5.28515625" style="45" customWidth="1"/>
    <col min="523" max="523" width="6.28515625" style="45" customWidth="1"/>
    <col min="524" max="524" width="7.28515625" style="45" customWidth="1"/>
    <col min="525" max="525" width="5.42578125" style="45" customWidth="1"/>
    <col min="526" max="526" width="6.7109375" style="45" customWidth="1"/>
    <col min="527" max="527" width="8.28515625" style="45" customWidth="1"/>
    <col min="528" max="528" width="5.42578125" style="45" customWidth="1"/>
    <col min="529" max="529" width="6.5703125" style="45" customWidth="1"/>
    <col min="530" max="530" width="7.42578125" style="45" customWidth="1"/>
    <col min="531" max="531" width="5.140625" style="45" customWidth="1"/>
    <col min="532" max="768" width="9.140625" style="45"/>
    <col min="769" max="769" width="39.140625" style="45" customWidth="1"/>
    <col min="770" max="770" width="6.7109375" style="45" customWidth="1"/>
    <col min="771" max="771" width="7.7109375" style="45" customWidth="1"/>
    <col min="772" max="772" width="4.5703125" style="45" customWidth="1"/>
    <col min="773" max="773" width="6.7109375" style="45" customWidth="1"/>
    <col min="774" max="774" width="7.42578125" style="45" customWidth="1"/>
    <col min="775" max="775" width="5.140625" style="45" customWidth="1"/>
    <col min="776" max="776" width="6.5703125" style="45" customWidth="1"/>
    <col min="777" max="777" width="7.7109375" style="45" customWidth="1"/>
    <col min="778" max="778" width="5.28515625" style="45" customWidth="1"/>
    <col min="779" max="779" width="6.28515625" style="45" customWidth="1"/>
    <col min="780" max="780" width="7.28515625" style="45" customWidth="1"/>
    <col min="781" max="781" width="5.42578125" style="45" customWidth="1"/>
    <col min="782" max="782" width="6.7109375" style="45" customWidth="1"/>
    <col min="783" max="783" width="8.28515625" style="45" customWidth="1"/>
    <col min="784" max="784" width="5.42578125" style="45" customWidth="1"/>
    <col min="785" max="785" width="6.5703125" style="45" customWidth="1"/>
    <col min="786" max="786" width="7.42578125" style="45" customWidth="1"/>
    <col min="787" max="787" width="5.140625" style="45" customWidth="1"/>
    <col min="788" max="1024" width="9.140625" style="45"/>
    <col min="1025" max="1025" width="39.140625" style="45" customWidth="1"/>
    <col min="1026" max="1026" width="6.7109375" style="45" customWidth="1"/>
    <col min="1027" max="1027" width="7.7109375" style="45" customWidth="1"/>
    <col min="1028" max="1028" width="4.5703125" style="45" customWidth="1"/>
    <col min="1029" max="1029" width="6.7109375" style="45" customWidth="1"/>
    <col min="1030" max="1030" width="7.42578125" style="45" customWidth="1"/>
    <col min="1031" max="1031" width="5.140625" style="45" customWidth="1"/>
    <col min="1032" max="1032" width="6.5703125" style="45" customWidth="1"/>
    <col min="1033" max="1033" width="7.7109375" style="45" customWidth="1"/>
    <col min="1034" max="1034" width="5.28515625" style="45" customWidth="1"/>
    <col min="1035" max="1035" width="6.28515625" style="45" customWidth="1"/>
    <col min="1036" max="1036" width="7.28515625" style="45" customWidth="1"/>
    <col min="1037" max="1037" width="5.42578125" style="45" customWidth="1"/>
    <col min="1038" max="1038" width="6.7109375" style="45" customWidth="1"/>
    <col min="1039" max="1039" width="8.28515625" style="45" customWidth="1"/>
    <col min="1040" max="1040" width="5.42578125" style="45" customWidth="1"/>
    <col min="1041" max="1041" width="6.5703125" style="45" customWidth="1"/>
    <col min="1042" max="1042" width="7.42578125" style="45" customWidth="1"/>
    <col min="1043" max="1043" width="5.140625" style="45" customWidth="1"/>
    <col min="1044" max="1280" width="9.140625" style="45"/>
    <col min="1281" max="1281" width="39.140625" style="45" customWidth="1"/>
    <col min="1282" max="1282" width="6.7109375" style="45" customWidth="1"/>
    <col min="1283" max="1283" width="7.7109375" style="45" customWidth="1"/>
    <col min="1284" max="1284" width="4.5703125" style="45" customWidth="1"/>
    <col min="1285" max="1285" width="6.7109375" style="45" customWidth="1"/>
    <col min="1286" max="1286" width="7.42578125" style="45" customWidth="1"/>
    <col min="1287" max="1287" width="5.140625" style="45" customWidth="1"/>
    <col min="1288" max="1288" width="6.5703125" style="45" customWidth="1"/>
    <col min="1289" max="1289" width="7.7109375" style="45" customWidth="1"/>
    <col min="1290" max="1290" width="5.28515625" style="45" customWidth="1"/>
    <col min="1291" max="1291" width="6.28515625" style="45" customWidth="1"/>
    <col min="1292" max="1292" width="7.28515625" style="45" customWidth="1"/>
    <col min="1293" max="1293" width="5.42578125" style="45" customWidth="1"/>
    <col min="1294" max="1294" width="6.7109375" style="45" customWidth="1"/>
    <col min="1295" max="1295" width="8.28515625" style="45" customWidth="1"/>
    <col min="1296" max="1296" width="5.42578125" style="45" customWidth="1"/>
    <col min="1297" max="1297" width="6.5703125" style="45" customWidth="1"/>
    <col min="1298" max="1298" width="7.42578125" style="45" customWidth="1"/>
    <col min="1299" max="1299" width="5.140625" style="45" customWidth="1"/>
    <col min="1300" max="1536" width="9.140625" style="45"/>
    <col min="1537" max="1537" width="39.140625" style="45" customWidth="1"/>
    <col min="1538" max="1538" width="6.7109375" style="45" customWidth="1"/>
    <col min="1539" max="1539" width="7.7109375" style="45" customWidth="1"/>
    <col min="1540" max="1540" width="4.5703125" style="45" customWidth="1"/>
    <col min="1541" max="1541" width="6.7109375" style="45" customWidth="1"/>
    <col min="1542" max="1542" width="7.42578125" style="45" customWidth="1"/>
    <col min="1543" max="1543" width="5.140625" style="45" customWidth="1"/>
    <col min="1544" max="1544" width="6.5703125" style="45" customWidth="1"/>
    <col min="1545" max="1545" width="7.7109375" style="45" customWidth="1"/>
    <col min="1546" max="1546" width="5.28515625" style="45" customWidth="1"/>
    <col min="1547" max="1547" width="6.28515625" style="45" customWidth="1"/>
    <col min="1548" max="1548" width="7.28515625" style="45" customWidth="1"/>
    <col min="1549" max="1549" width="5.42578125" style="45" customWidth="1"/>
    <col min="1550" max="1550" width="6.7109375" style="45" customWidth="1"/>
    <col min="1551" max="1551" width="8.28515625" style="45" customWidth="1"/>
    <col min="1552" max="1552" width="5.42578125" style="45" customWidth="1"/>
    <col min="1553" max="1553" width="6.5703125" style="45" customWidth="1"/>
    <col min="1554" max="1554" width="7.42578125" style="45" customWidth="1"/>
    <col min="1555" max="1555" width="5.140625" style="45" customWidth="1"/>
    <col min="1556" max="1792" width="9.140625" style="45"/>
    <col min="1793" max="1793" width="39.140625" style="45" customWidth="1"/>
    <col min="1794" max="1794" width="6.7109375" style="45" customWidth="1"/>
    <col min="1795" max="1795" width="7.7109375" style="45" customWidth="1"/>
    <col min="1796" max="1796" width="4.5703125" style="45" customWidth="1"/>
    <col min="1797" max="1797" width="6.7109375" style="45" customWidth="1"/>
    <col min="1798" max="1798" width="7.42578125" style="45" customWidth="1"/>
    <col min="1799" max="1799" width="5.140625" style="45" customWidth="1"/>
    <col min="1800" max="1800" width="6.5703125" style="45" customWidth="1"/>
    <col min="1801" max="1801" width="7.7109375" style="45" customWidth="1"/>
    <col min="1802" max="1802" width="5.28515625" style="45" customWidth="1"/>
    <col min="1803" max="1803" width="6.28515625" style="45" customWidth="1"/>
    <col min="1804" max="1804" width="7.28515625" style="45" customWidth="1"/>
    <col min="1805" max="1805" width="5.42578125" style="45" customWidth="1"/>
    <col min="1806" max="1806" width="6.7109375" style="45" customWidth="1"/>
    <col min="1807" max="1807" width="8.28515625" style="45" customWidth="1"/>
    <col min="1808" max="1808" width="5.42578125" style="45" customWidth="1"/>
    <col min="1809" max="1809" width="6.5703125" style="45" customWidth="1"/>
    <col min="1810" max="1810" width="7.42578125" style="45" customWidth="1"/>
    <col min="1811" max="1811" width="5.140625" style="45" customWidth="1"/>
    <col min="1812" max="2048" width="9.140625" style="45"/>
    <col min="2049" max="2049" width="39.140625" style="45" customWidth="1"/>
    <col min="2050" max="2050" width="6.7109375" style="45" customWidth="1"/>
    <col min="2051" max="2051" width="7.7109375" style="45" customWidth="1"/>
    <col min="2052" max="2052" width="4.5703125" style="45" customWidth="1"/>
    <col min="2053" max="2053" width="6.7109375" style="45" customWidth="1"/>
    <col min="2054" max="2054" width="7.42578125" style="45" customWidth="1"/>
    <col min="2055" max="2055" width="5.140625" style="45" customWidth="1"/>
    <col min="2056" max="2056" width="6.5703125" style="45" customWidth="1"/>
    <col min="2057" max="2057" width="7.7109375" style="45" customWidth="1"/>
    <col min="2058" max="2058" width="5.28515625" style="45" customWidth="1"/>
    <col min="2059" max="2059" width="6.28515625" style="45" customWidth="1"/>
    <col min="2060" max="2060" width="7.28515625" style="45" customWidth="1"/>
    <col min="2061" max="2061" width="5.42578125" style="45" customWidth="1"/>
    <col min="2062" max="2062" width="6.7109375" style="45" customWidth="1"/>
    <col min="2063" max="2063" width="8.28515625" style="45" customWidth="1"/>
    <col min="2064" max="2064" width="5.42578125" style="45" customWidth="1"/>
    <col min="2065" max="2065" width="6.5703125" style="45" customWidth="1"/>
    <col min="2066" max="2066" width="7.42578125" style="45" customWidth="1"/>
    <col min="2067" max="2067" width="5.140625" style="45" customWidth="1"/>
    <col min="2068" max="2304" width="9.140625" style="45"/>
    <col min="2305" max="2305" width="39.140625" style="45" customWidth="1"/>
    <col min="2306" max="2306" width="6.7109375" style="45" customWidth="1"/>
    <col min="2307" max="2307" width="7.7109375" style="45" customWidth="1"/>
    <col min="2308" max="2308" width="4.5703125" style="45" customWidth="1"/>
    <col min="2309" max="2309" width="6.7109375" style="45" customWidth="1"/>
    <col min="2310" max="2310" width="7.42578125" style="45" customWidth="1"/>
    <col min="2311" max="2311" width="5.140625" style="45" customWidth="1"/>
    <col min="2312" max="2312" width="6.5703125" style="45" customWidth="1"/>
    <col min="2313" max="2313" width="7.7109375" style="45" customWidth="1"/>
    <col min="2314" max="2314" width="5.28515625" style="45" customWidth="1"/>
    <col min="2315" max="2315" width="6.28515625" style="45" customWidth="1"/>
    <col min="2316" max="2316" width="7.28515625" style="45" customWidth="1"/>
    <col min="2317" max="2317" width="5.42578125" style="45" customWidth="1"/>
    <col min="2318" max="2318" width="6.7109375" style="45" customWidth="1"/>
    <col min="2319" max="2319" width="8.28515625" style="45" customWidth="1"/>
    <col min="2320" max="2320" width="5.42578125" style="45" customWidth="1"/>
    <col min="2321" max="2321" width="6.5703125" style="45" customWidth="1"/>
    <col min="2322" max="2322" width="7.42578125" style="45" customWidth="1"/>
    <col min="2323" max="2323" width="5.140625" style="45" customWidth="1"/>
    <col min="2324" max="2560" width="9.140625" style="45"/>
    <col min="2561" max="2561" width="39.140625" style="45" customWidth="1"/>
    <col min="2562" max="2562" width="6.7109375" style="45" customWidth="1"/>
    <col min="2563" max="2563" width="7.7109375" style="45" customWidth="1"/>
    <col min="2564" max="2564" width="4.5703125" style="45" customWidth="1"/>
    <col min="2565" max="2565" width="6.7109375" style="45" customWidth="1"/>
    <col min="2566" max="2566" width="7.42578125" style="45" customWidth="1"/>
    <col min="2567" max="2567" width="5.140625" style="45" customWidth="1"/>
    <col min="2568" max="2568" width="6.5703125" style="45" customWidth="1"/>
    <col min="2569" max="2569" width="7.7109375" style="45" customWidth="1"/>
    <col min="2570" max="2570" width="5.28515625" style="45" customWidth="1"/>
    <col min="2571" max="2571" width="6.28515625" style="45" customWidth="1"/>
    <col min="2572" max="2572" width="7.28515625" style="45" customWidth="1"/>
    <col min="2573" max="2573" width="5.42578125" style="45" customWidth="1"/>
    <col min="2574" max="2574" width="6.7109375" style="45" customWidth="1"/>
    <col min="2575" max="2575" width="8.28515625" style="45" customWidth="1"/>
    <col min="2576" max="2576" width="5.42578125" style="45" customWidth="1"/>
    <col min="2577" max="2577" width="6.5703125" style="45" customWidth="1"/>
    <col min="2578" max="2578" width="7.42578125" style="45" customWidth="1"/>
    <col min="2579" max="2579" width="5.140625" style="45" customWidth="1"/>
    <col min="2580" max="2816" width="9.140625" style="45"/>
    <col min="2817" max="2817" width="39.140625" style="45" customWidth="1"/>
    <col min="2818" max="2818" width="6.7109375" style="45" customWidth="1"/>
    <col min="2819" max="2819" width="7.7109375" style="45" customWidth="1"/>
    <col min="2820" max="2820" width="4.5703125" style="45" customWidth="1"/>
    <col min="2821" max="2821" width="6.7109375" style="45" customWidth="1"/>
    <col min="2822" max="2822" width="7.42578125" style="45" customWidth="1"/>
    <col min="2823" max="2823" width="5.140625" style="45" customWidth="1"/>
    <col min="2824" max="2824" width="6.5703125" style="45" customWidth="1"/>
    <col min="2825" max="2825" width="7.7109375" style="45" customWidth="1"/>
    <col min="2826" max="2826" width="5.28515625" style="45" customWidth="1"/>
    <col min="2827" max="2827" width="6.28515625" style="45" customWidth="1"/>
    <col min="2828" max="2828" width="7.28515625" style="45" customWidth="1"/>
    <col min="2829" max="2829" width="5.42578125" style="45" customWidth="1"/>
    <col min="2830" max="2830" width="6.7109375" style="45" customWidth="1"/>
    <col min="2831" max="2831" width="8.28515625" style="45" customWidth="1"/>
    <col min="2832" max="2832" width="5.42578125" style="45" customWidth="1"/>
    <col min="2833" max="2833" width="6.5703125" style="45" customWidth="1"/>
    <col min="2834" max="2834" width="7.42578125" style="45" customWidth="1"/>
    <col min="2835" max="2835" width="5.140625" style="45" customWidth="1"/>
    <col min="2836" max="3072" width="9.140625" style="45"/>
    <col min="3073" max="3073" width="39.140625" style="45" customWidth="1"/>
    <col min="3074" max="3074" width="6.7109375" style="45" customWidth="1"/>
    <col min="3075" max="3075" width="7.7109375" style="45" customWidth="1"/>
    <col min="3076" max="3076" width="4.5703125" style="45" customWidth="1"/>
    <col min="3077" max="3077" width="6.7109375" style="45" customWidth="1"/>
    <col min="3078" max="3078" width="7.42578125" style="45" customWidth="1"/>
    <col min="3079" max="3079" width="5.140625" style="45" customWidth="1"/>
    <col min="3080" max="3080" width="6.5703125" style="45" customWidth="1"/>
    <col min="3081" max="3081" width="7.7109375" style="45" customWidth="1"/>
    <col min="3082" max="3082" width="5.28515625" style="45" customWidth="1"/>
    <col min="3083" max="3083" width="6.28515625" style="45" customWidth="1"/>
    <col min="3084" max="3084" width="7.28515625" style="45" customWidth="1"/>
    <col min="3085" max="3085" width="5.42578125" style="45" customWidth="1"/>
    <col min="3086" max="3086" width="6.7109375" style="45" customWidth="1"/>
    <col min="3087" max="3087" width="8.28515625" style="45" customWidth="1"/>
    <col min="3088" max="3088" width="5.42578125" style="45" customWidth="1"/>
    <col min="3089" max="3089" width="6.5703125" style="45" customWidth="1"/>
    <col min="3090" max="3090" width="7.42578125" style="45" customWidth="1"/>
    <col min="3091" max="3091" width="5.140625" style="45" customWidth="1"/>
    <col min="3092" max="3328" width="9.140625" style="45"/>
    <col min="3329" max="3329" width="39.140625" style="45" customWidth="1"/>
    <col min="3330" max="3330" width="6.7109375" style="45" customWidth="1"/>
    <col min="3331" max="3331" width="7.7109375" style="45" customWidth="1"/>
    <col min="3332" max="3332" width="4.5703125" style="45" customWidth="1"/>
    <col min="3333" max="3333" width="6.7109375" style="45" customWidth="1"/>
    <col min="3334" max="3334" width="7.42578125" style="45" customWidth="1"/>
    <col min="3335" max="3335" width="5.140625" style="45" customWidth="1"/>
    <col min="3336" max="3336" width="6.5703125" style="45" customWidth="1"/>
    <col min="3337" max="3337" width="7.7109375" style="45" customWidth="1"/>
    <col min="3338" max="3338" width="5.28515625" style="45" customWidth="1"/>
    <col min="3339" max="3339" width="6.28515625" style="45" customWidth="1"/>
    <col min="3340" max="3340" width="7.28515625" style="45" customWidth="1"/>
    <col min="3341" max="3341" width="5.42578125" style="45" customWidth="1"/>
    <col min="3342" max="3342" width="6.7109375" style="45" customWidth="1"/>
    <col min="3343" max="3343" width="8.28515625" style="45" customWidth="1"/>
    <col min="3344" max="3344" width="5.42578125" style="45" customWidth="1"/>
    <col min="3345" max="3345" width="6.5703125" style="45" customWidth="1"/>
    <col min="3346" max="3346" width="7.42578125" style="45" customWidth="1"/>
    <col min="3347" max="3347" width="5.140625" style="45" customWidth="1"/>
    <col min="3348" max="3584" width="9.140625" style="45"/>
    <col min="3585" max="3585" width="39.140625" style="45" customWidth="1"/>
    <col min="3586" max="3586" width="6.7109375" style="45" customWidth="1"/>
    <col min="3587" max="3587" width="7.7109375" style="45" customWidth="1"/>
    <col min="3588" max="3588" width="4.5703125" style="45" customWidth="1"/>
    <col min="3589" max="3589" width="6.7109375" style="45" customWidth="1"/>
    <col min="3590" max="3590" width="7.42578125" style="45" customWidth="1"/>
    <col min="3591" max="3591" width="5.140625" style="45" customWidth="1"/>
    <col min="3592" max="3592" width="6.5703125" style="45" customWidth="1"/>
    <col min="3593" max="3593" width="7.7109375" style="45" customWidth="1"/>
    <col min="3594" max="3594" width="5.28515625" style="45" customWidth="1"/>
    <col min="3595" max="3595" width="6.28515625" style="45" customWidth="1"/>
    <col min="3596" max="3596" width="7.28515625" style="45" customWidth="1"/>
    <col min="3597" max="3597" width="5.42578125" style="45" customWidth="1"/>
    <col min="3598" max="3598" width="6.7109375" style="45" customWidth="1"/>
    <col min="3599" max="3599" width="8.28515625" style="45" customWidth="1"/>
    <col min="3600" max="3600" width="5.42578125" style="45" customWidth="1"/>
    <col min="3601" max="3601" width="6.5703125" style="45" customWidth="1"/>
    <col min="3602" max="3602" width="7.42578125" style="45" customWidth="1"/>
    <col min="3603" max="3603" width="5.140625" style="45" customWidth="1"/>
    <col min="3604" max="3840" width="9.140625" style="45"/>
    <col min="3841" max="3841" width="39.140625" style="45" customWidth="1"/>
    <col min="3842" max="3842" width="6.7109375" style="45" customWidth="1"/>
    <col min="3843" max="3843" width="7.7109375" style="45" customWidth="1"/>
    <col min="3844" max="3844" width="4.5703125" style="45" customWidth="1"/>
    <col min="3845" max="3845" width="6.7109375" style="45" customWidth="1"/>
    <col min="3846" max="3846" width="7.42578125" style="45" customWidth="1"/>
    <col min="3847" max="3847" width="5.140625" style="45" customWidth="1"/>
    <col min="3848" max="3848" width="6.5703125" style="45" customWidth="1"/>
    <col min="3849" max="3849" width="7.7109375" style="45" customWidth="1"/>
    <col min="3850" max="3850" width="5.28515625" style="45" customWidth="1"/>
    <col min="3851" max="3851" width="6.28515625" style="45" customWidth="1"/>
    <col min="3852" max="3852" width="7.28515625" style="45" customWidth="1"/>
    <col min="3853" max="3853" width="5.42578125" style="45" customWidth="1"/>
    <col min="3854" max="3854" width="6.7109375" style="45" customWidth="1"/>
    <col min="3855" max="3855" width="8.28515625" style="45" customWidth="1"/>
    <col min="3856" max="3856" width="5.42578125" style="45" customWidth="1"/>
    <col min="3857" max="3857" width="6.5703125" style="45" customWidth="1"/>
    <col min="3858" max="3858" width="7.42578125" style="45" customWidth="1"/>
    <col min="3859" max="3859" width="5.140625" style="45" customWidth="1"/>
    <col min="3860" max="4096" width="9.140625" style="45"/>
    <col min="4097" max="4097" width="39.140625" style="45" customWidth="1"/>
    <col min="4098" max="4098" width="6.7109375" style="45" customWidth="1"/>
    <col min="4099" max="4099" width="7.7109375" style="45" customWidth="1"/>
    <col min="4100" max="4100" width="4.5703125" style="45" customWidth="1"/>
    <col min="4101" max="4101" width="6.7109375" style="45" customWidth="1"/>
    <col min="4102" max="4102" width="7.42578125" style="45" customWidth="1"/>
    <col min="4103" max="4103" width="5.140625" style="45" customWidth="1"/>
    <col min="4104" max="4104" width="6.5703125" style="45" customWidth="1"/>
    <col min="4105" max="4105" width="7.7109375" style="45" customWidth="1"/>
    <col min="4106" max="4106" width="5.28515625" style="45" customWidth="1"/>
    <col min="4107" max="4107" width="6.28515625" style="45" customWidth="1"/>
    <col min="4108" max="4108" width="7.28515625" style="45" customWidth="1"/>
    <col min="4109" max="4109" width="5.42578125" style="45" customWidth="1"/>
    <col min="4110" max="4110" width="6.7109375" style="45" customWidth="1"/>
    <col min="4111" max="4111" width="8.28515625" style="45" customWidth="1"/>
    <col min="4112" max="4112" width="5.42578125" style="45" customWidth="1"/>
    <col min="4113" max="4113" width="6.5703125" style="45" customWidth="1"/>
    <col min="4114" max="4114" width="7.42578125" style="45" customWidth="1"/>
    <col min="4115" max="4115" width="5.140625" style="45" customWidth="1"/>
    <col min="4116" max="4352" width="9.140625" style="45"/>
    <col min="4353" max="4353" width="39.140625" style="45" customWidth="1"/>
    <col min="4354" max="4354" width="6.7109375" style="45" customWidth="1"/>
    <col min="4355" max="4355" width="7.7109375" style="45" customWidth="1"/>
    <col min="4356" max="4356" width="4.5703125" style="45" customWidth="1"/>
    <col min="4357" max="4357" width="6.7109375" style="45" customWidth="1"/>
    <col min="4358" max="4358" width="7.42578125" style="45" customWidth="1"/>
    <col min="4359" max="4359" width="5.140625" style="45" customWidth="1"/>
    <col min="4360" max="4360" width="6.5703125" style="45" customWidth="1"/>
    <col min="4361" max="4361" width="7.7109375" style="45" customWidth="1"/>
    <col min="4362" max="4362" width="5.28515625" style="45" customWidth="1"/>
    <col min="4363" max="4363" width="6.28515625" style="45" customWidth="1"/>
    <col min="4364" max="4364" width="7.28515625" style="45" customWidth="1"/>
    <col min="4365" max="4365" width="5.42578125" style="45" customWidth="1"/>
    <col min="4366" max="4366" width="6.7109375" style="45" customWidth="1"/>
    <col min="4367" max="4367" width="8.28515625" style="45" customWidth="1"/>
    <col min="4368" max="4368" width="5.42578125" style="45" customWidth="1"/>
    <col min="4369" max="4369" width="6.5703125" style="45" customWidth="1"/>
    <col min="4370" max="4370" width="7.42578125" style="45" customWidth="1"/>
    <col min="4371" max="4371" width="5.140625" style="45" customWidth="1"/>
    <col min="4372" max="4608" width="9.140625" style="45"/>
    <col min="4609" max="4609" width="39.140625" style="45" customWidth="1"/>
    <col min="4610" max="4610" width="6.7109375" style="45" customWidth="1"/>
    <col min="4611" max="4611" width="7.7109375" style="45" customWidth="1"/>
    <col min="4612" max="4612" width="4.5703125" style="45" customWidth="1"/>
    <col min="4613" max="4613" width="6.7109375" style="45" customWidth="1"/>
    <col min="4614" max="4614" width="7.42578125" style="45" customWidth="1"/>
    <col min="4615" max="4615" width="5.140625" style="45" customWidth="1"/>
    <col min="4616" max="4616" width="6.5703125" style="45" customWidth="1"/>
    <col min="4617" max="4617" width="7.7109375" style="45" customWidth="1"/>
    <col min="4618" max="4618" width="5.28515625" style="45" customWidth="1"/>
    <col min="4619" max="4619" width="6.28515625" style="45" customWidth="1"/>
    <col min="4620" max="4620" width="7.28515625" style="45" customWidth="1"/>
    <col min="4621" max="4621" width="5.42578125" style="45" customWidth="1"/>
    <col min="4622" max="4622" width="6.7109375" style="45" customWidth="1"/>
    <col min="4623" max="4623" width="8.28515625" style="45" customWidth="1"/>
    <col min="4624" max="4624" width="5.42578125" style="45" customWidth="1"/>
    <col min="4625" max="4625" width="6.5703125" style="45" customWidth="1"/>
    <col min="4626" max="4626" width="7.42578125" style="45" customWidth="1"/>
    <col min="4627" max="4627" width="5.140625" style="45" customWidth="1"/>
    <col min="4628" max="4864" width="9.140625" style="45"/>
    <col min="4865" max="4865" width="39.140625" style="45" customWidth="1"/>
    <col min="4866" max="4866" width="6.7109375" style="45" customWidth="1"/>
    <col min="4867" max="4867" width="7.7109375" style="45" customWidth="1"/>
    <col min="4868" max="4868" width="4.5703125" style="45" customWidth="1"/>
    <col min="4869" max="4869" width="6.7109375" style="45" customWidth="1"/>
    <col min="4870" max="4870" width="7.42578125" style="45" customWidth="1"/>
    <col min="4871" max="4871" width="5.140625" style="45" customWidth="1"/>
    <col min="4872" max="4872" width="6.5703125" style="45" customWidth="1"/>
    <col min="4873" max="4873" width="7.7109375" style="45" customWidth="1"/>
    <col min="4874" max="4874" width="5.28515625" style="45" customWidth="1"/>
    <col min="4875" max="4875" width="6.28515625" style="45" customWidth="1"/>
    <col min="4876" max="4876" width="7.28515625" style="45" customWidth="1"/>
    <col min="4877" max="4877" width="5.42578125" style="45" customWidth="1"/>
    <col min="4878" max="4878" width="6.7109375" style="45" customWidth="1"/>
    <col min="4879" max="4879" width="8.28515625" style="45" customWidth="1"/>
    <col min="4880" max="4880" width="5.42578125" style="45" customWidth="1"/>
    <col min="4881" max="4881" width="6.5703125" style="45" customWidth="1"/>
    <col min="4882" max="4882" width="7.42578125" style="45" customWidth="1"/>
    <col min="4883" max="4883" width="5.140625" style="45" customWidth="1"/>
    <col min="4884" max="5120" width="9.140625" style="45"/>
    <col min="5121" max="5121" width="39.140625" style="45" customWidth="1"/>
    <col min="5122" max="5122" width="6.7109375" style="45" customWidth="1"/>
    <col min="5123" max="5123" width="7.7109375" style="45" customWidth="1"/>
    <col min="5124" max="5124" width="4.5703125" style="45" customWidth="1"/>
    <col min="5125" max="5125" width="6.7109375" style="45" customWidth="1"/>
    <col min="5126" max="5126" width="7.42578125" style="45" customWidth="1"/>
    <col min="5127" max="5127" width="5.140625" style="45" customWidth="1"/>
    <col min="5128" max="5128" width="6.5703125" style="45" customWidth="1"/>
    <col min="5129" max="5129" width="7.7109375" style="45" customWidth="1"/>
    <col min="5130" max="5130" width="5.28515625" style="45" customWidth="1"/>
    <col min="5131" max="5131" width="6.28515625" style="45" customWidth="1"/>
    <col min="5132" max="5132" width="7.28515625" style="45" customWidth="1"/>
    <col min="5133" max="5133" width="5.42578125" style="45" customWidth="1"/>
    <col min="5134" max="5134" width="6.7109375" style="45" customWidth="1"/>
    <col min="5135" max="5135" width="8.28515625" style="45" customWidth="1"/>
    <col min="5136" max="5136" width="5.42578125" style="45" customWidth="1"/>
    <col min="5137" max="5137" width="6.5703125" style="45" customWidth="1"/>
    <col min="5138" max="5138" width="7.42578125" style="45" customWidth="1"/>
    <col min="5139" max="5139" width="5.140625" style="45" customWidth="1"/>
    <col min="5140" max="5376" width="9.140625" style="45"/>
    <col min="5377" max="5377" width="39.140625" style="45" customWidth="1"/>
    <col min="5378" max="5378" width="6.7109375" style="45" customWidth="1"/>
    <col min="5379" max="5379" width="7.7109375" style="45" customWidth="1"/>
    <col min="5380" max="5380" width="4.5703125" style="45" customWidth="1"/>
    <col min="5381" max="5381" width="6.7109375" style="45" customWidth="1"/>
    <col min="5382" max="5382" width="7.42578125" style="45" customWidth="1"/>
    <col min="5383" max="5383" width="5.140625" style="45" customWidth="1"/>
    <col min="5384" max="5384" width="6.5703125" style="45" customWidth="1"/>
    <col min="5385" max="5385" width="7.7109375" style="45" customWidth="1"/>
    <col min="5386" max="5386" width="5.28515625" style="45" customWidth="1"/>
    <col min="5387" max="5387" width="6.28515625" style="45" customWidth="1"/>
    <col min="5388" max="5388" width="7.28515625" style="45" customWidth="1"/>
    <col min="5389" max="5389" width="5.42578125" style="45" customWidth="1"/>
    <col min="5390" max="5390" width="6.7109375" style="45" customWidth="1"/>
    <col min="5391" max="5391" width="8.28515625" style="45" customWidth="1"/>
    <col min="5392" max="5392" width="5.42578125" style="45" customWidth="1"/>
    <col min="5393" max="5393" width="6.5703125" style="45" customWidth="1"/>
    <col min="5394" max="5394" width="7.42578125" style="45" customWidth="1"/>
    <col min="5395" max="5395" width="5.140625" style="45" customWidth="1"/>
    <col min="5396" max="5632" width="9.140625" style="45"/>
    <col min="5633" max="5633" width="39.140625" style="45" customWidth="1"/>
    <col min="5634" max="5634" width="6.7109375" style="45" customWidth="1"/>
    <col min="5635" max="5635" width="7.7109375" style="45" customWidth="1"/>
    <col min="5636" max="5636" width="4.5703125" style="45" customWidth="1"/>
    <col min="5637" max="5637" width="6.7109375" style="45" customWidth="1"/>
    <col min="5638" max="5638" width="7.42578125" style="45" customWidth="1"/>
    <col min="5639" max="5639" width="5.140625" style="45" customWidth="1"/>
    <col min="5640" max="5640" width="6.5703125" style="45" customWidth="1"/>
    <col min="5641" max="5641" width="7.7109375" style="45" customWidth="1"/>
    <col min="5642" max="5642" width="5.28515625" style="45" customWidth="1"/>
    <col min="5643" max="5643" width="6.28515625" style="45" customWidth="1"/>
    <col min="5644" max="5644" width="7.28515625" style="45" customWidth="1"/>
    <col min="5645" max="5645" width="5.42578125" style="45" customWidth="1"/>
    <col min="5646" max="5646" width="6.7109375" style="45" customWidth="1"/>
    <col min="5647" max="5647" width="8.28515625" style="45" customWidth="1"/>
    <col min="5648" max="5648" width="5.42578125" style="45" customWidth="1"/>
    <col min="5649" max="5649" width="6.5703125" style="45" customWidth="1"/>
    <col min="5650" max="5650" width="7.42578125" style="45" customWidth="1"/>
    <col min="5651" max="5651" width="5.140625" style="45" customWidth="1"/>
    <col min="5652" max="5888" width="9.140625" style="45"/>
    <col min="5889" max="5889" width="39.140625" style="45" customWidth="1"/>
    <col min="5890" max="5890" width="6.7109375" style="45" customWidth="1"/>
    <col min="5891" max="5891" width="7.7109375" style="45" customWidth="1"/>
    <col min="5892" max="5892" width="4.5703125" style="45" customWidth="1"/>
    <col min="5893" max="5893" width="6.7109375" style="45" customWidth="1"/>
    <col min="5894" max="5894" width="7.42578125" style="45" customWidth="1"/>
    <col min="5895" max="5895" width="5.140625" style="45" customWidth="1"/>
    <col min="5896" max="5896" width="6.5703125" style="45" customWidth="1"/>
    <col min="5897" max="5897" width="7.7109375" style="45" customWidth="1"/>
    <col min="5898" max="5898" width="5.28515625" style="45" customWidth="1"/>
    <col min="5899" max="5899" width="6.28515625" style="45" customWidth="1"/>
    <col min="5900" max="5900" width="7.28515625" style="45" customWidth="1"/>
    <col min="5901" max="5901" width="5.42578125" style="45" customWidth="1"/>
    <col min="5902" max="5902" width="6.7109375" style="45" customWidth="1"/>
    <col min="5903" max="5903" width="8.28515625" style="45" customWidth="1"/>
    <col min="5904" max="5904" width="5.42578125" style="45" customWidth="1"/>
    <col min="5905" max="5905" width="6.5703125" style="45" customWidth="1"/>
    <col min="5906" max="5906" width="7.42578125" style="45" customWidth="1"/>
    <col min="5907" max="5907" width="5.140625" style="45" customWidth="1"/>
    <col min="5908" max="6144" width="9.140625" style="45"/>
    <col min="6145" max="6145" width="39.140625" style="45" customWidth="1"/>
    <col min="6146" max="6146" width="6.7109375" style="45" customWidth="1"/>
    <col min="6147" max="6147" width="7.7109375" style="45" customWidth="1"/>
    <col min="6148" max="6148" width="4.5703125" style="45" customWidth="1"/>
    <col min="6149" max="6149" width="6.7109375" style="45" customWidth="1"/>
    <col min="6150" max="6150" width="7.42578125" style="45" customWidth="1"/>
    <col min="6151" max="6151" width="5.140625" style="45" customWidth="1"/>
    <col min="6152" max="6152" width="6.5703125" style="45" customWidth="1"/>
    <col min="6153" max="6153" width="7.7109375" style="45" customWidth="1"/>
    <col min="6154" max="6154" width="5.28515625" style="45" customWidth="1"/>
    <col min="6155" max="6155" width="6.28515625" style="45" customWidth="1"/>
    <col min="6156" max="6156" width="7.28515625" style="45" customWidth="1"/>
    <col min="6157" max="6157" width="5.42578125" style="45" customWidth="1"/>
    <col min="6158" max="6158" width="6.7109375" style="45" customWidth="1"/>
    <col min="6159" max="6159" width="8.28515625" style="45" customWidth="1"/>
    <col min="6160" max="6160" width="5.42578125" style="45" customWidth="1"/>
    <col min="6161" max="6161" width="6.5703125" style="45" customWidth="1"/>
    <col min="6162" max="6162" width="7.42578125" style="45" customWidth="1"/>
    <col min="6163" max="6163" width="5.140625" style="45" customWidth="1"/>
    <col min="6164" max="6400" width="9.140625" style="45"/>
    <col min="6401" max="6401" width="39.140625" style="45" customWidth="1"/>
    <col min="6402" max="6402" width="6.7109375" style="45" customWidth="1"/>
    <col min="6403" max="6403" width="7.7109375" style="45" customWidth="1"/>
    <col min="6404" max="6404" width="4.5703125" style="45" customWidth="1"/>
    <col min="6405" max="6405" width="6.7109375" style="45" customWidth="1"/>
    <col min="6406" max="6406" width="7.42578125" style="45" customWidth="1"/>
    <col min="6407" max="6407" width="5.140625" style="45" customWidth="1"/>
    <col min="6408" max="6408" width="6.5703125" style="45" customWidth="1"/>
    <col min="6409" max="6409" width="7.7109375" style="45" customWidth="1"/>
    <col min="6410" max="6410" width="5.28515625" style="45" customWidth="1"/>
    <col min="6411" max="6411" width="6.28515625" style="45" customWidth="1"/>
    <col min="6412" max="6412" width="7.28515625" style="45" customWidth="1"/>
    <col min="6413" max="6413" width="5.42578125" style="45" customWidth="1"/>
    <col min="6414" max="6414" width="6.7109375" style="45" customWidth="1"/>
    <col min="6415" max="6415" width="8.28515625" style="45" customWidth="1"/>
    <col min="6416" max="6416" width="5.42578125" style="45" customWidth="1"/>
    <col min="6417" max="6417" width="6.5703125" style="45" customWidth="1"/>
    <col min="6418" max="6418" width="7.42578125" style="45" customWidth="1"/>
    <col min="6419" max="6419" width="5.140625" style="45" customWidth="1"/>
    <col min="6420" max="6656" width="9.140625" style="45"/>
    <col min="6657" max="6657" width="39.140625" style="45" customWidth="1"/>
    <col min="6658" max="6658" width="6.7109375" style="45" customWidth="1"/>
    <col min="6659" max="6659" width="7.7109375" style="45" customWidth="1"/>
    <col min="6660" max="6660" width="4.5703125" style="45" customWidth="1"/>
    <col min="6661" max="6661" width="6.7109375" style="45" customWidth="1"/>
    <col min="6662" max="6662" width="7.42578125" style="45" customWidth="1"/>
    <col min="6663" max="6663" width="5.140625" style="45" customWidth="1"/>
    <col min="6664" max="6664" width="6.5703125" style="45" customWidth="1"/>
    <col min="6665" max="6665" width="7.7109375" style="45" customWidth="1"/>
    <col min="6666" max="6666" width="5.28515625" style="45" customWidth="1"/>
    <col min="6667" max="6667" width="6.28515625" style="45" customWidth="1"/>
    <col min="6668" max="6668" width="7.28515625" style="45" customWidth="1"/>
    <col min="6669" max="6669" width="5.42578125" style="45" customWidth="1"/>
    <col min="6670" max="6670" width="6.7109375" style="45" customWidth="1"/>
    <col min="6671" max="6671" width="8.28515625" style="45" customWidth="1"/>
    <col min="6672" max="6672" width="5.42578125" style="45" customWidth="1"/>
    <col min="6673" max="6673" width="6.5703125" style="45" customWidth="1"/>
    <col min="6674" max="6674" width="7.42578125" style="45" customWidth="1"/>
    <col min="6675" max="6675" width="5.140625" style="45" customWidth="1"/>
    <col min="6676" max="6912" width="9.140625" style="45"/>
    <col min="6913" max="6913" width="39.140625" style="45" customWidth="1"/>
    <col min="6914" max="6914" width="6.7109375" style="45" customWidth="1"/>
    <col min="6915" max="6915" width="7.7109375" style="45" customWidth="1"/>
    <col min="6916" max="6916" width="4.5703125" style="45" customWidth="1"/>
    <col min="6917" max="6917" width="6.7109375" style="45" customWidth="1"/>
    <col min="6918" max="6918" width="7.42578125" style="45" customWidth="1"/>
    <col min="6919" max="6919" width="5.140625" style="45" customWidth="1"/>
    <col min="6920" max="6920" width="6.5703125" style="45" customWidth="1"/>
    <col min="6921" max="6921" width="7.7109375" style="45" customWidth="1"/>
    <col min="6922" max="6922" width="5.28515625" style="45" customWidth="1"/>
    <col min="6923" max="6923" width="6.28515625" style="45" customWidth="1"/>
    <col min="6924" max="6924" width="7.28515625" style="45" customWidth="1"/>
    <col min="6925" max="6925" width="5.42578125" style="45" customWidth="1"/>
    <col min="6926" max="6926" width="6.7109375" style="45" customWidth="1"/>
    <col min="6927" max="6927" width="8.28515625" style="45" customWidth="1"/>
    <col min="6928" max="6928" width="5.42578125" style="45" customWidth="1"/>
    <col min="6929" max="6929" width="6.5703125" style="45" customWidth="1"/>
    <col min="6930" max="6930" width="7.42578125" style="45" customWidth="1"/>
    <col min="6931" max="6931" width="5.140625" style="45" customWidth="1"/>
    <col min="6932" max="7168" width="9.140625" style="45"/>
    <col min="7169" max="7169" width="39.140625" style="45" customWidth="1"/>
    <col min="7170" max="7170" width="6.7109375" style="45" customWidth="1"/>
    <col min="7171" max="7171" width="7.7109375" style="45" customWidth="1"/>
    <col min="7172" max="7172" width="4.5703125" style="45" customWidth="1"/>
    <col min="7173" max="7173" width="6.7109375" style="45" customWidth="1"/>
    <col min="7174" max="7174" width="7.42578125" style="45" customWidth="1"/>
    <col min="7175" max="7175" width="5.140625" style="45" customWidth="1"/>
    <col min="7176" max="7176" width="6.5703125" style="45" customWidth="1"/>
    <col min="7177" max="7177" width="7.7109375" style="45" customWidth="1"/>
    <col min="7178" max="7178" width="5.28515625" style="45" customWidth="1"/>
    <col min="7179" max="7179" width="6.28515625" style="45" customWidth="1"/>
    <col min="7180" max="7180" width="7.28515625" style="45" customWidth="1"/>
    <col min="7181" max="7181" width="5.42578125" style="45" customWidth="1"/>
    <col min="7182" max="7182" width="6.7109375" style="45" customWidth="1"/>
    <col min="7183" max="7183" width="8.28515625" style="45" customWidth="1"/>
    <col min="7184" max="7184" width="5.42578125" style="45" customWidth="1"/>
    <col min="7185" max="7185" width="6.5703125" style="45" customWidth="1"/>
    <col min="7186" max="7186" width="7.42578125" style="45" customWidth="1"/>
    <col min="7187" max="7187" width="5.140625" style="45" customWidth="1"/>
    <col min="7188" max="7424" width="9.140625" style="45"/>
    <col min="7425" max="7425" width="39.140625" style="45" customWidth="1"/>
    <col min="7426" max="7426" width="6.7109375" style="45" customWidth="1"/>
    <col min="7427" max="7427" width="7.7109375" style="45" customWidth="1"/>
    <col min="7428" max="7428" width="4.5703125" style="45" customWidth="1"/>
    <col min="7429" max="7429" width="6.7109375" style="45" customWidth="1"/>
    <col min="7430" max="7430" width="7.42578125" style="45" customWidth="1"/>
    <col min="7431" max="7431" width="5.140625" style="45" customWidth="1"/>
    <col min="7432" max="7432" width="6.5703125" style="45" customWidth="1"/>
    <col min="7433" max="7433" width="7.7109375" style="45" customWidth="1"/>
    <col min="7434" max="7434" width="5.28515625" style="45" customWidth="1"/>
    <col min="7435" max="7435" width="6.28515625" style="45" customWidth="1"/>
    <col min="7436" max="7436" width="7.28515625" style="45" customWidth="1"/>
    <col min="7437" max="7437" width="5.42578125" style="45" customWidth="1"/>
    <col min="7438" max="7438" width="6.7109375" style="45" customWidth="1"/>
    <col min="7439" max="7439" width="8.28515625" style="45" customWidth="1"/>
    <col min="7440" max="7440" width="5.42578125" style="45" customWidth="1"/>
    <col min="7441" max="7441" width="6.5703125" style="45" customWidth="1"/>
    <col min="7442" max="7442" width="7.42578125" style="45" customWidth="1"/>
    <col min="7443" max="7443" width="5.140625" style="45" customWidth="1"/>
    <col min="7444" max="7680" width="9.140625" style="45"/>
    <col min="7681" max="7681" width="39.140625" style="45" customWidth="1"/>
    <col min="7682" max="7682" width="6.7109375" style="45" customWidth="1"/>
    <col min="7683" max="7683" width="7.7109375" style="45" customWidth="1"/>
    <col min="7684" max="7684" width="4.5703125" style="45" customWidth="1"/>
    <col min="7685" max="7685" width="6.7109375" style="45" customWidth="1"/>
    <col min="7686" max="7686" width="7.42578125" style="45" customWidth="1"/>
    <col min="7687" max="7687" width="5.140625" style="45" customWidth="1"/>
    <col min="7688" max="7688" width="6.5703125" style="45" customWidth="1"/>
    <col min="7689" max="7689" width="7.7109375" style="45" customWidth="1"/>
    <col min="7690" max="7690" width="5.28515625" style="45" customWidth="1"/>
    <col min="7691" max="7691" width="6.28515625" style="45" customWidth="1"/>
    <col min="7692" max="7692" width="7.28515625" style="45" customWidth="1"/>
    <col min="7693" max="7693" width="5.42578125" style="45" customWidth="1"/>
    <col min="7694" max="7694" width="6.7109375" style="45" customWidth="1"/>
    <col min="7695" max="7695" width="8.28515625" style="45" customWidth="1"/>
    <col min="7696" max="7696" width="5.42578125" style="45" customWidth="1"/>
    <col min="7697" max="7697" width="6.5703125" style="45" customWidth="1"/>
    <col min="7698" max="7698" width="7.42578125" style="45" customWidth="1"/>
    <col min="7699" max="7699" width="5.140625" style="45" customWidth="1"/>
    <col min="7700" max="7936" width="9.140625" style="45"/>
    <col min="7937" max="7937" width="39.140625" style="45" customWidth="1"/>
    <col min="7938" max="7938" width="6.7109375" style="45" customWidth="1"/>
    <col min="7939" max="7939" width="7.7109375" style="45" customWidth="1"/>
    <col min="7940" max="7940" width="4.5703125" style="45" customWidth="1"/>
    <col min="7941" max="7941" width="6.7109375" style="45" customWidth="1"/>
    <col min="7942" max="7942" width="7.42578125" style="45" customWidth="1"/>
    <col min="7943" max="7943" width="5.140625" style="45" customWidth="1"/>
    <col min="7944" max="7944" width="6.5703125" style="45" customWidth="1"/>
    <col min="7945" max="7945" width="7.7109375" style="45" customWidth="1"/>
    <col min="7946" max="7946" width="5.28515625" style="45" customWidth="1"/>
    <col min="7947" max="7947" width="6.28515625" style="45" customWidth="1"/>
    <col min="7948" max="7948" width="7.28515625" style="45" customWidth="1"/>
    <col min="7949" max="7949" width="5.42578125" style="45" customWidth="1"/>
    <col min="7950" max="7950" width="6.7109375" style="45" customWidth="1"/>
    <col min="7951" max="7951" width="8.28515625" style="45" customWidth="1"/>
    <col min="7952" max="7952" width="5.42578125" style="45" customWidth="1"/>
    <col min="7953" max="7953" width="6.5703125" style="45" customWidth="1"/>
    <col min="7954" max="7954" width="7.42578125" style="45" customWidth="1"/>
    <col min="7955" max="7955" width="5.140625" style="45" customWidth="1"/>
    <col min="7956" max="8192" width="9.140625" style="45"/>
    <col min="8193" max="8193" width="39.140625" style="45" customWidth="1"/>
    <col min="8194" max="8194" width="6.7109375" style="45" customWidth="1"/>
    <col min="8195" max="8195" width="7.7109375" style="45" customWidth="1"/>
    <col min="8196" max="8196" width="4.5703125" style="45" customWidth="1"/>
    <col min="8197" max="8197" width="6.7109375" style="45" customWidth="1"/>
    <col min="8198" max="8198" width="7.42578125" style="45" customWidth="1"/>
    <col min="8199" max="8199" width="5.140625" style="45" customWidth="1"/>
    <col min="8200" max="8200" width="6.5703125" style="45" customWidth="1"/>
    <col min="8201" max="8201" width="7.7109375" style="45" customWidth="1"/>
    <col min="8202" max="8202" width="5.28515625" style="45" customWidth="1"/>
    <col min="8203" max="8203" width="6.28515625" style="45" customWidth="1"/>
    <col min="8204" max="8204" width="7.28515625" style="45" customWidth="1"/>
    <col min="8205" max="8205" width="5.42578125" style="45" customWidth="1"/>
    <col min="8206" max="8206" width="6.7109375" style="45" customWidth="1"/>
    <col min="8207" max="8207" width="8.28515625" style="45" customWidth="1"/>
    <col min="8208" max="8208" width="5.42578125" style="45" customWidth="1"/>
    <col min="8209" max="8209" width="6.5703125" style="45" customWidth="1"/>
    <col min="8210" max="8210" width="7.42578125" style="45" customWidth="1"/>
    <col min="8211" max="8211" width="5.140625" style="45" customWidth="1"/>
    <col min="8212" max="8448" width="9.140625" style="45"/>
    <col min="8449" max="8449" width="39.140625" style="45" customWidth="1"/>
    <col min="8450" max="8450" width="6.7109375" style="45" customWidth="1"/>
    <col min="8451" max="8451" width="7.7109375" style="45" customWidth="1"/>
    <col min="8452" max="8452" width="4.5703125" style="45" customWidth="1"/>
    <col min="8453" max="8453" width="6.7109375" style="45" customWidth="1"/>
    <col min="8454" max="8454" width="7.42578125" style="45" customWidth="1"/>
    <col min="8455" max="8455" width="5.140625" style="45" customWidth="1"/>
    <col min="8456" max="8456" width="6.5703125" style="45" customWidth="1"/>
    <col min="8457" max="8457" width="7.7109375" style="45" customWidth="1"/>
    <col min="8458" max="8458" width="5.28515625" style="45" customWidth="1"/>
    <col min="8459" max="8459" width="6.28515625" style="45" customWidth="1"/>
    <col min="8460" max="8460" width="7.28515625" style="45" customWidth="1"/>
    <col min="8461" max="8461" width="5.42578125" style="45" customWidth="1"/>
    <col min="8462" max="8462" width="6.7109375" style="45" customWidth="1"/>
    <col min="8463" max="8463" width="8.28515625" style="45" customWidth="1"/>
    <col min="8464" max="8464" width="5.42578125" style="45" customWidth="1"/>
    <col min="8465" max="8465" width="6.5703125" style="45" customWidth="1"/>
    <col min="8466" max="8466" width="7.42578125" style="45" customWidth="1"/>
    <col min="8467" max="8467" width="5.140625" style="45" customWidth="1"/>
    <col min="8468" max="8704" width="9.140625" style="45"/>
    <col min="8705" max="8705" width="39.140625" style="45" customWidth="1"/>
    <col min="8706" max="8706" width="6.7109375" style="45" customWidth="1"/>
    <col min="8707" max="8707" width="7.7109375" style="45" customWidth="1"/>
    <col min="8708" max="8708" width="4.5703125" style="45" customWidth="1"/>
    <col min="8709" max="8709" width="6.7109375" style="45" customWidth="1"/>
    <col min="8710" max="8710" width="7.42578125" style="45" customWidth="1"/>
    <col min="8711" max="8711" width="5.140625" style="45" customWidth="1"/>
    <col min="8712" max="8712" width="6.5703125" style="45" customWidth="1"/>
    <col min="8713" max="8713" width="7.7109375" style="45" customWidth="1"/>
    <col min="8714" max="8714" width="5.28515625" style="45" customWidth="1"/>
    <col min="8715" max="8715" width="6.28515625" style="45" customWidth="1"/>
    <col min="8716" max="8716" width="7.28515625" style="45" customWidth="1"/>
    <col min="8717" max="8717" width="5.42578125" style="45" customWidth="1"/>
    <col min="8718" max="8718" width="6.7109375" style="45" customWidth="1"/>
    <col min="8719" max="8719" width="8.28515625" style="45" customWidth="1"/>
    <col min="8720" max="8720" width="5.42578125" style="45" customWidth="1"/>
    <col min="8721" max="8721" width="6.5703125" style="45" customWidth="1"/>
    <col min="8722" max="8722" width="7.42578125" style="45" customWidth="1"/>
    <col min="8723" max="8723" width="5.140625" style="45" customWidth="1"/>
    <col min="8724" max="8960" width="9.140625" style="45"/>
    <col min="8961" max="8961" width="39.140625" style="45" customWidth="1"/>
    <col min="8962" max="8962" width="6.7109375" style="45" customWidth="1"/>
    <col min="8963" max="8963" width="7.7109375" style="45" customWidth="1"/>
    <col min="8964" max="8964" width="4.5703125" style="45" customWidth="1"/>
    <col min="8965" max="8965" width="6.7109375" style="45" customWidth="1"/>
    <col min="8966" max="8966" width="7.42578125" style="45" customWidth="1"/>
    <col min="8967" max="8967" width="5.140625" style="45" customWidth="1"/>
    <col min="8968" max="8968" width="6.5703125" style="45" customWidth="1"/>
    <col min="8969" max="8969" width="7.7109375" style="45" customWidth="1"/>
    <col min="8970" max="8970" width="5.28515625" style="45" customWidth="1"/>
    <col min="8971" max="8971" width="6.28515625" style="45" customWidth="1"/>
    <col min="8972" max="8972" width="7.28515625" style="45" customWidth="1"/>
    <col min="8973" max="8973" width="5.42578125" style="45" customWidth="1"/>
    <col min="8974" max="8974" width="6.7109375" style="45" customWidth="1"/>
    <col min="8975" max="8975" width="8.28515625" style="45" customWidth="1"/>
    <col min="8976" max="8976" width="5.42578125" style="45" customWidth="1"/>
    <col min="8977" max="8977" width="6.5703125" style="45" customWidth="1"/>
    <col min="8978" max="8978" width="7.42578125" style="45" customWidth="1"/>
    <col min="8979" max="8979" width="5.140625" style="45" customWidth="1"/>
    <col min="8980" max="9216" width="9.140625" style="45"/>
    <col min="9217" max="9217" width="39.140625" style="45" customWidth="1"/>
    <col min="9218" max="9218" width="6.7109375" style="45" customWidth="1"/>
    <col min="9219" max="9219" width="7.7109375" style="45" customWidth="1"/>
    <col min="9220" max="9220" width="4.5703125" style="45" customWidth="1"/>
    <col min="9221" max="9221" width="6.7109375" style="45" customWidth="1"/>
    <col min="9222" max="9222" width="7.42578125" style="45" customWidth="1"/>
    <col min="9223" max="9223" width="5.140625" style="45" customWidth="1"/>
    <col min="9224" max="9224" width="6.5703125" style="45" customWidth="1"/>
    <col min="9225" max="9225" width="7.7109375" style="45" customWidth="1"/>
    <col min="9226" max="9226" width="5.28515625" style="45" customWidth="1"/>
    <col min="9227" max="9227" width="6.28515625" style="45" customWidth="1"/>
    <col min="9228" max="9228" width="7.28515625" style="45" customWidth="1"/>
    <col min="9229" max="9229" width="5.42578125" style="45" customWidth="1"/>
    <col min="9230" max="9230" width="6.7109375" style="45" customWidth="1"/>
    <col min="9231" max="9231" width="8.28515625" style="45" customWidth="1"/>
    <col min="9232" max="9232" width="5.42578125" style="45" customWidth="1"/>
    <col min="9233" max="9233" width="6.5703125" style="45" customWidth="1"/>
    <col min="9234" max="9234" width="7.42578125" style="45" customWidth="1"/>
    <col min="9235" max="9235" width="5.140625" style="45" customWidth="1"/>
    <col min="9236" max="9472" width="9.140625" style="45"/>
    <col min="9473" max="9473" width="39.140625" style="45" customWidth="1"/>
    <col min="9474" max="9474" width="6.7109375" style="45" customWidth="1"/>
    <col min="9475" max="9475" width="7.7109375" style="45" customWidth="1"/>
    <col min="9476" max="9476" width="4.5703125" style="45" customWidth="1"/>
    <col min="9477" max="9477" width="6.7109375" style="45" customWidth="1"/>
    <col min="9478" max="9478" width="7.42578125" style="45" customWidth="1"/>
    <col min="9479" max="9479" width="5.140625" style="45" customWidth="1"/>
    <col min="9480" max="9480" width="6.5703125" style="45" customWidth="1"/>
    <col min="9481" max="9481" width="7.7109375" style="45" customWidth="1"/>
    <col min="9482" max="9482" width="5.28515625" style="45" customWidth="1"/>
    <col min="9483" max="9483" width="6.28515625" style="45" customWidth="1"/>
    <col min="9484" max="9484" width="7.28515625" style="45" customWidth="1"/>
    <col min="9485" max="9485" width="5.42578125" style="45" customWidth="1"/>
    <col min="9486" max="9486" width="6.7109375" style="45" customWidth="1"/>
    <col min="9487" max="9487" width="8.28515625" style="45" customWidth="1"/>
    <col min="9488" max="9488" width="5.42578125" style="45" customWidth="1"/>
    <col min="9489" max="9489" width="6.5703125" style="45" customWidth="1"/>
    <col min="9490" max="9490" width="7.42578125" style="45" customWidth="1"/>
    <col min="9491" max="9491" width="5.140625" style="45" customWidth="1"/>
    <col min="9492" max="9728" width="9.140625" style="45"/>
    <col min="9729" max="9729" width="39.140625" style="45" customWidth="1"/>
    <col min="9730" max="9730" width="6.7109375" style="45" customWidth="1"/>
    <col min="9731" max="9731" width="7.7109375" style="45" customWidth="1"/>
    <col min="9732" max="9732" width="4.5703125" style="45" customWidth="1"/>
    <col min="9733" max="9733" width="6.7109375" style="45" customWidth="1"/>
    <col min="9734" max="9734" width="7.42578125" style="45" customWidth="1"/>
    <col min="9735" max="9735" width="5.140625" style="45" customWidth="1"/>
    <col min="9736" max="9736" width="6.5703125" style="45" customWidth="1"/>
    <col min="9737" max="9737" width="7.7109375" style="45" customWidth="1"/>
    <col min="9738" max="9738" width="5.28515625" style="45" customWidth="1"/>
    <col min="9739" max="9739" width="6.28515625" style="45" customWidth="1"/>
    <col min="9740" max="9740" width="7.28515625" style="45" customWidth="1"/>
    <col min="9741" max="9741" width="5.42578125" style="45" customWidth="1"/>
    <col min="9742" max="9742" width="6.7109375" style="45" customWidth="1"/>
    <col min="9743" max="9743" width="8.28515625" style="45" customWidth="1"/>
    <col min="9744" max="9744" width="5.42578125" style="45" customWidth="1"/>
    <col min="9745" max="9745" width="6.5703125" style="45" customWidth="1"/>
    <col min="9746" max="9746" width="7.42578125" style="45" customWidth="1"/>
    <col min="9747" max="9747" width="5.140625" style="45" customWidth="1"/>
    <col min="9748" max="9984" width="9.140625" style="45"/>
    <col min="9985" max="9985" width="39.140625" style="45" customWidth="1"/>
    <col min="9986" max="9986" width="6.7109375" style="45" customWidth="1"/>
    <col min="9987" max="9987" width="7.7109375" style="45" customWidth="1"/>
    <col min="9988" max="9988" width="4.5703125" style="45" customWidth="1"/>
    <col min="9989" max="9989" width="6.7109375" style="45" customWidth="1"/>
    <col min="9990" max="9990" width="7.42578125" style="45" customWidth="1"/>
    <col min="9991" max="9991" width="5.140625" style="45" customWidth="1"/>
    <col min="9992" max="9992" width="6.5703125" style="45" customWidth="1"/>
    <col min="9993" max="9993" width="7.7109375" style="45" customWidth="1"/>
    <col min="9994" max="9994" width="5.28515625" style="45" customWidth="1"/>
    <col min="9995" max="9995" width="6.28515625" style="45" customWidth="1"/>
    <col min="9996" max="9996" width="7.28515625" style="45" customWidth="1"/>
    <col min="9997" max="9997" width="5.42578125" style="45" customWidth="1"/>
    <col min="9998" max="9998" width="6.7109375" style="45" customWidth="1"/>
    <col min="9999" max="9999" width="8.28515625" style="45" customWidth="1"/>
    <col min="10000" max="10000" width="5.42578125" style="45" customWidth="1"/>
    <col min="10001" max="10001" width="6.5703125" style="45" customWidth="1"/>
    <col min="10002" max="10002" width="7.42578125" style="45" customWidth="1"/>
    <col min="10003" max="10003" width="5.140625" style="45" customWidth="1"/>
    <col min="10004" max="10240" width="9.140625" style="45"/>
    <col min="10241" max="10241" width="39.140625" style="45" customWidth="1"/>
    <col min="10242" max="10242" width="6.7109375" style="45" customWidth="1"/>
    <col min="10243" max="10243" width="7.7109375" style="45" customWidth="1"/>
    <col min="10244" max="10244" width="4.5703125" style="45" customWidth="1"/>
    <col min="10245" max="10245" width="6.7109375" style="45" customWidth="1"/>
    <col min="10246" max="10246" width="7.42578125" style="45" customWidth="1"/>
    <col min="10247" max="10247" width="5.140625" style="45" customWidth="1"/>
    <col min="10248" max="10248" width="6.5703125" style="45" customWidth="1"/>
    <col min="10249" max="10249" width="7.7109375" style="45" customWidth="1"/>
    <col min="10250" max="10250" width="5.28515625" style="45" customWidth="1"/>
    <col min="10251" max="10251" width="6.28515625" style="45" customWidth="1"/>
    <col min="10252" max="10252" width="7.28515625" style="45" customWidth="1"/>
    <col min="10253" max="10253" width="5.42578125" style="45" customWidth="1"/>
    <col min="10254" max="10254" width="6.7109375" style="45" customWidth="1"/>
    <col min="10255" max="10255" width="8.28515625" style="45" customWidth="1"/>
    <col min="10256" max="10256" width="5.42578125" style="45" customWidth="1"/>
    <col min="10257" max="10257" width="6.5703125" style="45" customWidth="1"/>
    <col min="10258" max="10258" width="7.42578125" style="45" customWidth="1"/>
    <col min="10259" max="10259" width="5.140625" style="45" customWidth="1"/>
    <col min="10260" max="10496" width="9.140625" style="45"/>
    <col min="10497" max="10497" width="39.140625" style="45" customWidth="1"/>
    <col min="10498" max="10498" width="6.7109375" style="45" customWidth="1"/>
    <col min="10499" max="10499" width="7.7109375" style="45" customWidth="1"/>
    <col min="10500" max="10500" width="4.5703125" style="45" customWidth="1"/>
    <col min="10501" max="10501" width="6.7109375" style="45" customWidth="1"/>
    <col min="10502" max="10502" width="7.42578125" style="45" customWidth="1"/>
    <col min="10503" max="10503" width="5.140625" style="45" customWidth="1"/>
    <col min="10504" max="10504" width="6.5703125" style="45" customWidth="1"/>
    <col min="10505" max="10505" width="7.7109375" style="45" customWidth="1"/>
    <col min="10506" max="10506" width="5.28515625" style="45" customWidth="1"/>
    <col min="10507" max="10507" width="6.28515625" style="45" customWidth="1"/>
    <col min="10508" max="10508" width="7.28515625" style="45" customWidth="1"/>
    <col min="10509" max="10509" width="5.42578125" style="45" customWidth="1"/>
    <col min="10510" max="10510" width="6.7109375" style="45" customWidth="1"/>
    <col min="10511" max="10511" width="8.28515625" style="45" customWidth="1"/>
    <col min="10512" max="10512" width="5.42578125" style="45" customWidth="1"/>
    <col min="10513" max="10513" width="6.5703125" style="45" customWidth="1"/>
    <col min="10514" max="10514" width="7.42578125" style="45" customWidth="1"/>
    <col min="10515" max="10515" width="5.140625" style="45" customWidth="1"/>
    <col min="10516" max="10752" width="9.140625" style="45"/>
    <col min="10753" max="10753" width="39.140625" style="45" customWidth="1"/>
    <col min="10754" max="10754" width="6.7109375" style="45" customWidth="1"/>
    <col min="10755" max="10755" width="7.7109375" style="45" customWidth="1"/>
    <col min="10756" max="10756" width="4.5703125" style="45" customWidth="1"/>
    <col min="10757" max="10757" width="6.7109375" style="45" customWidth="1"/>
    <col min="10758" max="10758" width="7.42578125" style="45" customWidth="1"/>
    <col min="10759" max="10759" width="5.140625" style="45" customWidth="1"/>
    <col min="10760" max="10760" width="6.5703125" style="45" customWidth="1"/>
    <col min="10761" max="10761" width="7.7109375" style="45" customWidth="1"/>
    <col min="10762" max="10762" width="5.28515625" style="45" customWidth="1"/>
    <col min="10763" max="10763" width="6.28515625" style="45" customWidth="1"/>
    <col min="10764" max="10764" width="7.28515625" style="45" customWidth="1"/>
    <col min="10765" max="10765" width="5.42578125" style="45" customWidth="1"/>
    <col min="10766" max="10766" width="6.7109375" style="45" customWidth="1"/>
    <col min="10767" max="10767" width="8.28515625" style="45" customWidth="1"/>
    <col min="10768" max="10768" width="5.42578125" style="45" customWidth="1"/>
    <col min="10769" max="10769" width="6.5703125" style="45" customWidth="1"/>
    <col min="10770" max="10770" width="7.42578125" style="45" customWidth="1"/>
    <col min="10771" max="10771" width="5.140625" style="45" customWidth="1"/>
    <col min="10772" max="11008" width="9.140625" style="45"/>
    <col min="11009" max="11009" width="39.140625" style="45" customWidth="1"/>
    <col min="11010" max="11010" width="6.7109375" style="45" customWidth="1"/>
    <col min="11011" max="11011" width="7.7109375" style="45" customWidth="1"/>
    <col min="11012" max="11012" width="4.5703125" style="45" customWidth="1"/>
    <col min="11013" max="11013" width="6.7109375" style="45" customWidth="1"/>
    <col min="11014" max="11014" width="7.42578125" style="45" customWidth="1"/>
    <col min="11015" max="11015" width="5.140625" style="45" customWidth="1"/>
    <col min="11016" max="11016" width="6.5703125" style="45" customWidth="1"/>
    <col min="11017" max="11017" width="7.7109375" style="45" customWidth="1"/>
    <col min="11018" max="11018" width="5.28515625" style="45" customWidth="1"/>
    <col min="11019" max="11019" width="6.28515625" style="45" customWidth="1"/>
    <col min="11020" max="11020" width="7.28515625" style="45" customWidth="1"/>
    <col min="11021" max="11021" width="5.42578125" style="45" customWidth="1"/>
    <col min="11022" max="11022" width="6.7109375" style="45" customWidth="1"/>
    <col min="11023" max="11023" width="8.28515625" style="45" customWidth="1"/>
    <col min="11024" max="11024" width="5.42578125" style="45" customWidth="1"/>
    <col min="11025" max="11025" width="6.5703125" style="45" customWidth="1"/>
    <col min="11026" max="11026" width="7.42578125" style="45" customWidth="1"/>
    <col min="11027" max="11027" width="5.140625" style="45" customWidth="1"/>
    <col min="11028" max="11264" width="9.140625" style="45"/>
    <col min="11265" max="11265" width="39.140625" style="45" customWidth="1"/>
    <col min="11266" max="11266" width="6.7109375" style="45" customWidth="1"/>
    <col min="11267" max="11267" width="7.7109375" style="45" customWidth="1"/>
    <col min="11268" max="11268" width="4.5703125" style="45" customWidth="1"/>
    <col min="11269" max="11269" width="6.7109375" style="45" customWidth="1"/>
    <col min="11270" max="11270" width="7.42578125" style="45" customWidth="1"/>
    <col min="11271" max="11271" width="5.140625" style="45" customWidth="1"/>
    <col min="11272" max="11272" width="6.5703125" style="45" customWidth="1"/>
    <col min="11273" max="11273" width="7.7109375" style="45" customWidth="1"/>
    <col min="11274" max="11274" width="5.28515625" style="45" customWidth="1"/>
    <col min="11275" max="11275" width="6.28515625" style="45" customWidth="1"/>
    <col min="11276" max="11276" width="7.28515625" style="45" customWidth="1"/>
    <col min="11277" max="11277" width="5.42578125" style="45" customWidth="1"/>
    <col min="11278" max="11278" width="6.7109375" style="45" customWidth="1"/>
    <col min="11279" max="11279" width="8.28515625" style="45" customWidth="1"/>
    <col min="11280" max="11280" width="5.42578125" style="45" customWidth="1"/>
    <col min="11281" max="11281" width="6.5703125" style="45" customWidth="1"/>
    <col min="11282" max="11282" width="7.42578125" style="45" customWidth="1"/>
    <col min="11283" max="11283" width="5.140625" style="45" customWidth="1"/>
    <col min="11284" max="11520" width="9.140625" style="45"/>
    <col min="11521" max="11521" width="39.140625" style="45" customWidth="1"/>
    <col min="11522" max="11522" width="6.7109375" style="45" customWidth="1"/>
    <col min="11523" max="11523" width="7.7109375" style="45" customWidth="1"/>
    <col min="11524" max="11524" width="4.5703125" style="45" customWidth="1"/>
    <col min="11525" max="11525" width="6.7109375" style="45" customWidth="1"/>
    <col min="11526" max="11526" width="7.42578125" style="45" customWidth="1"/>
    <col min="11527" max="11527" width="5.140625" style="45" customWidth="1"/>
    <col min="11528" max="11528" width="6.5703125" style="45" customWidth="1"/>
    <col min="11529" max="11529" width="7.7109375" style="45" customWidth="1"/>
    <col min="11530" max="11530" width="5.28515625" style="45" customWidth="1"/>
    <col min="11531" max="11531" width="6.28515625" style="45" customWidth="1"/>
    <col min="11532" max="11532" width="7.28515625" style="45" customWidth="1"/>
    <col min="11533" max="11533" width="5.42578125" style="45" customWidth="1"/>
    <col min="11534" max="11534" width="6.7109375" style="45" customWidth="1"/>
    <col min="11535" max="11535" width="8.28515625" style="45" customWidth="1"/>
    <col min="11536" max="11536" width="5.42578125" style="45" customWidth="1"/>
    <col min="11537" max="11537" width="6.5703125" style="45" customWidth="1"/>
    <col min="11538" max="11538" width="7.42578125" style="45" customWidth="1"/>
    <col min="11539" max="11539" width="5.140625" style="45" customWidth="1"/>
    <col min="11540" max="11776" width="9.140625" style="45"/>
    <col min="11777" max="11777" width="39.140625" style="45" customWidth="1"/>
    <col min="11778" max="11778" width="6.7109375" style="45" customWidth="1"/>
    <col min="11779" max="11779" width="7.7109375" style="45" customWidth="1"/>
    <col min="11780" max="11780" width="4.5703125" style="45" customWidth="1"/>
    <col min="11781" max="11781" width="6.7109375" style="45" customWidth="1"/>
    <col min="11782" max="11782" width="7.42578125" style="45" customWidth="1"/>
    <col min="11783" max="11783" width="5.140625" style="45" customWidth="1"/>
    <col min="11784" max="11784" width="6.5703125" style="45" customWidth="1"/>
    <col min="11785" max="11785" width="7.7109375" style="45" customWidth="1"/>
    <col min="11786" max="11786" width="5.28515625" style="45" customWidth="1"/>
    <col min="11787" max="11787" width="6.28515625" style="45" customWidth="1"/>
    <col min="11788" max="11788" width="7.28515625" style="45" customWidth="1"/>
    <col min="11789" max="11789" width="5.42578125" style="45" customWidth="1"/>
    <col min="11790" max="11790" width="6.7109375" style="45" customWidth="1"/>
    <col min="11791" max="11791" width="8.28515625" style="45" customWidth="1"/>
    <col min="11792" max="11792" width="5.42578125" style="45" customWidth="1"/>
    <col min="11793" max="11793" width="6.5703125" style="45" customWidth="1"/>
    <col min="11794" max="11794" width="7.42578125" style="45" customWidth="1"/>
    <col min="11795" max="11795" width="5.140625" style="45" customWidth="1"/>
    <col min="11796" max="12032" width="9.140625" style="45"/>
    <col min="12033" max="12033" width="39.140625" style="45" customWidth="1"/>
    <col min="12034" max="12034" width="6.7109375" style="45" customWidth="1"/>
    <col min="12035" max="12035" width="7.7109375" style="45" customWidth="1"/>
    <col min="12036" max="12036" width="4.5703125" style="45" customWidth="1"/>
    <col min="12037" max="12037" width="6.7109375" style="45" customWidth="1"/>
    <col min="12038" max="12038" width="7.42578125" style="45" customWidth="1"/>
    <col min="12039" max="12039" width="5.140625" style="45" customWidth="1"/>
    <col min="12040" max="12040" width="6.5703125" style="45" customWidth="1"/>
    <col min="12041" max="12041" width="7.7109375" style="45" customWidth="1"/>
    <col min="12042" max="12042" width="5.28515625" style="45" customWidth="1"/>
    <col min="12043" max="12043" width="6.28515625" style="45" customWidth="1"/>
    <col min="12044" max="12044" width="7.28515625" style="45" customWidth="1"/>
    <col min="12045" max="12045" width="5.42578125" style="45" customWidth="1"/>
    <col min="12046" max="12046" width="6.7109375" style="45" customWidth="1"/>
    <col min="12047" max="12047" width="8.28515625" style="45" customWidth="1"/>
    <col min="12048" max="12048" width="5.42578125" style="45" customWidth="1"/>
    <col min="12049" max="12049" width="6.5703125" style="45" customWidth="1"/>
    <col min="12050" max="12050" width="7.42578125" style="45" customWidth="1"/>
    <col min="12051" max="12051" width="5.140625" style="45" customWidth="1"/>
    <col min="12052" max="12288" width="9.140625" style="45"/>
    <col min="12289" max="12289" width="39.140625" style="45" customWidth="1"/>
    <col min="12290" max="12290" width="6.7109375" style="45" customWidth="1"/>
    <col min="12291" max="12291" width="7.7109375" style="45" customWidth="1"/>
    <col min="12292" max="12292" width="4.5703125" style="45" customWidth="1"/>
    <col min="12293" max="12293" width="6.7109375" style="45" customWidth="1"/>
    <col min="12294" max="12294" width="7.42578125" style="45" customWidth="1"/>
    <col min="12295" max="12295" width="5.140625" style="45" customWidth="1"/>
    <col min="12296" max="12296" width="6.5703125" style="45" customWidth="1"/>
    <col min="12297" max="12297" width="7.7109375" style="45" customWidth="1"/>
    <col min="12298" max="12298" width="5.28515625" style="45" customWidth="1"/>
    <col min="12299" max="12299" width="6.28515625" style="45" customWidth="1"/>
    <col min="12300" max="12300" width="7.28515625" style="45" customWidth="1"/>
    <col min="12301" max="12301" width="5.42578125" style="45" customWidth="1"/>
    <col min="12302" max="12302" width="6.7109375" style="45" customWidth="1"/>
    <col min="12303" max="12303" width="8.28515625" style="45" customWidth="1"/>
    <col min="12304" max="12304" width="5.42578125" style="45" customWidth="1"/>
    <col min="12305" max="12305" width="6.5703125" style="45" customWidth="1"/>
    <col min="12306" max="12306" width="7.42578125" style="45" customWidth="1"/>
    <col min="12307" max="12307" width="5.140625" style="45" customWidth="1"/>
    <col min="12308" max="12544" width="9.140625" style="45"/>
    <col min="12545" max="12545" width="39.140625" style="45" customWidth="1"/>
    <col min="12546" max="12546" width="6.7109375" style="45" customWidth="1"/>
    <col min="12547" max="12547" width="7.7109375" style="45" customWidth="1"/>
    <col min="12548" max="12548" width="4.5703125" style="45" customWidth="1"/>
    <col min="12549" max="12549" width="6.7109375" style="45" customWidth="1"/>
    <col min="12550" max="12550" width="7.42578125" style="45" customWidth="1"/>
    <col min="12551" max="12551" width="5.140625" style="45" customWidth="1"/>
    <col min="12552" max="12552" width="6.5703125" style="45" customWidth="1"/>
    <col min="12553" max="12553" width="7.7109375" style="45" customWidth="1"/>
    <col min="12554" max="12554" width="5.28515625" style="45" customWidth="1"/>
    <col min="12555" max="12555" width="6.28515625" style="45" customWidth="1"/>
    <col min="12556" max="12556" width="7.28515625" style="45" customWidth="1"/>
    <col min="12557" max="12557" width="5.42578125" style="45" customWidth="1"/>
    <col min="12558" max="12558" width="6.7109375" style="45" customWidth="1"/>
    <col min="12559" max="12559" width="8.28515625" style="45" customWidth="1"/>
    <col min="12560" max="12560" width="5.42578125" style="45" customWidth="1"/>
    <col min="12561" max="12561" width="6.5703125" style="45" customWidth="1"/>
    <col min="12562" max="12562" width="7.42578125" style="45" customWidth="1"/>
    <col min="12563" max="12563" width="5.140625" style="45" customWidth="1"/>
    <col min="12564" max="12800" width="9.140625" style="45"/>
    <col min="12801" max="12801" width="39.140625" style="45" customWidth="1"/>
    <col min="12802" max="12802" width="6.7109375" style="45" customWidth="1"/>
    <col min="12803" max="12803" width="7.7109375" style="45" customWidth="1"/>
    <col min="12804" max="12804" width="4.5703125" style="45" customWidth="1"/>
    <col min="12805" max="12805" width="6.7109375" style="45" customWidth="1"/>
    <col min="12806" max="12806" width="7.42578125" style="45" customWidth="1"/>
    <col min="12807" max="12807" width="5.140625" style="45" customWidth="1"/>
    <col min="12808" max="12808" width="6.5703125" style="45" customWidth="1"/>
    <col min="12809" max="12809" width="7.7109375" style="45" customWidth="1"/>
    <col min="12810" max="12810" width="5.28515625" style="45" customWidth="1"/>
    <col min="12811" max="12811" width="6.28515625" style="45" customWidth="1"/>
    <col min="12812" max="12812" width="7.28515625" style="45" customWidth="1"/>
    <col min="12813" max="12813" width="5.42578125" style="45" customWidth="1"/>
    <col min="12814" max="12814" width="6.7109375" style="45" customWidth="1"/>
    <col min="12815" max="12815" width="8.28515625" style="45" customWidth="1"/>
    <col min="12816" max="12816" width="5.42578125" style="45" customWidth="1"/>
    <col min="12817" max="12817" width="6.5703125" style="45" customWidth="1"/>
    <col min="12818" max="12818" width="7.42578125" style="45" customWidth="1"/>
    <col min="12819" max="12819" width="5.140625" style="45" customWidth="1"/>
    <col min="12820" max="13056" width="9.140625" style="45"/>
    <col min="13057" max="13057" width="39.140625" style="45" customWidth="1"/>
    <col min="13058" max="13058" width="6.7109375" style="45" customWidth="1"/>
    <col min="13059" max="13059" width="7.7109375" style="45" customWidth="1"/>
    <col min="13060" max="13060" width="4.5703125" style="45" customWidth="1"/>
    <col min="13061" max="13061" width="6.7109375" style="45" customWidth="1"/>
    <col min="13062" max="13062" width="7.42578125" style="45" customWidth="1"/>
    <col min="13063" max="13063" width="5.140625" style="45" customWidth="1"/>
    <col min="13064" max="13064" width="6.5703125" style="45" customWidth="1"/>
    <col min="13065" max="13065" width="7.7109375" style="45" customWidth="1"/>
    <col min="13066" max="13066" width="5.28515625" style="45" customWidth="1"/>
    <col min="13067" max="13067" width="6.28515625" style="45" customWidth="1"/>
    <col min="13068" max="13068" width="7.28515625" style="45" customWidth="1"/>
    <col min="13069" max="13069" width="5.42578125" style="45" customWidth="1"/>
    <col min="13070" max="13070" width="6.7109375" style="45" customWidth="1"/>
    <col min="13071" max="13071" width="8.28515625" style="45" customWidth="1"/>
    <col min="13072" max="13072" width="5.42578125" style="45" customWidth="1"/>
    <col min="13073" max="13073" width="6.5703125" style="45" customWidth="1"/>
    <col min="13074" max="13074" width="7.42578125" style="45" customWidth="1"/>
    <col min="13075" max="13075" width="5.140625" style="45" customWidth="1"/>
    <col min="13076" max="13312" width="9.140625" style="45"/>
    <col min="13313" max="13313" width="39.140625" style="45" customWidth="1"/>
    <col min="13314" max="13314" width="6.7109375" style="45" customWidth="1"/>
    <col min="13315" max="13315" width="7.7109375" style="45" customWidth="1"/>
    <col min="13316" max="13316" width="4.5703125" style="45" customWidth="1"/>
    <col min="13317" max="13317" width="6.7109375" style="45" customWidth="1"/>
    <col min="13318" max="13318" width="7.42578125" style="45" customWidth="1"/>
    <col min="13319" max="13319" width="5.140625" style="45" customWidth="1"/>
    <col min="13320" max="13320" width="6.5703125" style="45" customWidth="1"/>
    <col min="13321" max="13321" width="7.7109375" style="45" customWidth="1"/>
    <col min="13322" max="13322" width="5.28515625" style="45" customWidth="1"/>
    <col min="13323" max="13323" width="6.28515625" style="45" customWidth="1"/>
    <col min="13324" max="13324" width="7.28515625" style="45" customWidth="1"/>
    <col min="13325" max="13325" width="5.42578125" style="45" customWidth="1"/>
    <col min="13326" max="13326" width="6.7109375" style="45" customWidth="1"/>
    <col min="13327" max="13327" width="8.28515625" style="45" customWidth="1"/>
    <col min="13328" max="13328" width="5.42578125" style="45" customWidth="1"/>
    <col min="13329" max="13329" width="6.5703125" style="45" customWidth="1"/>
    <col min="13330" max="13330" width="7.42578125" style="45" customWidth="1"/>
    <col min="13331" max="13331" width="5.140625" style="45" customWidth="1"/>
    <col min="13332" max="13568" width="9.140625" style="45"/>
    <col min="13569" max="13569" width="39.140625" style="45" customWidth="1"/>
    <col min="13570" max="13570" width="6.7109375" style="45" customWidth="1"/>
    <col min="13571" max="13571" width="7.7109375" style="45" customWidth="1"/>
    <col min="13572" max="13572" width="4.5703125" style="45" customWidth="1"/>
    <col min="13573" max="13573" width="6.7109375" style="45" customWidth="1"/>
    <col min="13574" max="13574" width="7.42578125" style="45" customWidth="1"/>
    <col min="13575" max="13575" width="5.140625" style="45" customWidth="1"/>
    <col min="13576" max="13576" width="6.5703125" style="45" customWidth="1"/>
    <col min="13577" max="13577" width="7.7109375" style="45" customWidth="1"/>
    <col min="13578" max="13578" width="5.28515625" style="45" customWidth="1"/>
    <col min="13579" max="13579" width="6.28515625" style="45" customWidth="1"/>
    <col min="13580" max="13580" width="7.28515625" style="45" customWidth="1"/>
    <col min="13581" max="13581" width="5.42578125" style="45" customWidth="1"/>
    <col min="13582" max="13582" width="6.7109375" style="45" customWidth="1"/>
    <col min="13583" max="13583" width="8.28515625" style="45" customWidth="1"/>
    <col min="13584" max="13584" width="5.42578125" style="45" customWidth="1"/>
    <col min="13585" max="13585" width="6.5703125" style="45" customWidth="1"/>
    <col min="13586" max="13586" width="7.42578125" style="45" customWidth="1"/>
    <col min="13587" max="13587" width="5.140625" style="45" customWidth="1"/>
    <col min="13588" max="13824" width="9.140625" style="45"/>
    <col min="13825" max="13825" width="39.140625" style="45" customWidth="1"/>
    <col min="13826" max="13826" width="6.7109375" style="45" customWidth="1"/>
    <col min="13827" max="13827" width="7.7109375" style="45" customWidth="1"/>
    <col min="13828" max="13828" width="4.5703125" style="45" customWidth="1"/>
    <col min="13829" max="13829" width="6.7109375" style="45" customWidth="1"/>
    <col min="13830" max="13830" width="7.42578125" style="45" customWidth="1"/>
    <col min="13831" max="13831" width="5.140625" style="45" customWidth="1"/>
    <col min="13832" max="13832" width="6.5703125" style="45" customWidth="1"/>
    <col min="13833" max="13833" width="7.7109375" style="45" customWidth="1"/>
    <col min="13834" max="13834" width="5.28515625" style="45" customWidth="1"/>
    <col min="13835" max="13835" width="6.28515625" style="45" customWidth="1"/>
    <col min="13836" max="13836" width="7.28515625" style="45" customWidth="1"/>
    <col min="13837" max="13837" width="5.42578125" style="45" customWidth="1"/>
    <col min="13838" max="13838" width="6.7109375" style="45" customWidth="1"/>
    <col min="13839" max="13839" width="8.28515625" style="45" customWidth="1"/>
    <col min="13840" max="13840" width="5.42578125" style="45" customWidth="1"/>
    <col min="13841" max="13841" width="6.5703125" style="45" customWidth="1"/>
    <col min="13842" max="13842" width="7.42578125" style="45" customWidth="1"/>
    <col min="13843" max="13843" width="5.140625" style="45" customWidth="1"/>
    <col min="13844" max="14080" width="9.140625" style="45"/>
    <col min="14081" max="14081" width="39.140625" style="45" customWidth="1"/>
    <col min="14082" max="14082" width="6.7109375" style="45" customWidth="1"/>
    <col min="14083" max="14083" width="7.7109375" style="45" customWidth="1"/>
    <col min="14084" max="14084" width="4.5703125" style="45" customWidth="1"/>
    <col min="14085" max="14085" width="6.7109375" style="45" customWidth="1"/>
    <col min="14086" max="14086" width="7.42578125" style="45" customWidth="1"/>
    <col min="14087" max="14087" width="5.140625" style="45" customWidth="1"/>
    <col min="14088" max="14088" width="6.5703125" style="45" customWidth="1"/>
    <col min="14089" max="14089" width="7.7109375" style="45" customWidth="1"/>
    <col min="14090" max="14090" width="5.28515625" style="45" customWidth="1"/>
    <col min="14091" max="14091" width="6.28515625" style="45" customWidth="1"/>
    <col min="14092" max="14092" width="7.28515625" style="45" customWidth="1"/>
    <col min="14093" max="14093" width="5.42578125" style="45" customWidth="1"/>
    <col min="14094" max="14094" width="6.7109375" style="45" customWidth="1"/>
    <col min="14095" max="14095" width="8.28515625" style="45" customWidth="1"/>
    <col min="14096" max="14096" width="5.42578125" style="45" customWidth="1"/>
    <col min="14097" max="14097" width="6.5703125" style="45" customWidth="1"/>
    <col min="14098" max="14098" width="7.42578125" style="45" customWidth="1"/>
    <col min="14099" max="14099" width="5.140625" style="45" customWidth="1"/>
    <col min="14100" max="14336" width="9.140625" style="45"/>
    <col min="14337" max="14337" width="39.140625" style="45" customWidth="1"/>
    <col min="14338" max="14338" width="6.7109375" style="45" customWidth="1"/>
    <col min="14339" max="14339" width="7.7109375" style="45" customWidth="1"/>
    <col min="14340" max="14340" width="4.5703125" style="45" customWidth="1"/>
    <col min="14341" max="14341" width="6.7109375" style="45" customWidth="1"/>
    <col min="14342" max="14342" width="7.42578125" style="45" customWidth="1"/>
    <col min="14343" max="14343" width="5.140625" style="45" customWidth="1"/>
    <col min="14344" max="14344" width="6.5703125" style="45" customWidth="1"/>
    <col min="14345" max="14345" width="7.7109375" style="45" customWidth="1"/>
    <col min="14346" max="14346" width="5.28515625" style="45" customWidth="1"/>
    <col min="14347" max="14347" width="6.28515625" style="45" customWidth="1"/>
    <col min="14348" max="14348" width="7.28515625" style="45" customWidth="1"/>
    <col min="14349" max="14349" width="5.42578125" style="45" customWidth="1"/>
    <col min="14350" max="14350" width="6.7109375" style="45" customWidth="1"/>
    <col min="14351" max="14351" width="8.28515625" style="45" customWidth="1"/>
    <col min="14352" max="14352" width="5.42578125" style="45" customWidth="1"/>
    <col min="14353" max="14353" width="6.5703125" style="45" customWidth="1"/>
    <col min="14354" max="14354" width="7.42578125" style="45" customWidth="1"/>
    <col min="14355" max="14355" width="5.140625" style="45" customWidth="1"/>
    <col min="14356" max="14592" width="9.140625" style="45"/>
    <col min="14593" max="14593" width="39.140625" style="45" customWidth="1"/>
    <col min="14594" max="14594" width="6.7109375" style="45" customWidth="1"/>
    <col min="14595" max="14595" width="7.7109375" style="45" customWidth="1"/>
    <col min="14596" max="14596" width="4.5703125" style="45" customWidth="1"/>
    <col min="14597" max="14597" width="6.7109375" style="45" customWidth="1"/>
    <col min="14598" max="14598" width="7.42578125" style="45" customWidth="1"/>
    <col min="14599" max="14599" width="5.140625" style="45" customWidth="1"/>
    <col min="14600" max="14600" width="6.5703125" style="45" customWidth="1"/>
    <col min="14601" max="14601" width="7.7109375" style="45" customWidth="1"/>
    <col min="14602" max="14602" width="5.28515625" style="45" customWidth="1"/>
    <col min="14603" max="14603" width="6.28515625" style="45" customWidth="1"/>
    <col min="14604" max="14604" width="7.28515625" style="45" customWidth="1"/>
    <col min="14605" max="14605" width="5.42578125" style="45" customWidth="1"/>
    <col min="14606" max="14606" width="6.7109375" style="45" customWidth="1"/>
    <col min="14607" max="14607" width="8.28515625" style="45" customWidth="1"/>
    <col min="14608" max="14608" width="5.42578125" style="45" customWidth="1"/>
    <col min="14609" max="14609" width="6.5703125" style="45" customWidth="1"/>
    <col min="14610" max="14610" width="7.42578125" style="45" customWidth="1"/>
    <col min="14611" max="14611" width="5.140625" style="45" customWidth="1"/>
    <col min="14612" max="14848" width="9.140625" style="45"/>
    <col min="14849" max="14849" width="39.140625" style="45" customWidth="1"/>
    <col min="14850" max="14850" width="6.7109375" style="45" customWidth="1"/>
    <col min="14851" max="14851" width="7.7109375" style="45" customWidth="1"/>
    <col min="14852" max="14852" width="4.5703125" style="45" customWidth="1"/>
    <col min="14853" max="14853" width="6.7109375" style="45" customWidth="1"/>
    <col min="14854" max="14854" width="7.42578125" style="45" customWidth="1"/>
    <col min="14855" max="14855" width="5.140625" style="45" customWidth="1"/>
    <col min="14856" max="14856" width="6.5703125" style="45" customWidth="1"/>
    <col min="14857" max="14857" width="7.7109375" style="45" customWidth="1"/>
    <col min="14858" max="14858" width="5.28515625" style="45" customWidth="1"/>
    <col min="14859" max="14859" width="6.28515625" style="45" customWidth="1"/>
    <col min="14860" max="14860" width="7.28515625" style="45" customWidth="1"/>
    <col min="14861" max="14861" width="5.42578125" style="45" customWidth="1"/>
    <col min="14862" max="14862" width="6.7109375" style="45" customWidth="1"/>
    <col min="14863" max="14863" width="8.28515625" style="45" customWidth="1"/>
    <col min="14864" max="14864" width="5.42578125" style="45" customWidth="1"/>
    <col min="14865" max="14865" width="6.5703125" style="45" customWidth="1"/>
    <col min="14866" max="14866" width="7.42578125" style="45" customWidth="1"/>
    <col min="14867" max="14867" width="5.140625" style="45" customWidth="1"/>
    <col min="14868" max="15104" width="9.140625" style="45"/>
    <col min="15105" max="15105" width="39.140625" style="45" customWidth="1"/>
    <col min="15106" max="15106" width="6.7109375" style="45" customWidth="1"/>
    <col min="15107" max="15107" width="7.7109375" style="45" customWidth="1"/>
    <col min="15108" max="15108" width="4.5703125" style="45" customWidth="1"/>
    <col min="15109" max="15109" width="6.7109375" style="45" customWidth="1"/>
    <col min="15110" max="15110" width="7.42578125" style="45" customWidth="1"/>
    <col min="15111" max="15111" width="5.140625" style="45" customWidth="1"/>
    <col min="15112" max="15112" width="6.5703125" style="45" customWidth="1"/>
    <col min="15113" max="15113" width="7.7109375" style="45" customWidth="1"/>
    <col min="15114" max="15114" width="5.28515625" style="45" customWidth="1"/>
    <col min="15115" max="15115" width="6.28515625" style="45" customWidth="1"/>
    <col min="15116" max="15116" width="7.28515625" style="45" customWidth="1"/>
    <col min="15117" max="15117" width="5.42578125" style="45" customWidth="1"/>
    <col min="15118" max="15118" width="6.7109375" style="45" customWidth="1"/>
    <col min="15119" max="15119" width="8.28515625" style="45" customWidth="1"/>
    <col min="15120" max="15120" width="5.42578125" style="45" customWidth="1"/>
    <col min="15121" max="15121" width="6.5703125" style="45" customWidth="1"/>
    <col min="15122" max="15122" width="7.42578125" style="45" customWidth="1"/>
    <col min="15123" max="15123" width="5.140625" style="45" customWidth="1"/>
    <col min="15124" max="15360" width="9.140625" style="45"/>
    <col min="15361" max="15361" width="39.140625" style="45" customWidth="1"/>
    <col min="15362" max="15362" width="6.7109375" style="45" customWidth="1"/>
    <col min="15363" max="15363" width="7.7109375" style="45" customWidth="1"/>
    <col min="15364" max="15364" width="4.5703125" style="45" customWidth="1"/>
    <col min="15365" max="15365" width="6.7109375" style="45" customWidth="1"/>
    <col min="15366" max="15366" width="7.42578125" style="45" customWidth="1"/>
    <col min="15367" max="15367" width="5.140625" style="45" customWidth="1"/>
    <col min="15368" max="15368" width="6.5703125" style="45" customWidth="1"/>
    <col min="15369" max="15369" width="7.7109375" style="45" customWidth="1"/>
    <col min="15370" max="15370" width="5.28515625" style="45" customWidth="1"/>
    <col min="15371" max="15371" width="6.28515625" style="45" customWidth="1"/>
    <col min="15372" max="15372" width="7.28515625" style="45" customWidth="1"/>
    <col min="15373" max="15373" width="5.42578125" style="45" customWidth="1"/>
    <col min="15374" max="15374" width="6.7109375" style="45" customWidth="1"/>
    <col min="15375" max="15375" width="8.28515625" style="45" customWidth="1"/>
    <col min="15376" max="15376" width="5.42578125" style="45" customWidth="1"/>
    <col min="15377" max="15377" width="6.5703125" style="45" customWidth="1"/>
    <col min="15378" max="15378" width="7.42578125" style="45" customWidth="1"/>
    <col min="15379" max="15379" width="5.140625" style="45" customWidth="1"/>
    <col min="15380" max="15616" width="9.140625" style="45"/>
    <col min="15617" max="15617" width="39.140625" style="45" customWidth="1"/>
    <col min="15618" max="15618" width="6.7109375" style="45" customWidth="1"/>
    <col min="15619" max="15619" width="7.7109375" style="45" customWidth="1"/>
    <col min="15620" max="15620" width="4.5703125" style="45" customWidth="1"/>
    <col min="15621" max="15621" width="6.7109375" style="45" customWidth="1"/>
    <col min="15622" max="15622" width="7.42578125" style="45" customWidth="1"/>
    <col min="15623" max="15623" width="5.140625" style="45" customWidth="1"/>
    <col min="15624" max="15624" width="6.5703125" style="45" customWidth="1"/>
    <col min="15625" max="15625" width="7.7109375" style="45" customWidth="1"/>
    <col min="15626" max="15626" width="5.28515625" style="45" customWidth="1"/>
    <col min="15627" max="15627" width="6.28515625" style="45" customWidth="1"/>
    <col min="15628" max="15628" width="7.28515625" style="45" customWidth="1"/>
    <col min="15629" max="15629" width="5.42578125" style="45" customWidth="1"/>
    <col min="15630" max="15630" width="6.7109375" style="45" customWidth="1"/>
    <col min="15631" max="15631" width="8.28515625" style="45" customWidth="1"/>
    <col min="15632" max="15632" width="5.42578125" style="45" customWidth="1"/>
    <col min="15633" max="15633" width="6.5703125" style="45" customWidth="1"/>
    <col min="15634" max="15634" width="7.42578125" style="45" customWidth="1"/>
    <col min="15635" max="15635" width="5.140625" style="45" customWidth="1"/>
    <col min="15636" max="15872" width="9.140625" style="45"/>
    <col min="15873" max="15873" width="39.140625" style="45" customWidth="1"/>
    <col min="15874" max="15874" width="6.7109375" style="45" customWidth="1"/>
    <col min="15875" max="15875" width="7.7109375" style="45" customWidth="1"/>
    <col min="15876" max="15876" width="4.5703125" style="45" customWidth="1"/>
    <col min="15877" max="15877" width="6.7109375" style="45" customWidth="1"/>
    <col min="15878" max="15878" width="7.42578125" style="45" customWidth="1"/>
    <col min="15879" max="15879" width="5.140625" style="45" customWidth="1"/>
    <col min="15880" max="15880" width="6.5703125" style="45" customWidth="1"/>
    <col min="15881" max="15881" width="7.7109375" style="45" customWidth="1"/>
    <col min="15882" max="15882" width="5.28515625" style="45" customWidth="1"/>
    <col min="15883" max="15883" width="6.28515625" style="45" customWidth="1"/>
    <col min="15884" max="15884" width="7.28515625" style="45" customWidth="1"/>
    <col min="15885" max="15885" width="5.42578125" style="45" customWidth="1"/>
    <col min="15886" max="15886" width="6.7109375" style="45" customWidth="1"/>
    <col min="15887" max="15887" width="8.28515625" style="45" customWidth="1"/>
    <col min="15888" max="15888" width="5.42578125" style="45" customWidth="1"/>
    <col min="15889" max="15889" width="6.5703125" style="45" customWidth="1"/>
    <col min="15890" max="15890" width="7.42578125" style="45" customWidth="1"/>
    <col min="15891" max="15891" width="5.140625" style="45" customWidth="1"/>
    <col min="15892" max="16128" width="9.140625" style="45"/>
    <col min="16129" max="16129" width="39.140625" style="45" customWidth="1"/>
    <col min="16130" max="16130" width="6.7109375" style="45" customWidth="1"/>
    <col min="16131" max="16131" width="7.7109375" style="45" customWidth="1"/>
    <col min="16132" max="16132" width="4.5703125" style="45" customWidth="1"/>
    <col min="16133" max="16133" width="6.7109375" style="45" customWidth="1"/>
    <col min="16134" max="16134" width="7.42578125" style="45" customWidth="1"/>
    <col min="16135" max="16135" width="5.140625" style="45" customWidth="1"/>
    <col min="16136" max="16136" width="6.5703125" style="45" customWidth="1"/>
    <col min="16137" max="16137" width="7.7109375" style="45" customWidth="1"/>
    <col min="16138" max="16138" width="5.28515625" style="45" customWidth="1"/>
    <col min="16139" max="16139" width="6.28515625" style="45" customWidth="1"/>
    <col min="16140" max="16140" width="7.28515625" style="45" customWidth="1"/>
    <col min="16141" max="16141" width="5.42578125" style="45" customWidth="1"/>
    <col min="16142" max="16142" width="6.7109375" style="45" customWidth="1"/>
    <col min="16143" max="16143" width="8.28515625" style="45" customWidth="1"/>
    <col min="16144" max="16144" width="5.42578125" style="45" customWidth="1"/>
    <col min="16145" max="16145" width="6.5703125" style="45" customWidth="1"/>
    <col min="16146" max="16146" width="7.42578125" style="45" customWidth="1"/>
    <col min="16147" max="16147" width="5.140625" style="45" customWidth="1"/>
    <col min="16148" max="16384" width="9.140625" style="45"/>
  </cols>
  <sheetData>
    <row r="1" spans="1:124" ht="19.149999999999999" customHeight="1" thickBot="1" x14ac:dyDescent="0.25">
      <c r="A1" s="4230" t="s">
        <v>40</v>
      </c>
      <c r="B1" s="4230"/>
      <c r="C1" s="4230"/>
      <c r="D1" s="4230"/>
      <c r="E1" s="4230"/>
      <c r="F1" s="4230"/>
      <c r="G1" s="4230"/>
      <c r="H1" s="4230"/>
      <c r="I1" s="4230"/>
      <c r="J1" s="4230"/>
      <c r="K1" s="4230"/>
      <c r="L1" s="4230"/>
      <c r="M1" s="4230"/>
      <c r="N1" s="4230"/>
      <c r="O1" s="4230"/>
      <c r="P1" s="4230"/>
      <c r="Q1" s="4230"/>
      <c r="R1" s="4230"/>
      <c r="S1" s="4230"/>
    </row>
    <row r="2" spans="1:124" ht="13.5" thickBot="1" x14ac:dyDescent="0.25">
      <c r="A2" s="4186" t="s">
        <v>371</v>
      </c>
      <c r="B2" s="4187"/>
      <c r="C2" s="4187"/>
      <c r="D2" s="4187"/>
      <c r="E2" s="4187"/>
      <c r="F2" s="4187"/>
      <c r="G2" s="4187"/>
      <c r="H2" s="4187"/>
      <c r="I2" s="4187"/>
      <c r="J2" s="4187"/>
      <c r="K2" s="4187"/>
      <c r="L2" s="4187"/>
      <c r="M2" s="4187"/>
      <c r="N2" s="4187"/>
      <c r="O2" s="4187"/>
      <c r="P2" s="4187"/>
      <c r="Q2" s="4188"/>
      <c r="R2" s="4188"/>
      <c r="S2" s="4189"/>
    </row>
    <row r="3" spans="1:124" ht="16.149999999999999" customHeight="1" thickBot="1" x14ac:dyDescent="0.25">
      <c r="A3" s="3473"/>
      <c r="B3" s="4239" t="s">
        <v>341</v>
      </c>
      <c r="C3" s="4187"/>
      <c r="D3" s="4187"/>
      <c r="E3" s="4212" t="s">
        <v>330</v>
      </c>
      <c r="F3" s="4187"/>
      <c r="G3" s="4210"/>
      <c r="H3" s="4187" t="s">
        <v>294</v>
      </c>
      <c r="I3" s="4187"/>
      <c r="J3" s="4210"/>
      <c r="K3" s="4187" t="s">
        <v>74</v>
      </c>
      <c r="L3" s="4187"/>
      <c r="M3" s="4210"/>
      <c r="N3" s="4187" t="s">
        <v>60</v>
      </c>
      <c r="O3" s="4187"/>
      <c r="P3" s="4210"/>
      <c r="Q3" s="4196" t="s">
        <v>75</v>
      </c>
      <c r="R3" s="4196"/>
      <c r="S3" s="4197"/>
    </row>
    <row r="4" spans="1:124" ht="12.75" customHeight="1" x14ac:dyDescent="0.2">
      <c r="A4" s="4190" t="s">
        <v>9</v>
      </c>
      <c r="B4" s="4240">
        <v>1</v>
      </c>
      <c r="C4" s="4237"/>
      <c r="D4" s="4238"/>
      <c r="E4" s="4236">
        <v>2</v>
      </c>
      <c r="F4" s="4237"/>
      <c r="G4" s="4238"/>
      <c r="H4" s="4196">
        <v>3</v>
      </c>
      <c r="I4" s="4196"/>
      <c r="J4" s="4231"/>
      <c r="K4" s="4196">
        <v>4</v>
      </c>
      <c r="L4" s="4196"/>
      <c r="M4" s="4231"/>
      <c r="N4" s="4196">
        <v>5</v>
      </c>
      <c r="O4" s="4196"/>
      <c r="P4" s="4231"/>
      <c r="Q4" s="4199"/>
      <c r="R4" s="4199"/>
      <c r="S4" s="4200"/>
    </row>
    <row r="5" spans="1:124" ht="15.6" customHeight="1" x14ac:dyDescent="0.2">
      <c r="A5" s="4191"/>
      <c r="B5" s="4232" t="s">
        <v>76</v>
      </c>
      <c r="C5" s="4233"/>
      <c r="D5" s="4234"/>
      <c r="E5" s="4233" t="s">
        <v>76</v>
      </c>
      <c r="F5" s="4233"/>
      <c r="G5" s="4234"/>
      <c r="H5" s="4234" t="s">
        <v>76</v>
      </c>
      <c r="I5" s="4235"/>
      <c r="J5" s="4235"/>
      <c r="K5" s="4234" t="s">
        <v>76</v>
      </c>
      <c r="L5" s="4235"/>
      <c r="M5" s="4235"/>
      <c r="N5" s="4234" t="s">
        <v>76</v>
      </c>
      <c r="O5" s="4235"/>
      <c r="P5" s="4235"/>
      <c r="Q5" s="4202"/>
      <c r="R5" s="4202"/>
      <c r="S5" s="4202"/>
      <c r="T5" s="3474"/>
    </row>
    <row r="6" spans="1:124" ht="26.45" customHeight="1" x14ac:dyDescent="0.2">
      <c r="A6" s="4192"/>
      <c r="B6" s="1530" t="s">
        <v>26</v>
      </c>
      <c r="C6" s="1531" t="s">
        <v>43</v>
      </c>
      <c r="D6" s="1532" t="s">
        <v>4</v>
      </c>
      <c r="E6" s="1585" t="s">
        <v>26</v>
      </c>
      <c r="F6" s="1531" t="s">
        <v>43</v>
      </c>
      <c r="G6" s="1532" t="s">
        <v>4</v>
      </c>
      <c r="H6" s="1585" t="s">
        <v>26</v>
      </c>
      <c r="I6" s="1531" t="s">
        <v>43</v>
      </c>
      <c r="J6" s="1532" t="s">
        <v>4</v>
      </c>
      <c r="K6" s="1585" t="s">
        <v>26</v>
      </c>
      <c r="L6" s="1531" t="s">
        <v>43</v>
      </c>
      <c r="M6" s="1532" t="s">
        <v>4</v>
      </c>
      <c r="N6" s="1585" t="s">
        <v>26</v>
      </c>
      <c r="O6" s="1531" t="s">
        <v>43</v>
      </c>
      <c r="P6" s="1532" t="s">
        <v>4</v>
      </c>
      <c r="Q6" s="1585" t="s">
        <v>26</v>
      </c>
      <c r="R6" s="1531" t="s">
        <v>43</v>
      </c>
      <c r="S6" s="1532" t="s">
        <v>4</v>
      </c>
      <c r="T6" s="3474"/>
    </row>
    <row r="7" spans="1:124" x14ac:dyDescent="0.2">
      <c r="A7" s="367" t="s">
        <v>77</v>
      </c>
      <c r="B7" s="330"/>
      <c r="C7" s="331"/>
      <c r="D7" s="3475"/>
      <c r="E7" s="3476"/>
      <c r="F7" s="331"/>
      <c r="G7" s="3475"/>
      <c r="H7" s="3476"/>
      <c r="I7" s="331"/>
      <c r="J7" s="3475"/>
      <c r="K7" s="3476"/>
      <c r="L7" s="331"/>
      <c r="M7" s="3475"/>
      <c r="N7" s="3476"/>
      <c r="O7" s="331"/>
      <c r="P7" s="3475"/>
      <c r="Q7" s="3477"/>
      <c r="R7" s="3477"/>
      <c r="S7" s="3478"/>
      <c r="T7" s="3474"/>
    </row>
    <row r="8" spans="1:124" s="47" customFormat="1" ht="19.5" customHeight="1" thickBot="1" x14ac:dyDescent="0.25">
      <c r="A8" s="1638" t="s">
        <v>78</v>
      </c>
      <c r="B8" s="3491">
        <v>86</v>
      </c>
      <c r="C8" s="3492">
        <v>14</v>
      </c>
      <c r="D8" s="3493">
        <f>C8+B8</f>
        <v>100</v>
      </c>
      <c r="E8" s="3494">
        <v>77</v>
      </c>
      <c r="F8" s="3495">
        <v>1</v>
      </c>
      <c r="G8" s="3496">
        <f>F8+E8</f>
        <v>78</v>
      </c>
      <c r="H8" s="3494">
        <v>63</v>
      </c>
      <c r="I8" s="3497">
        <v>5</v>
      </c>
      <c r="J8" s="3496">
        <f>H8+I8</f>
        <v>68</v>
      </c>
      <c r="K8" s="3498">
        <v>42</v>
      </c>
      <c r="L8" s="3494">
        <v>11</v>
      </c>
      <c r="M8" s="3496">
        <f>K8+L8</f>
        <v>53</v>
      </c>
      <c r="N8" s="3498">
        <v>64</v>
      </c>
      <c r="O8" s="3497">
        <v>11</v>
      </c>
      <c r="P8" s="3496">
        <f>N8+O8</f>
        <v>75</v>
      </c>
      <c r="Q8" s="3495">
        <f>B8+E8+H8+K8+N8</f>
        <v>332</v>
      </c>
      <c r="R8" s="3495">
        <f>I8+L8+O8+C8+F8</f>
        <v>42</v>
      </c>
      <c r="S8" s="3499">
        <f>R8+Q8</f>
        <v>374</v>
      </c>
      <c r="T8" s="3479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</row>
    <row r="9" spans="1:124" s="46" customFormat="1" ht="15.75" customHeight="1" thickBot="1" x14ac:dyDescent="0.25">
      <c r="A9" s="756" t="s">
        <v>8</v>
      </c>
      <c r="B9" s="3500">
        <f t="shared" ref="B9:O9" si="0">B8</f>
        <v>86</v>
      </c>
      <c r="C9" s="3501">
        <f>C8</f>
        <v>14</v>
      </c>
      <c r="D9" s="3502">
        <f t="shared" si="0"/>
        <v>100</v>
      </c>
      <c r="E9" s="3501">
        <f t="shared" si="0"/>
        <v>77</v>
      </c>
      <c r="F9" s="3501">
        <f t="shared" si="0"/>
        <v>1</v>
      </c>
      <c r="G9" s="3503">
        <f>G8</f>
        <v>78</v>
      </c>
      <c r="H9" s="3501">
        <f t="shared" si="0"/>
        <v>63</v>
      </c>
      <c r="I9" s="3501">
        <f t="shared" si="0"/>
        <v>5</v>
      </c>
      <c r="J9" s="3503">
        <f>J8</f>
        <v>68</v>
      </c>
      <c r="K9" s="3501">
        <f t="shared" si="0"/>
        <v>42</v>
      </c>
      <c r="L9" s="3501">
        <f t="shared" si="0"/>
        <v>11</v>
      </c>
      <c r="M9" s="3503">
        <f>M8</f>
        <v>53</v>
      </c>
      <c r="N9" s="3501">
        <f t="shared" si="0"/>
        <v>64</v>
      </c>
      <c r="O9" s="3504">
        <f t="shared" si="0"/>
        <v>11</v>
      </c>
      <c r="P9" s="3503">
        <f>P8</f>
        <v>75</v>
      </c>
      <c r="Q9" s="3505">
        <f>H9+K9+N9+E9+B9</f>
        <v>332</v>
      </c>
      <c r="R9" s="3505">
        <f>I9+L9+O9+C9+F9</f>
        <v>42</v>
      </c>
      <c r="S9" s="3506">
        <f>R9+Q9</f>
        <v>374</v>
      </c>
      <c r="T9" s="3479"/>
    </row>
    <row r="10" spans="1:124" s="46" customFormat="1" ht="20.25" customHeight="1" x14ac:dyDescent="0.2">
      <c r="A10" s="368" t="s">
        <v>78</v>
      </c>
      <c r="B10" s="3480">
        <v>2</v>
      </c>
      <c r="C10" s="3481">
        <v>0</v>
      </c>
      <c r="D10" s="3507">
        <f>B10+C10</f>
        <v>2</v>
      </c>
      <c r="E10" s="3481">
        <v>5</v>
      </c>
      <c r="F10" s="3482">
        <v>0</v>
      </c>
      <c r="G10" s="3507">
        <f>E10+F10</f>
        <v>5</v>
      </c>
      <c r="H10" s="3508">
        <v>2</v>
      </c>
      <c r="I10" s="3507">
        <v>1</v>
      </c>
      <c r="J10" s="3509">
        <f>H10+I10</f>
        <v>3</v>
      </c>
      <c r="K10" s="3508">
        <v>3</v>
      </c>
      <c r="L10" s="3508">
        <v>1</v>
      </c>
      <c r="M10" s="3510">
        <f>K10+L10</f>
        <v>4</v>
      </c>
      <c r="N10" s="3508">
        <v>5</v>
      </c>
      <c r="O10" s="3507">
        <v>2</v>
      </c>
      <c r="P10" s="3509">
        <f>N10+O10</f>
        <v>7</v>
      </c>
      <c r="Q10" s="3511">
        <f>B10+E10+H10+K10+N10</f>
        <v>17</v>
      </c>
      <c r="R10" s="3511">
        <f>I10+L10+O10+F10+C10</f>
        <v>4</v>
      </c>
      <c r="S10" s="3512">
        <f>R10+Q10</f>
        <v>21</v>
      </c>
      <c r="T10" s="3479"/>
    </row>
    <row r="11" spans="1:124" s="46" customFormat="1" ht="15" customHeight="1" thickBot="1" x14ac:dyDescent="0.25">
      <c r="A11" s="3400" t="s">
        <v>57</v>
      </c>
      <c r="B11" s="3483">
        <f>B10</f>
        <v>2</v>
      </c>
      <c r="C11" s="3484">
        <f t="shared" ref="C11:M11" si="1">C10</f>
        <v>0</v>
      </c>
      <c r="D11" s="3485">
        <f>D10</f>
        <v>2</v>
      </c>
      <c r="E11" s="3486">
        <f t="shared" si="1"/>
        <v>5</v>
      </c>
      <c r="F11" s="3487">
        <f t="shared" si="1"/>
        <v>0</v>
      </c>
      <c r="G11" s="3488">
        <f t="shared" si="1"/>
        <v>5</v>
      </c>
      <c r="H11" s="3484">
        <f t="shared" si="1"/>
        <v>2</v>
      </c>
      <c r="I11" s="3487">
        <f t="shared" si="1"/>
        <v>1</v>
      </c>
      <c r="J11" s="3488">
        <f t="shared" si="1"/>
        <v>3</v>
      </c>
      <c r="K11" s="3484">
        <f>K10</f>
        <v>3</v>
      </c>
      <c r="L11" s="3513">
        <f>L10</f>
        <v>1</v>
      </c>
      <c r="M11" s="3488">
        <f t="shared" si="1"/>
        <v>4</v>
      </c>
      <c r="N11" s="3513">
        <f>N10</f>
        <v>5</v>
      </c>
      <c r="O11" s="3514">
        <f>O10</f>
        <v>2</v>
      </c>
      <c r="P11" s="3515">
        <f>P10</f>
        <v>7</v>
      </c>
      <c r="Q11" s="3516">
        <f>H11+K11+N11+E11+B11</f>
        <v>17</v>
      </c>
      <c r="R11" s="3516">
        <f>I11+L11+O11+F11+C11</f>
        <v>4</v>
      </c>
      <c r="S11" s="3517">
        <f>R11+Q11</f>
        <v>21</v>
      </c>
      <c r="T11" s="3479"/>
    </row>
    <row r="12" spans="1:124" s="46" customFormat="1" ht="17.25" customHeight="1" thickBot="1" x14ac:dyDescent="0.25">
      <c r="A12" s="757" t="s">
        <v>79</v>
      </c>
      <c r="B12" s="3500">
        <f>B11+B9</f>
        <v>88</v>
      </c>
      <c r="C12" s="3518">
        <f>C11+C9</f>
        <v>14</v>
      </c>
      <c r="D12" s="3502">
        <f>D11+D9</f>
        <v>102</v>
      </c>
      <c r="E12" s="3501">
        <f>E8+E10</f>
        <v>82</v>
      </c>
      <c r="F12" s="3505">
        <f>F9+F11</f>
        <v>1</v>
      </c>
      <c r="G12" s="3502">
        <f t="shared" ref="G12:P12" si="2">G11+G9</f>
        <v>83</v>
      </c>
      <c r="H12" s="3505">
        <f t="shared" si="2"/>
        <v>65</v>
      </c>
      <c r="I12" s="3519">
        <f t="shared" si="2"/>
        <v>6</v>
      </c>
      <c r="J12" s="3503">
        <f t="shared" si="2"/>
        <v>71</v>
      </c>
      <c r="K12" s="3505">
        <f t="shared" si="2"/>
        <v>45</v>
      </c>
      <c r="L12" s="3520">
        <f t="shared" si="2"/>
        <v>12</v>
      </c>
      <c r="M12" s="3521">
        <f t="shared" si="2"/>
        <v>57</v>
      </c>
      <c r="N12" s="3522">
        <f t="shared" si="2"/>
        <v>69</v>
      </c>
      <c r="O12" s="3519">
        <f t="shared" si="2"/>
        <v>13</v>
      </c>
      <c r="P12" s="3503">
        <f t="shared" si="2"/>
        <v>82</v>
      </c>
      <c r="Q12" s="3523">
        <f>H12+K12+N12+E12+B12</f>
        <v>349</v>
      </c>
      <c r="R12" s="3523">
        <f>I12+L12+O12+F12+C12</f>
        <v>46</v>
      </c>
      <c r="S12" s="3524">
        <f>R12+Q12</f>
        <v>395</v>
      </c>
      <c r="T12" s="133"/>
    </row>
    <row r="13" spans="1:124" s="84" customFormat="1" x14ac:dyDescent="0.2">
      <c r="A13" s="134"/>
      <c r="B13" s="238"/>
      <c r="C13" s="238"/>
      <c r="D13" s="238"/>
      <c r="E13" s="238"/>
      <c r="F13" s="3489"/>
      <c r="G13" s="3489"/>
      <c r="H13" s="3489"/>
      <c r="I13" s="3489"/>
      <c r="J13" s="3489"/>
      <c r="K13" s="3489"/>
      <c r="L13" s="3489"/>
      <c r="M13" s="3489"/>
      <c r="N13" s="3489"/>
      <c r="O13" s="3489"/>
      <c r="P13" s="3489"/>
      <c r="Q13" s="3490"/>
      <c r="R13" s="3490"/>
      <c r="S13" s="239"/>
      <c r="T13" s="240"/>
    </row>
    <row r="14" spans="1:124" ht="15.6" customHeight="1" x14ac:dyDescent="0.2">
      <c r="A14" s="4230"/>
      <c r="B14" s="4230"/>
      <c r="C14" s="4230"/>
      <c r="D14" s="4230"/>
      <c r="E14" s="4230"/>
      <c r="F14" s="4230"/>
      <c r="G14" s="4230"/>
      <c r="H14" s="4230"/>
      <c r="I14" s="4230"/>
      <c r="J14" s="4230"/>
      <c r="K14" s="4230"/>
      <c r="L14" s="4230"/>
      <c r="M14" s="4230"/>
      <c r="N14" s="4230"/>
      <c r="O14" s="4230"/>
      <c r="P14" s="4230"/>
      <c r="Q14" s="4230"/>
      <c r="R14" s="4230"/>
      <c r="S14" s="169"/>
      <c r="T14" s="169"/>
      <c r="U14" s="169"/>
      <c r="V14" s="169"/>
      <c r="W14" s="169"/>
    </row>
    <row r="15" spans="1:124" x14ac:dyDescent="0.2">
      <c r="Q15" s="48"/>
      <c r="R15" s="48"/>
      <c r="S15" s="48"/>
    </row>
  </sheetData>
  <mergeCells count="20"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4</vt:i4>
      </vt:variant>
    </vt:vector>
  </HeadingPairs>
  <TitlesOfParts>
    <vt:vector size="55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ЗФО АБиП</vt:lpstr>
      <vt:lpstr>Специалист ОФО АПБиП</vt:lpstr>
      <vt:lpstr>МАГ ОФО АБиП</vt:lpstr>
      <vt:lpstr>МАГ 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Бак ОФО ИИФ</vt:lpstr>
      <vt:lpstr>Бак ЗФО ИИФ</vt:lpstr>
      <vt:lpstr>Маг ОФО ИИФ</vt:lpstr>
      <vt:lpstr>Маг ЗФО ИИф</vt:lpstr>
      <vt:lpstr>Свод по ВО </vt:lpstr>
      <vt:lpstr>'Бак ОФО ТА'!Область_печати</vt:lpstr>
      <vt:lpstr>'Бакалавр ОФО АСИА'!Область_печати</vt:lpstr>
      <vt:lpstr>'Свод по ВО 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2018-12-10T14:04:42Z</cp:lastPrinted>
  <dcterms:created xsi:type="dcterms:W3CDTF">2004-12-10T12:36:05Z</dcterms:created>
  <dcterms:modified xsi:type="dcterms:W3CDTF">2018-12-11T11:19:26Z</dcterms:modified>
</cp:coreProperties>
</file>