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11715" tabRatio="851" firstSheet="37" activeTab="43"/>
  </bookViews>
  <sheets>
    <sheet name="Специал ОФО МедА " sheetId="1" r:id="rId1"/>
    <sheet name="МАГ ОФО  МедА ГОСУПР" sheetId="2" r:id="rId2"/>
    <sheet name="МАГ ЗФО МедА ГОСУПР" sheetId="3" r:id="rId3"/>
    <sheet name="Бакалавр ОФО АСИА" sheetId="4" r:id="rId4"/>
    <sheet name="Бакалавр ЗФО АСИА" sheetId="5" r:id="rId5"/>
    <sheet name="МАГ ОФО АСИА" sheetId="6" r:id="rId6"/>
    <sheet name="МАГ ЗФО АСИА" sheetId="7" r:id="rId7"/>
    <sheet name="Бакалавр ОФО АБиП" sheetId="8" r:id="rId8"/>
    <sheet name="Бакалавр ОФО СОКР. АБиП" sheetId="9" r:id="rId9"/>
    <sheet name="Бакалавр ЗФО АБиП" sheetId="10" r:id="rId10"/>
    <sheet name="Бакалавр ЗФО СОКР. АБиП" sheetId="11" r:id="rId11"/>
    <sheet name="Специалист ОФО АПБиП" sheetId="12" r:id="rId12"/>
    <sheet name="Специалис ОФО СОКР. АБиП " sheetId="13" r:id="rId13"/>
    <sheet name="МАГ ОФО АБиП" sheetId="14" r:id="rId14"/>
    <sheet name="МАГ ЗФО АБиП" sheetId="15" r:id="rId15"/>
    <sheet name="МАГ ОЗФО АБиП" sheetId="16" r:id="rId16"/>
    <sheet name="Бакалавр ОФО ИЭиУ" sheetId="17" r:id="rId17"/>
    <sheet name="Бакалавр ЗФО ИЭиУ" sheetId="18" r:id="rId18"/>
    <sheet name="МАГ ОФО ИЭиУ" sheetId="19" r:id="rId19"/>
    <sheet name="МАГ ЗФО ИЭиУ" sheetId="20" r:id="rId20"/>
    <sheet name="Бак ОФО ГПА" sheetId="21" r:id="rId21"/>
    <sheet name="БАК ОЗО ГПА" sheetId="22" r:id="rId22"/>
    <sheet name="Бак ЗФО ГПА" sheetId="23" r:id="rId23"/>
    <sheet name="Спец ОФО ГПА" sheetId="24" r:id="rId24"/>
    <sheet name="Спец ЗФО ГПА" sheetId="25" r:id="rId25"/>
    <sheet name="МАГ ОФО ГПА" sheetId="26" r:id="rId26"/>
    <sheet name="МАГ ОЗО ГПА" sheetId="27" r:id="rId27"/>
    <sheet name="МАГ ЗФО ГПА" sheetId="28" r:id="rId28"/>
    <sheet name="Бак ОФО ЕИСН" sheetId="29" r:id="rId29"/>
    <sheet name="Бак ЗФО ЕИСН" sheetId="30" r:id="rId30"/>
    <sheet name="Маг ОФО ЕИСН" sheetId="31" r:id="rId31"/>
    <sheet name="МАГ ЗФО ЕИСН" sheetId="32" r:id="rId32"/>
    <sheet name="Бак ОФО СЕГИ" sheetId="33" r:id="rId33"/>
    <sheet name="Бак ЗФО СЕГИ" sheetId="34" r:id="rId34"/>
    <sheet name="Маг ЗФО СЕГИ" sheetId="35" r:id="rId35"/>
    <sheet name="Маг ОФО СЕГИ" sheetId="36" r:id="rId36"/>
    <sheet name="Бак ОФО ФТИ" sheetId="37" r:id="rId37"/>
    <sheet name="Бак ЗФО ФТИ" sheetId="38" r:id="rId38"/>
    <sheet name="Маг ОФО ФТИ" sheetId="39" r:id="rId39"/>
    <sheet name="Маг ЗФО ФТИ" sheetId="40" r:id="rId40"/>
    <sheet name="Бак ОФО ИПОМ" sheetId="41" r:id="rId41"/>
    <sheet name="Бак ЗФО ИПОМ" sheetId="42" r:id="rId42"/>
    <sheet name="Бак ОФО ТА" sheetId="43" r:id="rId43"/>
    <sheet name="Бак ЗФО ТА" sheetId="44" r:id="rId44"/>
    <sheet name="Бак ОЗФО ТА" sheetId="45" r:id="rId45"/>
    <sheet name="Спец ОФО ТА" sheetId="46" r:id="rId46"/>
    <sheet name="Маг ОФО ТА" sheetId="47" r:id="rId47"/>
    <sheet name="Маг ЗФО ТА" sheetId="48" r:id="rId48"/>
    <sheet name="Маг ОЗФО ТА" sheetId="49" r:id="rId49"/>
    <sheet name="Свод по ВО " sheetId="50" r:id="rId50"/>
  </sheets>
  <externalReferences>
    <externalReference r:id="rId53"/>
    <externalReference r:id="rId54"/>
  </externalReferences>
  <definedNames>
    <definedName name="_xlnm.Print_Area" localSheetId="49">'Свод по ВО '!$A$1:$AJ$67</definedName>
  </definedNames>
  <calcPr fullCalcOnLoad="1"/>
</workbook>
</file>

<file path=xl/comments10.xml><?xml version="1.0" encoding="utf-8"?>
<comments xmlns="http://schemas.openxmlformats.org/spreadsheetml/2006/main">
  <authors>
    <author>Студент</author>
  </authors>
  <commentList>
    <comment ref="G11" authorId="0">
      <text>
        <r>
          <rPr>
            <b/>
            <sz val="8"/>
            <rFont val="Tahoma"/>
            <family val="2"/>
          </rPr>
          <t>Студент:</t>
        </r>
        <r>
          <rPr>
            <sz val="8"/>
            <rFont val="Tahoma"/>
            <family val="2"/>
          </rPr>
          <t xml:space="preserve">
Исправленно</t>
        </r>
      </text>
    </comment>
  </commentList>
</comments>
</file>

<file path=xl/comments11.xml><?xml version="1.0" encoding="utf-8"?>
<comments xmlns="http://schemas.openxmlformats.org/spreadsheetml/2006/main">
  <authors>
    <author>Студент</author>
  </authors>
  <commentList>
    <comment ref="G28" authorId="0">
      <text>
        <r>
          <rPr>
            <b/>
            <sz val="8"/>
            <rFont val="Tahoma"/>
            <family val="2"/>
          </rPr>
          <t>Студент:</t>
        </r>
        <r>
          <rPr>
            <sz val="8"/>
            <rFont val="Tahoma"/>
            <family val="2"/>
          </rPr>
          <t xml:space="preserve">
Выпуск 2016
</t>
        </r>
      </text>
    </comment>
  </commentList>
</comments>
</file>

<file path=xl/sharedStrings.xml><?xml version="1.0" encoding="utf-8"?>
<sst xmlns="http://schemas.openxmlformats.org/spreadsheetml/2006/main" count="3117" uniqueCount="377">
  <si>
    <t>1</t>
  </si>
  <si>
    <t>2</t>
  </si>
  <si>
    <t>3</t>
  </si>
  <si>
    <t>4</t>
  </si>
  <si>
    <t>ВСЕГО</t>
  </si>
  <si>
    <t>МАГИСТР</t>
  </si>
  <si>
    <t>Всего  бакалавры</t>
  </si>
  <si>
    <t xml:space="preserve"> </t>
  </si>
  <si>
    <t>Итого граждане России</t>
  </si>
  <si>
    <t>Факультет/направление подготовки</t>
  </si>
  <si>
    <t>ИТОГО по подразделению  граждане России</t>
  </si>
  <si>
    <t>Граждане России</t>
  </si>
  <si>
    <t>Итого по направлениям подготовки:</t>
  </si>
  <si>
    <t>Итого граждане иностранных государств</t>
  </si>
  <si>
    <t>ИТОГО по подразделению иностранные граждане</t>
  </si>
  <si>
    <t xml:space="preserve">Итого </t>
  </si>
  <si>
    <t>Итого по направлениям подготовки</t>
  </si>
  <si>
    <t>ИТОГО по подразделению граждане иностранных государств</t>
  </si>
  <si>
    <t>Свод  по направлениям подготовки</t>
  </si>
  <si>
    <t>1 год обучения</t>
  </si>
  <si>
    <t>2 год обучения</t>
  </si>
  <si>
    <t>Всего  магистры</t>
  </si>
  <si>
    <t>Свод по направлениям подготовки</t>
  </si>
  <si>
    <t>В том числе:</t>
  </si>
  <si>
    <t>Всего  специалисты</t>
  </si>
  <si>
    <t>Граждане иностранных государств (вкл. Украину)</t>
  </si>
  <si>
    <t>За счет бюджетных ассигнований</t>
  </si>
  <si>
    <t>На основе догов. о платных образов. услугах</t>
  </si>
  <si>
    <t>Название подразделения  Медицинская академия имени С.И. Георгиевского</t>
  </si>
  <si>
    <t>38.04.04 Государственное и муниципальное управление</t>
  </si>
  <si>
    <t xml:space="preserve">Ведущий специалист по учебно-методической работе деканата ФПО                                               Самохин Н.В. </t>
  </si>
  <si>
    <t>3 год обучения</t>
  </si>
  <si>
    <t>АКАДЕМИЯ СТРОИТЕЛЬСТВА И АРХИТЕКТУРЫ</t>
  </si>
  <si>
    <t>07.03.04 Градостроительство</t>
  </si>
  <si>
    <t>08.03.01Строительство</t>
  </si>
  <si>
    <t>13.03.02 Электроэнергетика и электротехника</t>
  </si>
  <si>
    <t>20.03.02 Природообустройство и водопользование</t>
  </si>
  <si>
    <t>Начальник учебно-методического отдела                  Судьева Н.С.</t>
  </si>
  <si>
    <t>08.03.01 Строительство</t>
  </si>
  <si>
    <t>Начальник учебно-методического отдела                                  Судьева Н.С.</t>
  </si>
  <si>
    <t>07.04.04 Градостроительство</t>
  </si>
  <si>
    <t>08.04.01 Строительство</t>
  </si>
  <si>
    <t>13.04.02 Электроэнергетика и электротехника</t>
  </si>
  <si>
    <t>20.04.02 Природообустройство и водопользование</t>
  </si>
  <si>
    <t>Начальник учебно - методического отдела                                                                    Судьева Н.С.</t>
  </si>
  <si>
    <t xml:space="preserve">Начальник Учебно - методического отдела                                                                                            Судьева Н.С.                                                </t>
  </si>
  <si>
    <t>АКАДЕМИЯ БИОРЕСУРСОВ И ПРИРОДОПОЛЬЗОВАНИЯ КФУ</t>
  </si>
  <si>
    <t>выпуск 2016</t>
  </si>
  <si>
    <t xml:space="preserve">Итого магистров </t>
  </si>
  <si>
    <t>магистр</t>
  </si>
  <si>
    <t>На основе догов.о платных образов.услугах</t>
  </si>
  <si>
    <t>Свод по направлениям подготовкии</t>
  </si>
  <si>
    <t>35.04.04 Агрономия</t>
  </si>
  <si>
    <t>35.04.05 Садоводство</t>
  </si>
  <si>
    <t>21.04.02 Землеустройство и кадастры</t>
  </si>
  <si>
    <t>35.03.10 Ландшафтная архитектура</t>
  </si>
  <si>
    <t>35.04.01 Лесное дело</t>
  </si>
  <si>
    <t>19.04.02 Продукты питания из растительного сырья</t>
  </si>
  <si>
    <t>19.04.03 Продукты питания животного происхождения</t>
  </si>
  <si>
    <t>35.04.06 Агроинженерия</t>
  </si>
  <si>
    <t>38.04.08 Финансы и кредит</t>
  </si>
  <si>
    <t>38.04.01 Экономика</t>
  </si>
  <si>
    <t>38.04.02 Менеджмент</t>
  </si>
  <si>
    <t>Граждане иностранных государст(вкл.Украину)</t>
  </si>
  <si>
    <t>Итого граждане иностранных государст(вкл.Украину)</t>
  </si>
  <si>
    <t>Итого граждан России:</t>
  </si>
  <si>
    <t>Всего по АБиП</t>
  </si>
  <si>
    <t>выпуск 2019</t>
  </si>
  <si>
    <t>выпуск 2018</t>
  </si>
  <si>
    <t>выпуск 2017</t>
  </si>
  <si>
    <t>Итого Бакалавры</t>
  </si>
  <si>
    <t>35.03.04 Агрономия</t>
  </si>
  <si>
    <t>35.03.05 Садоводство</t>
  </si>
  <si>
    <t>21.03.02 Землеустройство и кадастры</t>
  </si>
  <si>
    <t>21.03.03 Геодезия и дистанцион.</t>
  </si>
  <si>
    <t>35.03.01 Лесное дело</t>
  </si>
  <si>
    <t>19.03.02 Продукты питания из растительного сырья</t>
  </si>
  <si>
    <t>19.03.03 Продукты питания животного происхождения</t>
  </si>
  <si>
    <t>35.03.06 Агроинженерия</t>
  </si>
  <si>
    <t>27.03.03 Системный анализ</t>
  </si>
  <si>
    <t>38.03.01 Экономика</t>
  </si>
  <si>
    <t>38.03.02 Менеджмент</t>
  </si>
  <si>
    <t>35.03.10 Агроинженерия</t>
  </si>
  <si>
    <t>Итого бакал.</t>
  </si>
  <si>
    <t>выпуск 2020</t>
  </si>
  <si>
    <t>21.03.02 Продукты питания животного происхождения</t>
  </si>
  <si>
    <t>ВСЕГО специалитет</t>
  </si>
  <si>
    <t>специалисты</t>
  </si>
  <si>
    <t>Факультет ветеринарной медицины</t>
  </si>
  <si>
    <t xml:space="preserve">36.05.01 Ветеринария </t>
  </si>
  <si>
    <t>Итого по факультету</t>
  </si>
  <si>
    <t>35.04.09 Ландшафтная архитектура</t>
  </si>
  <si>
    <t>0</t>
  </si>
  <si>
    <t>ФГАОУ ВО "КФУ им. В.И. Вернадского"</t>
  </si>
  <si>
    <t>ИНСТИТУТ ЭКОНОМИКИ И УПРАВЛЕНИЯ</t>
  </si>
  <si>
    <t>(структурное подразделение)</t>
  </si>
  <si>
    <t>38.03.03 Управление персоналом</t>
  </si>
  <si>
    <t>38.03.06 Торговое дело</t>
  </si>
  <si>
    <t xml:space="preserve">Начальник учебно-методического отдела        ____________________ </t>
  </si>
  <si>
    <t>ФГАОУ ВО "КФУ им. Вернадского"</t>
  </si>
  <si>
    <t>38.04.03 Управление персоналом</t>
  </si>
  <si>
    <t xml:space="preserve">Начальник отдела </t>
  </si>
  <si>
    <t>38.04.05 Бизнес-информатика</t>
  </si>
  <si>
    <t>43.03.02 Туризм</t>
  </si>
  <si>
    <t>44.03.01 Педагогическое образование</t>
  </si>
  <si>
    <t>37.03.01 Психология</t>
  </si>
  <si>
    <t>44.04.01 Педагогическое образование</t>
  </si>
  <si>
    <t>Евпаторийский институт социальных наук</t>
  </si>
  <si>
    <t>44.03.02 Психолого-педагогическое образование</t>
  </si>
  <si>
    <t>46.03.01 История</t>
  </si>
  <si>
    <t>45.03.01 Филология</t>
  </si>
  <si>
    <t>45.04.01 Филология</t>
  </si>
  <si>
    <t>46.04.01 История</t>
  </si>
  <si>
    <t>44.04.02 Психолого-педагогическое образование</t>
  </si>
  <si>
    <t xml:space="preserve">Севастопольский экономико-гуманитарный институт (филиал) </t>
  </si>
  <si>
    <t>ФГАОУ ВО "Крымский федеральный университет имени В. И. Вернадского"</t>
  </si>
  <si>
    <t>За счет бюджетных ассигнова ний</t>
  </si>
  <si>
    <t xml:space="preserve">38.03.02 Менеджмент </t>
  </si>
  <si>
    <t>38.03.04 Государственное и муниципальное управление</t>
  </si>
  <si>
    <t>40.03.01  Юриспруденция</t>
  </si>
  <si>
    <t xml:space="preserve">49.03.01 Физическая культура </t>
  </si>
  <si>
    <t>49.03.02 Физическая культура  для лиц с отклонениями в состоянии здоровья (адаптивная физическая культура)</t>
  </si>
  <si>
    <t>Начальник учебно-методического отдела        ____________________  Ю.С. Вецало</t>
  </si>
  <si>
    <t>43.04.02 Туризм</t>
  </si>
  <si>
    <t>49.04.02 Физическая культура  для лиц с отклонениями в состоянии здоровья (адаптивная физическая культура)</t>
  </si>
  <si>
    <t>37.04.01 Психология</t>
  </si>
  <si>
    <t>40.04.01  Юриспруденция</t>
  </si>
  <si>
    <t xml:space="preserve">49.04.01 Физическая культура  </t>
  </si>
  <si>
    <t>Физико-технический институт</t>
  </si>
  <si>
    <t>03.03.02 Физика</t>
  </si>
  <si>
    <t>03.03.03 Радиофизика</t>
  </si>
  <si>
    <t>09.03.01 Информатика и вычислительная техника</t>
  </si>
  <si>
    <t>09.03.04 Программная инженерия</t>
  </si>
  <si>
    <t>16.03.01 Техническая физика</t>
  </si>
  <si>
    <t>Институт педагогического образования и менеджмента (филиал) ФГАОУ ВО "КФУ им. В. И. Вернадского" в г. Армянске</t>
  </si>
  <si>
    <t xml:space="preserve">Директор Института _____________ Л. А. Турчина </t>
  </si>
  <si>
    <t>Исполнитель ________________ У. В. Киреева</t>
  </si>
  <si>
    <t>Сводная ведомость контингента по Очной форме обучения КФУ имени В.И. Вернадского</t>
  </si>
  <si>
    <t>Бакалавры и магистры</t>
  </si>
  <si>
    <t xml:space="preserve">ВСЕГО </t>
  </si>
  <si>
    <t>за счет бюдж. ассиг.</t>
  </si>
  <si>
    <t>за счет договоров об оказан образов. услуг</t>
  </si>
  <si>
    <t>Всего</t>
  </si>
  <si>
    <t>оч./о</t>
  </si>
  <si>
    <t>Таврическая академия</t>
  </si>
  <si>
    <t>Академия строительства и архитектуры</t>
  </si>
  <si>
    <t>Академия биоресурсов и природопользования КФУ</t>
  </si>
  <si>
    <t>Институт экономики и управления</t>
  </si>
  <si>
    <t>Медицинская академия имени С.И.Георгиевского</t>
  </si>
  <si>
    <t>Институт педагогического образования и менеджмента (Армянск)</t>
  </si>
  <si>
    <t>Гуманитарно-педагогическая академия               ( г. Ялта)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</si>
  <si>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</si>
  <si>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</si>
  <si>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>Итого по  бюджетной и коммерческой  форме обучения</t>
  </si>
  <si>
    <t>Сводная ведомость контингента по Заочной форме  обучения КФУ имени В.И. Вернадского</t>
  </si>
  <si>
    <t xml:space="preserve">          Бакалавры и магистры</t>
  </si>
  <si>
    <t xml:space="preserve">ИТОГО </t>
  </si>
  <si>
    <t>Всего з/о</t>
  </si>
  <si>
    <t>Гуманитарно-педагогическая академия           (г. Ялта)</t>
  </si>
  <si>
    <t>5</t>
  </si>
  <si>
    <t>6</t>
  </si>
  <si>
    <t>Специалист</t>
  </si>
  <si>
    <t xml:space="preserve">Всего </t>
  </si>
  <si>
    <t xml:space="preserve">Итого очная  форма обучения </t>
  </si>
  <si>
    <t>Итого заочная и очно- заочная формы обучения:</t>
  </si>
  <si>
    <t>ИТОГО   ВО</t>
  </si>
  <si>
    <t>38.03.05 Бизнес-информатика</t>
  </si>
  <si>
    <t>43.03.03 Гостиничное дело</t>
  </si>
  <si>
    <t>Начальник отдела организации и мониторинга учебного процесса   ____________________ Т.С. Назарова</t>
  </si>
  <si>
    <t>38.04.06 Торговое дело</t>
  </si>
  <si>
    <t>Структурное подразделение/направление подготовки</t>
  </si>
  <si>
    <t xml:space="preserve">БАКАЛАВРЫ  </t>
  </si>
  <si>
    <t>Гуманитарно-педагогическая академия          ( г. Ялта)</t>
  </si>
  <si>
    <t>Таврическая академия (структурное подразделение) ФГАОУ ВО "Крымский федеральный университет имени В.И. Вернадского"</t>
  </si>
  <si>
    <t>01.03.02. Прикладная математика и информатика</t>
  </si>
  <si>
    <t>05.03.02. География</t>
  </si>
  <si>
    <t>06.03.01. Биология</t>
  </si>
  <si>
    <t>35.03.10. Ландшафтная архитектура</t>
  </si>
  <si>
    <t>37.03.01. Психология</t>
  </si>
  <si>
    <t>40.03.01. Юриспруденция</t>
  </si>
  <si>
    <t>41.03.04. Политология</t>
  </si>
  <si>
    <t>42.03.02. Журналистика</t>
  </si>
  <si>
    <t>43.03.02. Туризм</t>
  </si>
  <si>
    <t>45.03.01. Филология</t>
  </si>
  <si>
    <t>46.03.01. История</t>
  </si>
  <si>
    <t>46.03.02. Документоведение и архивоведение</t>
  </si>
  <si>
    <t>49.03.01. Физическая культура</t>
  </si>
  <si>
    <t>49.03.03. Рекреация и спортивно-оздоровительный туризм</t>
  </si>
  <si>
    <t>51.03.01. Культурология</t>
  </si>
  <si>
    <t>05.03.06. Экология и природопользование</t>
  </si>
  <si>
    <t>49.03.01.Физическая культура для лиц с отклонениями в состоянии здоровья (адаптивная физическая культура)</t>
  </si>
  <si>
    <t>05.04.02. География</t>
  </si>
  <si>
    <t>06.04.01. Биология</t>
  </si>
  <si>
    <t>37.04.01. Психология</t>
  </si>
  <si>
    <t>40.04.01. Юриспруденция</t>
  </si>
  <si>
    <t>41.04.04. Политология</t>
  </si>
  <si>
    <t>42.04.02. Журналистика</t>
  </si>
  <si>
    <t>43.04.02. Туризм</t>
  </si>
  <si>
    <t>45.04.01. Филология</t>
  </si>
  <si>
    <t>46.04.01. История</t>
  </si>
  <si>
    <t>49.04.01. Физическая культура</t>
  </si>
  <si>
    <t>49.04.02. Физическая культура для лиц с отклонениями в состоянии здоровья (адаптивная физическая культура)</t>
  </si>
  <si>
    <t>51.04.01. Культурология</t>
  </si>
  <si>
    <t>31.05.01 Лечебное дело</t>
  </si>
  <si>
    <t>31.05.02 Педиатрия</t>
  </si>
  <si>
    <t>31.05.03 Стоматология</t>
  </si>
  <si>
    <t>33.05.01 Фармация</t>
  </si>
  <si>
    <t>Итого граждан России</t>
  </si>
  <si>
    <t>43.03.03  Гостиничное дело</t>
  </si>
  <si>
    <t>Начальник организации и мониторинга учебного процесса   ____________________  Т.С. Назарова</t>
  </si>
  <si>
    <t>Начальник отдела организации и мониторинга учебного процесса  ________________ Т.С. Назарова</t>
  </si>
  <si>
    <t>Начальник отдела организации и мониторинга учебного процесса  __________________ Т.С. Назарова</t>
  </si>
  <si>
    <t>15.03.04. Автоматизация технологических процессов и производств</t>
  </si>
  <si>
    <t>29.03.03. Технология полиграфического и упаковочного производства</t>
  </si>
  <si>
    <t>42.03.03. Издательское дело</t>
  </si>
  <si>
    <t>45.04.01. Филология (ДПО)</t>
  </si>
  <si>
    <t>БЮД</t>
  </si>
  <si>
    <t>КОМ</t>
  </si>
  <si>
    <t>Итого  БАКАЛАВРЫ ЗО</t>
  </si>
  <si>
    <t>Итого  БАКАЛАВРЫ ОЗ</t>
  </si>
  <si>
    <t>Итого  СПЕЦИАЛИСТЫ ДО</t>
  </si>
  <si>
    <t>Итого  МАГИСТРЫ ЗО</t>
  </si>
  <si>
    <t>Итого  МАГИСТРЫ ОЗ</t>
  </si>
  <si>
    <t>09.03.03</t>
  </si>
  <si>
    <t>Прикладная информатика</t>
  </si>
  <si>
    <t>37.03.01</t>
  </si>
  <si>
    <t>Психология</t>
  </si>
  <si>
    <t>38.03.01</t>
  </si>
  <si>
    <t>Экономика</t>
  </si>
  <si>
    <t>38.03.02</t>
  </si>
  <si>
    <t>Менеджмент</t>
  </si>
  <si>
    <t>43.03.02</t>
  </si>
  <si>
    <t>Туризм</t>
  </si>
  <si>
    <t>44.03.01</t>
  </si>
  <si>
    <t>Педагогическое образование</t>
  </si>
  <si>
    <t>44.03.02</t>
  </si>
  <si>
    <t>Психолого-педагогическое образование</t>
  </si>
  <si>
    <t>44.03.05</t>
  </si>
  <si>
    <t>Педагогическое образование (с двумя профилями подготовки)</t>
  </si>
  <si>
    <t>45.03.01</t>
  </si>
  <si>
    <t>Филология</t>
  </si>
  <si>
    <t>46.03.01</t>
  </si>
  <si>
    <t>История</t>
  </si>
  <si>
    <t>47.03.01</t>
  </si>
  <si>
    <t>Философия</t>
  </si>
  <si>
    <t>49.03.02</t>
  </si>
  <si>
    <t>Физическая культура для лиц с отклонениями в состоянии здоровья (адаптивная физическая культура)</t>
  </si>
  <si>
    <t>52.03.01</t>
  </si>
  <si>
    <t>Хореография</t>
  </si>
  <si>
    <t>53.03.01</t>
  </si>
  <si>
    <t>Музыкальное искусство эстрады</t>
  </si>
  <si>
    <t>53.03.02</t>
  </si>
  <si>
    <t>Музыкально-инструментальное искусство</t>
  </si>
  <si>
    <t>53.03.03</t>
  </si>
  <si>
    <t>Вокальное искусство</t>
  </si>
  <si>
    <t>53.03.04</t>
  </si>
  <si>
    <t>Искусство народного пения</t>
  </si>
  <si>
    <t>53.03.05</t>
  </si>
  <si>
    <t>Дирижирование</t>
  </si>
  <si>
    <t>53.03.06</t>
  </si>
  <si>
    <t>Музыкознание и музыкально-прикладное искусство</t>
  </si>
  <si>
    <t>54.03.01</t>
  </si>
  <si>
    <t>Дизайн</t>
  </si>
  <si>
    <t>54.03.02</t>
  </si>
  <si>
    <t>Декоративно-прикладное искусство</t>
  </si>
  <si>
    <t>09.04.03</t>
  </si>
  <si>
    <t>37.04.01</t>
  </si>
  <si>
    <t>38.04.01</t>
  </si>
  <si>
    <t>38.04.02</t>
  </si>
  <si>
    <t>38.04.08</t>
  </si>
  <si>
    <t>Финансы и кредит</t>
  </si>
  <si>
    <t>44.04.01</t>
  </si>
  <si>
    <t>44.04.02</t>
  </si>
  <si>
    <t>45.04.01</t>
  </si>
  <si>
    <t>46.04.01</t>
  </si>
  <si>
    <t>53.04.01</t>
  </si>
  <si>
    <t>53.04.02</t>
  </si>
  <si>
    <t>53.04.06</t>
  </si>
  <si>
    <t>54.04.01</t>
  </si>
  <si>
    <t>54.04.02</t>
  </si>
  <si>
    <t>Итого граждан Росии</t>
  </si>
  <si>
    <t xml:space="preserve">  </t>
  </si>
  <si>
    <t>Директор Физико-технического института                                                                                                       М.В. Глумова</t>
  </si>
  <si>
    <t>Директор Физико-технического института                                                                        М.В. Глумова</t>
  </si>
  <si>
    <t>Контингент очной формы обучения на</t>
  </si>
  <si>
    <t>(Бакалавры)</t>
  </si>
  <si>
    <t>Контингент заочной формы обучения на</t>
  </si>
  <si>
    <t>Контингент очно-заочной формы обучения на</t>
  </si>
  <si>
    <t xml:space="preserve">Контингент очной формы обучения на </t>
  </si>
  <si>
    <t>(Специалитет)</t>
  </si>
  <si>
    <t>44.05.01</t>
  </si>
  <si>
    <t>Психология девиантного поведения</t>
  </si>
  <si>
    <t>54.05.02</t>
  </si>
  <si>
    <t>Живопись</t>
  </si>
  <si>
    <t>(Магистры)</t>
  </si>
  <si>
    <t xml:space="preserve">Контингент заочной формы обучения на </t>
  </si>
  <si>
    <t>44. 03.02 Психолого-педагогическое образование</t>
  </si>
  <si>
    <t>03.04.02 Физика</t>
  </si>
  <si>
    <t>03.04.03 Радиофизика</t>
  </si>
  <si>
    <t>09.04.01 Информатика и вычислительная техника</t>
  </si>
  <si>
    <t>16.04.01 Техническая физика</t>
  </si>
  <si>
    <t>Директор Физико-технического института                                                                       М.В. Глумова</t>
  </si>
  <si>
    <t>05.03.03. Графика</t>
  </si>
  <si>
    <t>01.03.01. Математика</t>
  </si>
  <si>
    <t>01.03.04. Прикладная математика</t>
  </si>
  <si>
    <t>04.03.01. Химия</t>
  </si>
  <si>
    <t>05.03.06. Экология и природользование</t>
  </si>
  <si>
    <t xml:space="preserve">42.03.01. Реклама и связи с общественностью </t>
  </si>
  <si>
    <t>47.03.01. Философия</t>
  </si>
  <si>
    <t>47.03.03. Религиоведение</t>
  </si>
  <si>
    <t>49.03.02. Физическая культура для лиц с отклонениями в состоянии здоровья (адаптивная физическая культура)</t>
  </si>
  <si>
    <t>Итого  БАКАЛАВРЫ ДО</t>
  </si>
  <si>
    <t>за счет договоров об оказан образов. Услуг</t>
  </si>
  <si>
    <t xml:space="preserve">Контингент очно-заочной формы обучения на </t>
  </si>
  <si>
    <t>Декоративно-прикладное искусство и народные промыслы</t>
  </si>
  <si>
    <t xml:space="preserve">    </t>
  </si>
  <si>
    <t>исп.Горбаченко Т.А.</t>
  </si>
  <si>
    <t>исп. Горбаченко Т.А.</t>
  </si>
  <si>
    <t>исп. Гобаченоко Т.А.</t>
  </si>
  <si>
    <t xml:space="preserve">Директор Академии биоресурсов и природопользования                                           С.В.   Додонов </t>
  </si>
  <si>
    <t>01.03.01</t>
  </si>
  <si>
    <t>Математика</t>
  </si>
  <si>
    <t>Контингент очная форма обучения 01.08.2016.г. (Специалисты)</t>
  </si>
  <si>
    <t>53.04.03</t>
  </si>
  <si>
    <t>53.04.04</t>
  </si>
  <si>
    <t>Название подразделения Медицинская академия имени С.И. Георгиевского</t>
  </si>
  <si>
    <t xml:space="preserve">Ведущий специалист по учебно-методической работе деканата ФПО                                                                   Самохин Н.В. </t>
  </si>
  <si>
    <t>выпуск 2021</t>
  </si>
  <si>
    <t>ипс. Горбаченко Т.А.</t>
  </si>
  <si>
    <t xml:space="preserve">    выпуск 2021</t>
  </si>
  <si>
    <t>Зав. отделом планирования и организации учебного процесса                                                                                         Н.И. Беляева</t>
  </si>
  <si>
    <t>01.04.01. Математика</t>
  </si>
  <si>
    <t>01.04.02. Прикладная математика и информатика</t>
  </si>
  <si>
    <t>01.04.04. Прикладная математика</t>
  </si>
  <si>
    <t>04.04.01. Химия</t>
  </si>
  <si>
    <t>05.04.06. Экология и природользование</t>
  </si>
  <si>
    <t>29.04.03. Технология полиграфического и упаковочного производства</t>
  </si>
  <si>
    <t>35.04.09. Ландшафтная архитектура</t>
  </si>
  <si>
    <t>42.04.03. Издательское дело</t>
  </si>
  <si>
    <t>47.04.01. Философия</t>
  </si>
  <si>
    <t>49.04.03. Спорт</t>
  </si>
  <si>
    <t>Итого  МАГИСТРЫ ДО</t>
  </si>
  <si>
    <t>на 01 .10. 2016 года</t>
  </si>
  <si>
    <t>Сводная ведомость контингента специалистов  Очной формы обучения по состоянию на  01.10.2016 г.</t>
  </si>
  <si>
    <t>Сводная ведомость контингента специалистов  Заочной формы обучения по состоянию на 01.10. 2016 г.</t>
  </si>
  <si>
    <t>Сводная ведомость контингента очно-заочной  формы обучения 01.10.2016 г.</t>
  </si>
  <si>
    <t>Контингент очной формы обучения на 01.10.2016 г.(Бакалавры)</t>
  </si>
  <si>
    <t>Контингент заочная форма обучения 01.10.2015 г.(Бакалавры)</t>
  </si>
  <si>
    <t>Контингент очной формы обучения на 01.10.2016 г.(Магистры)</t>
  </si>
  <si>
    <t>Контингент заочной формы обучения на 01.10.2015 г.(Магистры)</t>
  </si>
  <si>
    <t>Контингент очной формы обучения на 01.10.2016 г. (Бакалавры)</t>
  </si>
  <si>
    <t>Контингент заочная форма обучения 01.10.2016 г. (Бакалавры)</t>
  </si>
  <si>
    <t>Контингент очной формы обучения на 01.10.2016 г. (Магистры)</t>
  </si>
  <si>
    <t>Контингент заочной формы обучения на 01.10.2016 г. (Магистры)</t>
  </si>
  <si>
    <t>Контингент заочная форма обучения 01.10.2016 г.(Бакалавры)</t>
  </si>
  <si>
    <t>Контингент заочной формы обучения на 01.10.2016 г.(Магистры)</t>
  </si>
  <si>
    <t xml:space="preserve">Контингент заочной формы обучения на 01.10.2016 г. (Магистры) </t>
  </si>
  <si>
    <t xml:space="preserve">Контингент очно-заочной формы обучения на01.10.2016 г. (Магистры) </t>
  </si>
  <si>
    <t xml:space="preserve">Контингент очно-заочной формы обучения на 01.10.2016 г. (Бакалавры) </t>
  </si>
  <si>
    <t xml:space="preserve">Контингент заочной формы обучения на 01.10.2016 г. (Бакалавры) </t>
  </si>
  <si>
    <t xml:space="preserve">Контингент очной формы обучения на 01.10.2016 г. (Бакалавры) </t>
  </si>
  <si>
    <t xml:space="preserve">Контингент очной формы обучения на 26.09.2016 г. (Магистры) </t>
  </si>
  <si>
    <t>Контингент Дневной формы обучения на 1.10.2016</t>
  </si>
  <si>
    <t>Директор академии                                                                                                  С.В.Додонов</t>
  </si>
  <si>
    <t>в т.ч. контингент Дневной формы обучения на 1.10.2016 (ускоренный срок обучения)</t>
  </si>
  <si>
    <t>Контингент Заочной формы обучения на 1.10.2016</t>
  </si>
  <si>
    <t xml:space="preserve">          </t>
  </si>
  <si>
    <t>Директор академии                                                                                          С.В.Додонов</t>
  </si>
  <si>
    <t>в т.ч. контингент Заочной формы обучения на 1.10.2016 (ускорен.срок)</t>
  </si>
  <si>
    <t>Директор  академии                                                                                                                  С.В.Додонов</t>
  </si>
  <si>
    <t>Контингент Дневной формы обучения на 1.10.2016 (специалитет)</t>
  </si>
  <si>
    <t>Директор академии                                                                                                                      С.В. Додонов</t>
  </si>
  <si>
    <t>в т.ч. контингент Дневной формы обучения на 1.10.2016 (ускоренный срок специалитет )</t>
  </si>
  <si>
    <t>42.03.01 Реклама и связи с общественностью</t>
  </si>
  <si>
    <t xml:space="preserve">Контингент очной формы обучения на 01.10.2016 г. (Специалисты) </t>
  </si>
  <si>
    <t>Контингент очно-заочной формы обучения на 1.10.2016</t>
  </si>
  <si>
    <t>Контингент заочной форма обучения 01.10.2016 г. (Бакалавры)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</si>
</sst>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20"/>
      <name val="Times New Roman Cyr"/>
      <family val="1"/>
    </font>
    <font>
      <sz val="20"/>
      <name val="Arial Cyr"/>
      <family val="0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i/>
      <sz val="20"/>
      <name val="Arial Cyr"/>
      <family val="2"/>
    </font>
    <font>
      <b/>
      <i/>
      <sz val="20"/>
      <color indexed="8"/>
      <name val="Times New Roman"/>
      <family val="1"/>
    </font>
    <font>
      <b/>
      <sz val="14"/>
      <name val="Arial Cyr"/>
      <family val="0"/>
    </font>
    <font>
      <b/>
      <i/>
      <sz val="20"/>
      <name val="Times New Roman"/>
      <family val="1"/>
    </font>
    <font>
      <sz val="20"/>
      <name val="Times New Roman"/>
      <family val="1"/>
    </font>
    <font>
      <sz val="16"/>
      <color indexed="8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sz val="5"/>
      <name val="Arial Cyr"/>
      <family val="0"/>
    </font>
    <font>
      <sz val="4"/>
      <name val="Arial Cyr"/>
      <family val="0"/>
    </font>
    <font>
      <sz val="6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.5"/>
      <name val="Times New Roman"/>
      <family val="1"/>
    </font>
    <font>
      <b/>
      <sz val="7.8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sz val="9"/>
      <name val="Times New Roman"/>
      <family val="1"/>
    </font>
    <font>
      <b/>
      <sz val="9"/>
      <color indexed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name val="Times New Roman Cyr"/>
      <family val="0"/>
    </font>
    <font>
      <b/>
      <sz val="16"/>
      <color indexed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sz val="25"/>
      <name val="Times New Roman Cyr"/>
      <family val="1"/>
    </font>
    <font>
      <b/>
      <i/>
      <sz val="14"/>
      <color indexed="8"/>
      <name val="Times New Roman"/>
      <family val="1"/>
    </font>
    <font>
      <b/>
      <i/>
      <sz val="14"/>
      <name val="Arial Cyr"/>
      <family val="2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Arial Cyr"/>
      <family val="2"/>
    </font>
    <font>
      <b/>
      <sz val="12"/>
      <name val="Arial Cyr"/>
      <family val="0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2"/>
    </font>
    <font>
      <b/>
      <sz val="16"/>
      <name val="Times New Roman Cyr"/>
      <family val="0"/>
    </font>
    <font>
      <sz val="16"/>
      <name val="Arial Cyr"/>
      <family val="0"/>
    </font>
    <font>
      <sz val="16"/>
      <name val="Times New Roman Cyr"/>
      <family val="0"/>
    </font>
    <font>
      <b/>
      <sz val="16"/>
      <color indexed="8"/>
      <name val="Times New Roman Cyr"/>
      <family val="0"/>
    </font>
    <font>
      <b/>
      <sz val="14"/>
      <color indexed="8"/>
      <name val="Times New Roman Cyr"/>
      <family val="0"/>
    </font>
    <font>
      <b/>
      <i/>
      <sz val="16"/>
      <color indexed="8"/>
      <name val="Times New Roman Cyr"/>
      <family val="0"/>
    </font>
    <font>
      <sz val="16"/>
      <color indexed="8"/>
      <name val="Times New Roman Cyr"/>
      <family val="0"/>
    </font>
    <font>
      <b/>
      <i/>
      <sz val="16"/>
      <name val="Times New Roman Cyr"/>
      <family val="0"/>
    </font>
    <font>
      <b/>
      <i/>
      <sz val="16"/>
      <name val="Arial Cyr"/>
      <family val="2"/>
    </font>
    <font>
      <b/>
      <sz val="16"/>
      <name val="Arial Cyr"/>
      <family val="0"/>
    </font>
    <font>
      <b/>
      <i/>
      <sz val="12"/>
      <name val="Times New Roman Cyr"/>
      <family val="0"/>
    </font>
    <font>
      <b/>
      <i/>
      <sz val="14"/>
      <color indexed="8"/>
      <name val="Times New Roman Cyr"/>
      <family val="0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4"/>
      <color indexed="8"/>
      <name val="Times New Roman"/>
      <family val="1"/>
    </font>
    <font>
      <i/>
      <sz val="20"/>
      <name val="Arial Cyr"/>
      <family val="2"/>
    </font>
    <font>
      <b/>
      <sz val="9"/>
      <color indexed="8"/>
      <name val="Times New Roman"/>
      <family val="1"/>
    </font>
    <font>
      <b/>
      <i/>
      <sz val="12"/>
      <name val="Arial Cyr"/>
      <family val="2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9"/>
      <color indexed="10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0"/>
      <color indexed="8"/>
      <name val="Arial Cyr"/>
      <family val="0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60"/>
      <name val="Times New Roman"/>
      <family val="1"/>
    </font>
    <font>
      <sz val="9"/>
      <color indexed="60"/>
      <name val="Times New Roman"/>
      <family val="1"/>
    </font>
    <font>
      <b/>
      <sz val="10"/>
      <color indexed="60"/>
      <name val="Times New Roman"/>
      <family val="1"/>
    </font>
    <font>
      <b/>
      <sz val="9"/>
      <color indexed="60"/>
      <name val="Times New Roman"/>
      <family val="1"/>
    </font>
    <font>
      <sz val="8"/>
      <color indexed="60"/>
      <name val="Times New Roman"/>
      <family val="1"/>
    </font>
    <font>
      <sz val="14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Arial Cyr"/>
      <family val="0"/>
    </font>
    <font>
      <b/>
      <sz val="9"/>
      <color rgb="FFFF0000"/>
      <name val="Arial Cyr"/>
      <family val="0"/>
    </font>
    <font>
      <b/>
      <sz val="8"/>
      <color rgb="FFFF0000"/>
      <name val="Arial Cyr"/>
      <family val="0"/>
    </font>
    <font>
      <sz val="8"/>
      <color rgb="FFFF0000"/>
      <name val="Arial Cyr"/>
      <family val="0"/>
    </font>
    <font>
      <sz val="12"/>
      <color theme="1"/>
      <name val="Times New Roman"/>
      <family val="1"/>
    </font>
    <font>
      <b/>
      <i/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2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Arial Cyr"/>
      <family val="0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color rgb="FFC00000"/>
      <name val="Times New Roman"/>
      <family val="1"/>
    </font>
    <font>
      <sz val="9"/>
      <color rgb="FFC00000"/>
      <name val="Times New Roman"/>
      <family val="1"/>
    </font>
    <font>
      <b/>
      <sz val="10"/>
      <color rgb="FFC00000"/>
      <name val="Times New Roman"/>
      <family val="1"/>
    </font>
    <font>
      <b/>
      <sz val="9"/>
      <color rgb="FFC00000"/>
      <name val="Times New Roman"/>
      <family val="1"/>
    </font>
    <font>
      <sz val="8"/>
      <color rgb="FFC00000"/>
      <name val="Times New Roman"/>
      <family val="1"/>
    </font>
    <font>
      <sz val="14"/>
      <color theme="1"/>
      <name val="Calibri"/>
      <family val="2"/>
    </font>
    <font>
      <b/>
      <sz val="16"/>
      <color theme="1"/>
      <name val="Times New Roman"/>
      <family val="1"/>
    </font>
    <font>
      <sz val="12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CFDFD"/>
        <bgColor indexed="64"/>
      </patternFill>
    </fill>
    <fill>
      <patternFill patternType="solid">
        <fgColor rgb="FFFFFF00"/>
        <bgColor indexed="64"/>
      </patternFill>
    </fill>
  </fills>
  <borders count="2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medium"/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/>
    </border>
    <border>
      <left style="medium"/>
      <right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medium"/>
      <right style="medium"/>
      <top/>
      <bottom style="thin"/>
    </border>
    <border>
      <left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dotted"/>
      <top/>
      <bottom style="thin"/>
    </border>
    <border>
      <left style="dotted"/>
      <right style="thin"/>
      <top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dotted"/>
      <top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dotted"/>
      <top style="thin"/>
      <bottom style="thin"/>
    </border>
    <border>
      <left style="thin"/>
      <right style="dotted"/>
      <top style="thin"/>
      <bottom/>
    </border>
    <border>
      <left/>
      <right style="medium"/>
      <top style="thin"/>
      <bottom/>
    </border>
    <border>
      <left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dotted"/>
      <top style="medium"/>
      <bottom style="thin"/>
    </border>
    <border>
      <left style="medium"/>
      <right style="medium"/>
      <top/>
      <bottom/>
    </border>
    <border>
      <left/>
      <right style="dotted"/>
      <top/>
      <bottom style="medium"/>
    </border>
    <border>
      <left style="dotted"/>
      <right style="thin"/>
      <top/>
      <bottom style="medium"/>
    </border>
    <border>
      <left style="dotted"/>
      <right style="dotted"/>
      <top/>
      <bottom style="medium"/>
    </border>
    <border>
      <left/>
      <right style="thin"/>
      <top/>
      <bottom style="medium"/>
    </border>
    <border>
      <left/>
      <right style="dotted"/>
      <top/>
      <bottom style="thin"/>
    </border>
    <border>
      <left/>
      <right style="dotted"/>
      <top style="medium"/>
      <bottom style="medium"/>
    </border>
    <border>
      <left style="medium"/>
      <right/>
      <top style="thin"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dashed"/>
      <right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/>
      <right style="dashed"/>
      <top style="thin"/>
      <bottom style="thin"/>
    </border>
    <border>
      <left style="dotted"/>
      <right style="dashed"/>
      <top style="thin"/>
      <bottom style="thin"/>
    </border>
    <border>
      <left/>
      <right style="dashed"/>
      <top/>
      <bottom/>
    </border>
    <border>
      <left style="thin"/>
      <right style="dashed"/>
      <top style="thin"/>
      <bottom style="thin"/>
    </border>
    <border>
      <left/>
      <right style="dotted"/>
      <top/>
      <bottom/>
    </border>
    <border>
      <left style="medium"/>
      <right style="dashed"/>
      <top style="thin"/>
      <bottom/>
    </border>
    <border>
      <left/>
      <right style="dashed"/>
      <top style="thin"/>
      <bottom/>
    </border>
    <border>
      <left style="medium"/>
      <right style="dashed"/>
      <top/>
      <bottom style="thin"/>
    </border>
    <border>
      <left/>
      <right style="dashed"/>
      <top/>
      <bottom style="thin"/>
    </border>
    <border>
      <left style="dashed"/>
      <right style="dashed"/>
      <top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/>
      <right/>
      <top style="thin"/>
      <bottom style="medium"/>
    </border>
    <border>
      <left/>
      <right style="dotted"/>
      <top style="thin"/>
      <bottom style="medium"/>
    </border>
    <border>
      <left/>
      <right style="medium"/>
      <top style="thin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dotted"/>
      <top/>
      <bottom/>
    </border>
    <border>
      <left style="dashed"/>
      <right style="medium"/>
      <top style="thin"/>
      <bottom style="thin"/>
    </border>
    <border>
      <left style="dotted"/>
      <right style="medium"/>
      <top/>
      <bottom style="thin"/>
    </border>
    <border>
      <left style="dotted"/>
      <right style="dotted"/>
      <top/>
      <bottom/>
    </border>
    <border>
      <left/>
      <right style="dotted"/>
      <top style="thin"/>
      <bottom/>
    </border>
    <border>
      <left style="dotted"/>
      <right style="medium"/>
      <top style="thin"/>
      <bottom/>
    </border>
    <border>
      <left style="dashed"/>
      <right style="medium"/>
      <top style="thin"/>
      <bottom/>
    </border>
    <border>
      <left style="dashed"/>
      <right style="dashed"/>
      <top style="thin"/>
      <bottom/>
    </border>
    <border>
      <left style="medium"/>
      <right style="dotted"/>
      <top style="medium"/>
      <bottom style="thin"/>
    </border>
    <border>
      <left/>
      <right style="dashed"/>
      <top style="medium"/>
      <bottom style="thin"/>
    </border>
    <border>
      <left style="dashed"/>
      <right style="medium"/>
      <top style="medium"/>
      <bottom style="thin"/>
    </border>
    <border>
      <left style="medium"/>
      <right style="dotted"/>
      <top/>
      <bottom style="medium"/>
    </border>
    <border>
      <left/>
      <right/>
      <top/>
      <bottom style="medium"/>
    </border>
    <border>
      <left style="medium"/>
      <right style="dashed"/>
      <top/>
      <bottom style="medium"/>
    </border>
    <border>
      <left style="dotted"/>
      <right style="dashed"/>
      <top/>
      <bottom style="medium"/>
    </border>
    <border>
      <left style="dotted"/>
      <right style="medium"/>
      <top/>
      <bottom style="medium"/>
    </border>
    <border>
      <left style="dotted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dotted"/>
      <top/>
      <bottom style="thin"/>
    </border>
    <border>
      <left style="thin"/>
      <right style="dotted"/>
      <top style="thin"/>
      <bottom style="medium"/>
    </border>
    <border>
      <left style="dashed"/>
      <right style="thin"/>
      <top style="thin"/>
      <bottom style="thin"/>
    </border>
    <border>
      <left style="dotted"/>
      <right/>
      <top style="thin"/>
      <bottom style="thin"/>
    </border>
    <border>
      <left style="dotted"/>
      <right style="medium"/>
      <top style="thin"/>
      <bottom style="medium"/>
    </border>
    <border>
      <left style="dotted"/>
      <right style="thin"/>
      <top style="thin"/>
      <bottom/>
    </border>
    <border>
      <left style="dotted"/>
      <right style="medium"/>
      <top style="medium"/>
      <bottom style="thin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/>
      <top style="medium"/>
      <bottom style="medium"/>
    </border>
    <border>
      <left style="dashed"/>
      <right style="dotted"/>
      <top style="thin"/>
      <bottom style="thin"/>
    </border>
    <border>
      <left style="dotted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/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>
        <color indexed="63"/>
      </right>
      <top style="thin">
        <color indexed="8"/>
      </top>
      <bottom style="medium">
        <color indexed="8"/>
      </bottom>
    </border>
    <border>
      <left style="dotted"/>
      <right/>
      <top style="thin"/>
      <bottom>
        <color indexed="63"/>
      </bottom>
    </border>
    <border>
      <left style="dashed"/>
      <right style="dotted"/>
      <top>
        <color indexed="63"/>
      </top>
      <bottom style="thin"/>
    </border>
    <border>
      <left style="dotted"/>
      <right>
        <color indexed="63"/>
      </right>
      <top/>
      <bottom style="thin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/>
      <top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dotted"/>
      <right style="medium"/>
      <top/>
      <bottom>
        <color indexed="63"/>
      </bottom>
    </border>
    <border>
      <left/>
      <right style="dashed"/>
      <top style="medium"/>
      <bottom style="medium"/>
    </border>
    <border>
      <left style="thin"/>
      <right style="dotted"/>
      <top/>
      <bottom style="medium"/>
    </border>
    <border>
      <left style="dashed"/>
      <right style="thin"/>
      <top style="medium"/>
      <bottom style="medium"/>
    </border>
    <border>
      <left/>
      <right style="dashed"/>
      <top style="thin"/>
      <bottom style="medium"/>
    </border>
    <border>
      <left style="dashed"/>
      <right style="thin"/>
      <top style="thin"/>
      <bottom style="medium"/>
    </border>
    <border>
      <left style="dotted"/>
      <right style="dashed"/>
      <top style="medium"/>
      <bottom style="medium"/>
    </border>
    <border>
      <left style="dotted"/>
      <right/>
      <top style="thin"/>
      <bottom style="medium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/>
      <bottom/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/>
      <top style="medium">
        <color indexed="8"/>
      </top>
      <bottom/>
    </border>
    <border>
      <left style="medium"/>
      <right/>
      <top style="medium">
        <color indexed="8"/>
      </top>
      <bottom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8" fillId="2" borderId="0" applyNumberFormat="0" applyBorder="0" applyAlignment="0" applyProtection="0"/>
    <xf numFmtId="0" fontId="128" fillId="3" borderId="0" applyNumberFormat="0" applyBorder="0" applyAlignment="0" applyProtection="0"/>
    <xf numFmtId="0" fontId="128" fillId="4" borderId="0" applyNumberFormat="0" applyBorder="0" applyAlignment="0" applyProtection="0"/>
    <xf numFmtId="0" fontId="128" fillId="5" borderId="0" applyNumberFormat="0" applyBorder="0" applyAlignment="0" applyProtection="0"/>
    <xf numFmtId="0" fontId="128" fillId="6" borderId="0" applyNumberFormat="0" applyBorder="0" applyAlignment="0" applyProtection="0"/>
    <xf numFmtId="0" fontId="128" fillId="7" borderId="0" applyNumberFormat="0" applyBorder="0" applyAlignment="0" applyProtection="0"/>
    <xf numFmtId="0" fontId="128" fillId="8" borderId="0" applyNumberFormat="0" applyBorder="0" applyAlignment="0" applyProtection="0"/>
    <xf numFmtId="0" fontId="128" fillId="9" borderId="0" applyNumberFormat="0" applyBorder="0" applyAlignment="0" applyProtection="0"/>
    <xf numFmtId="0" fontId="128" fillId="10" borderId="0" applyNumberFormat="0" applyBorder="0" applyAlignment="0" applyProtection="0"/>
    <xf numFmtId="0" fontId="128" fillId="11" borderId="0" applyNumberFormat="0" applyBorder="0" applyAlignment="0" applyProtection="0"/>
    <xf numFmtId="0" fontId="128" fillId="12" borderId="0" applyNumberFormat="0" applyBorder="0" applyAlignment="0" applyProtection="0"/>
    <xf numFmtId="0" fontId="128" fillId="13" borderId="0" applyNumberFormat="0" applyBorder="0" applyAlignment="0" applyProtection="0"/>
    <xf numFmtId="0" fontId="129" fillId="14" borderId="0" applyNumberFormat="0" applyBorder="0" applyAlignment="0" applyProtection="0"/>
    <xf numFmtId="0" fontId="129" fillId="15" borderId="0" applyNumberFormat="0" applyBorder="0" applyAlignment="0" applyProtection="0"/>
    <xf numFmtId="0" fontId="129" fillId="16" borderId="0" applyNumberFormat="0" applyBorder="0" applyAlignment="0" applyProtection="0"/>
    <xf numFmtId="0" fontId="129" fillId="17" borderId="0" applyNumberFormat="0" applyBorder="0" applyAlignment="0" applyProtection="0"/>
    <xf numFmtId="0" fontId="129" fillId="18" borderId="0" applyNumberFormat="0" applyBorder="0" applyAlignment="0" applyProtection="0"/>
    <xf numFmtId="0" fontId="129" fillId="19" borderId="0" applyNumberFormat="0" applyBorder="0" applyAlignment="0" applyProtection="0"/>
    <xf numFmtId="0" fontId="5" fillId="20" borderId="0">
      <alignment horizontal="center" vertical="center"/>
      <protection/>
    </xf>
    <xf numFmtId="0" fontId="5" fillId="21" borderId="0">
      <alignment horizontal="center" vertical="center"/>
      <protection/>
    </xf>
    <xf numFmtId="0" fontId="6" fillId="20" borderId="0">
      <alignment horizontal="center" vertical="center"/>
      <protection/>
    </xf>
    <xf numFmtId="0" fontId="6" fillId="21" borderId="0">
      <alignment horizontal="center" vertical="center"/>
      <protection/>
    </xf>
    <xf numFmtId="0" fontId="8" fillId="20" borderId="0">
      <alignment horizontal="center" vertical="center"/>
      <protection/>
    </xf>
    <xf numFmtId="0" fontId="8" fillId="20" borderId="0">
      <alignment horizontal="left" vertical="center"/>
      <protection/>
    </xf>
    <xf numFmtId="0" fontId="8" fillId="21" borderId="0">
      <alignment horizontal="left" vertical="center"/>
      <protection/>
    </xf>
    <xf numFmtId="0" fontId="8" fillId="20" borderId="0">
      <alignment horizontal="left" vertical="center"/>
      <protection/>
    </xf>
    <xf numFmtId="0" fontId="8" fillId="20" borderId="0">
      <alignment horizontal="center" vertical="center"/>
      <protection/>
    </xf>
    <xf numFmtId="0" fontId="9" fillId="20" borderId="0">
      <alignment horizontal="left" vertical="center"/>
      <protection/>
    </xf>
    <xf numFmtId="0" fontId="10" fillId="20" borderId="0">
      <alignment horizontal="center" vertical="center"/>
      <protection/>
    </xf>
    <xf numFmtId="0" fontId="11" fillId="20" borderId="0">
      <alignment horizontal="center" vertical="center"/>
      <protection/>
    </xf>
    <xf numFmtId="0" fontId="7" fillId="20" borderId="0">
      <alignment horizontal="center" vertical="center"/>
      <protection/>
    </xf>
    <xf numFmtId="0" fontId="7" fillId="21" borderId="0">
      <alignment horizontal="center" vertical="center"/>
      <protection/>
    </xf>
    <xf numFmtId="0" fontId="4" fillId="20" borderId="0">
      <alignment horizontal="center" vertical="center"/>
      <protection/>
    </xf>
    <xf numFmtId="0" fontId="4" fillId="21" borderId="0">
      <alignment horizontal="center" vertical="center"/>
      <protection/>
    </xf>
    <xf numFmtId="0" fontId="12" fillId="20" borderId="0">
      <alignment horizontal="left" vertical="center"/>
      <protection/>
    </xf>
    <xf numFmtId="0" fontId="13" fillId="20" borderId="0">
      <alignment horizontal="left" vertical="top"/>
      <protection/>
    </xf>
    <xf numFmtId="0" fontId="11" fillId="20" borderId="0">
      <alignment horizontal="left" vertical="top"/>
      <protection/>
    </xf>
    <xf numFmtId="0" fontId="12" fillId="20" borderId="0">
      <alignment horizontal="left" vertical="center"/>
      <protection/>
    </xf>
    <xf numFmtId="0" fontId="11" fillId="20" borderId="0">
      <alignment horizontal="left" vertical="top"/>
      <protection/>
    </xf>
    <xf numFmtId="0" fontId="13" fillId="20" borderId="0">
      <alignment horizontal="right" vertical="top"/>
      <protection/>
    </xf>
    <xf numFmtId="0" fontId="129" fillId="22" borderId="0" applyNumberFormat="0" applyBorder="0" applyAlignment="0" applyProtection="0"/>
    <xf numFmtId="0" fontId="129" fillId="23" borderId="0" applyNumberFormat="0" applyBorder="0" applyAlignment="0" applyProtection="0"/>
    <xf numFmtId="0" fontId="129" fillId="24" borderId="0" applyNumberFormat="0" applyBorder="0" applyAlignment="0" applyProtection="0"/>
    <xf numFmtId="0" fontId="129" fillId="25" borderId="0" applyNumberFormat="0" applyBorder="0" applyAlignment="0" applyProtection="0"/>
    <xf numFmtId="0" fontId="129" fillId="26" borderId="0" applyNumberFormat="0" applyBorder="0" applyAlignment="0" applyProtection="0"/>
    <xf numFmtId="0" fontId="129" fillId="27" borderId="0" applyNumberFormat="0" applyBorder="0" applyAlignment="0" applyProtection="0"/>
    <xf numFmtId="0" fontId="130" fillId="28" borderId="1" applyNumberFormat="0" applyAlignment="0" applyProtection="0"/>
    <xf numFmtId="0" fontId="131" fillId="29" borderId="2" applyNumberFormat="0" applyAlignment="0" applyProtection="0"/>
    <xf numFmtId="0" fontId="1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3" fillId="0" borderId="3" applyNumberFormat="0" applyFill="0" applyAlignment="0" applyProtection="0"/>
    <xf numFmtId="0" fontId="134" fillId="0" borderId="4" applyNumberFormat="0" applyFill="0" applyAlignment="0" applyProtection="0"/>
    <xf numFmtId="0" fontId="135" fillId="0" borderId="5" applyNumberFormat="0" applyFill="0" applyAlignment="0" applyProtection="0"/>
    <xf numFmtId="0" fontId="135" fillId="0" borderId="0" applyNumberFormat="0" applyFill="0" applyBorder="0" applyAlignment="0" applyProtection="0"/>
    <xf numFmtId="0" fontId="136" fillId="0" borderId="6" applyNumberFormat="0" applyFill="0" applyAlignment="0" applyProtection="0"/>
    <xf numFmtId="0" fontId="137" fillId="30" borderId="7" applyNumberFormat="0" applyAlignment="0" applyProtection="0"/>
    <xf numFmtId="0" fontId="138" fillId="0" borderId="0" applyNumberFormat="0" applyFill="0" applyBorder="0" applyAlignment="0" applyProtection="0"/>
    <xf numFmtId="0" fontId="1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0" fillId="32" borderId="0" applyNumberFormat="0" applyBorder="0" applyAlignment="0" applyProtection="0"/>
    <xf numFmtId="0" fontId="141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142" fillId="0" borderId="9" applyNumberFormat="0" applyFill="0" applyAlignment="0" applyProtection="0"/>
    <xf numFmtId="49" fontId="31" fillId="0" borderId="10">
      <alignment horizontal="distributed"/>
      <protection/>
    </xf>
    <xf numFmtId="0" fontId="1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4" fillId="34" borderId="0" applyNumberFormat="0" applyBorder="0" applyAlignment="0" applyProtection="0"/>
  </cellStyleXfs>
  <cellXfs count="3280">
    <xf numFmtId="0" fontId="0" fillId="0" borderId="0" xfId="0" applyAlignment="1">
      <alignment/>
    </xf>
    <xf numFmtId="0" fontId="16" fillId="20" borderId="11" xfId="42" applyFont="1" applyFill="1" applyBorder="1" applyAlignment="1" quotePrefix="1">
      <alignment vertical="center" wrapText="1"/>
      <protection/>
    </xf>
    <xf numFmtId="0" fontId="19" fillId="20" borderId="12" xfId="42" applyFont="1" applyFill="1" applyBorder="1" applyAlignment="1" quotePrefix="1">
      <alignment vertical="center" wrapText="1"/>
      <protection/>
    </xf>
    <xf numFmtId="0" fontId="18" fillId="20" borderId="12" xfId="0" applyFont="1" applyFill="1" applyBorder="1" applyAlignment="1">
      <alignment horizontal="left" vertical="center" wrapText="1"/>
    </xf>
    <xf numFmtId="0" fontId="16" fillId="20" borderId="13" xfId="38" applyFont="1" applyFill="1" applyBorder="1" applyAlignment="1" quotePrefix="1">
      <alignment vertical="center" wrapText="1"/>
      <protection/>
    </xf>
    <xf numFmtId="0" fontId="17" fillId="20" borderId="14" xfId="38" applyFont="1" applyFill="1" applyBorder="1" applyAlignment="1" quotePrefix="1">
      <alignment vertical="center" wrapText="1"/>
      <protection/>
    </xf>
    <xf numFmtId="0" fontId="16" fillId="20" borderId="14" xfId="38" applyFont="1" applyFill="1" applyBorder="1" applyAlignment="1" quotePrefix="1">
      <alignment vertical="center" wrapText="1"/>
      <protection/>
    </xf>
    <xf numFmtId="0" fontId="16" fillId="20" borderId="15" xfId="38" applyFont="1" applyFill="1" applyBorder="1" applyAlignment="1" quotePrefix="1">
      <alignment vertical="center" wrapText="1"/>
      <protection/>
    </xf>
    <xf numFmtId="0" fontId="17" fillId="20" borderId="16" xfId="42" applyFont="1" applyFill="1" applyBorder="1" applyAlignment="1" quotePrefix="1">
      <alignment vertical="center" wrapText="1"/>
      <protection/>
    </xf>
    <xf numFmtId="0" fontId="17" fillId="20" borderId="17" xfId="42" applyFont="1" applyFill="1" applyBorder="1" applyAlignment="1" quotePrefix="1">
      <alignment vertical="center" wrapText="1"/>
      <protection/>
    </xf>
    <xf numFmtId="0" fontId="17" fillId="20" borderId="18" xfId="42" applyFont="1" applyFill="1" applyBorder="1" applyAlignment="1" quotePrefix="1">
      <alignment vertical="center" wrapText="1"/>
      <protection/>
    </xf>
    <xf numFmtId="0" fontId="17" fillId="20" borderId="19" xfId="42" applyFont="1" applyFill="1" applyBorder="1" applyAlignment="1" quotePrefix="1">
      <alignment vertical="center" wrapText="1"/>
      <protection/>
    </xf>
    <xf numFmtId="0" fontId="17" fillId="20" borderId="20" xfId="42" applyFont="1" applyFill="1" applyBorder="1" applyAlignment="1" quotePrefix="1">
      <alignment vertical="center" wrapText="1"/>
      <protection/>
    </xf>
    <xf numFmtId="0" fontId="17" fillId="20" borderId="21" xfId="42" applyFont="1" applyFill="1" applyBorder="1" applyAlignment="1" quotePrefix="1">
      <alignment vertical="center" wrapText="1"/>
      <protection/>
    </xf>
    <xf numFmtId="0" fontId="17" fillId="20" borderId="22" xfId="42" applyFont="1" applyFill="1" applyBorder="1" applyAlignment="1" quotePrefix="1">
      <alignment vertical="center" wrapText="1"/>
      <protection/>
    </xf>
    <xf numFmtId="0" fontId="17" fillId="20" borderId="23" xfId="42" applyFont="1" applyFill="1" applyBorder="1" applyAlignment="1" quotePrefix="1">
      <alignment vertical="center" wrapText="1"/>
      <protection/>
    </xf>
    <xf numFmtId="0" fontId="17" fillId="20" borderId="24" xfId="42" applyFont="1" applyFill="1" applyBorder="1" applyAlignment="1" quotePrefix="1">
      <alignment vertical="center" wrapText="1"/>
      <protection/>
    </xf>
    <xf numFmtId="0" fontId="15" fillId="20" borderId="0" xfId="0" applyFont="1" applyFill="1" applyAlignment="1">
      <alignment/>
    </xf>
    <xf numFmtId="0" fontId="14" fillId="20" borderId="0" xfId="0" applyFont="1" applyFill="1" applyBorder="1" applyAlignment="1">
      <alignment horizontal="center" vertical="center" wrapText="1"/>
    </xf>
    <xf numFmtId="0" fontId="18" fillId="20" borderId="25" xfId="0" applyFont="1" applyFill="1" applyBorder="1" applyAlignment="1">
      <alignment horizontal="left" vertical="center" wrapText="1"/>
    </xf>
    <xf numFmtId="0" fontId="17" fillId="20" borderId="13" xfId="38" applyFont="1" applyFill="1" applyBorder="1" applyAlignment="1" quotePrefix="1">
      <alignment vertical="center" wrapText="1"/>
      <protection/>
    </xf>
    <xf numFmtId="0" fontId="16" fillId="20" borderId="26" xfId="38" applyFont="1" applyFill="1" applyBorder="1" applyAlignment="1" quotePrefix="1">
      <alignment vertical="center" wrapText="1"/>
      <protection/>
    </xf>
    <xf numFmtId="0" fontId="17" fillId="20" borderId="27" xfId="38" applyFont="1" applyFill="1" applyBorder="1" applyAlignment="1" quotePrefix="1">
      <alignment vertical="center" wrapText="1"/>
      <protection/>
    </xf>
    <xf numFmtId="0" fontId="17" fillId="20" borderId="10" xfId="42" applyFont="1" applyFill="1" applyBorder="1" applyAlignment="1" quotePrefix="1">
      <alignment vertical="center" wrapText="1"/>
      <protection/>
    </xf>
    <xf numFmtId="0" fontId="17" fillId="20" borderId="28" xfId="38" applyFont="1" applyFill="1" applyBorder="1" applyAlignment="1" quotePrefix="1">
      <alignment vertical="center" wrapText="1"/>
      <protection/>
    </xf>
    <xf numFmtId="0" fontId="17" fillId="20" borderId="29" xfId="38" applyFont="1" applyFill="1" applyBorder="1" applyAlignment="1" quotePrefix="1">
      <alignment vertical="center" wrapText="1"/>
      <protection/>
    </xf>
    <xf numFmtId="0" fontId="18" fillId="20" borderId="0" xfId="0" applyFont="1" applyFill="1" applyBorder="1" applyAlignment="1">
      <alignment horizontal="left" vertical="center" wrapText="1"/>
    </xf>
    <xf numFmtId="0" fontId="18" fillId="20" borderId="0" xfId="0" applyFont="1" applyFill="1" applyBorder="1" applyAlignment="1">
      <alignment/>
    </xf>
    <xf numFmtId="0" fontId="16" fillId="20" borderId="17" xfId="38" applyFont="1" applyFill="1" applyBorder="1" applyAlignment="1">
      <alignment vertical="center" wrapText="1"/>
      <protection/>
    </xf>
    <xf numFmtId="0" fontId="17" fillId="20" borderId="0" xfId="38" applyFont="1" applyFill="1" applyBorder="1" applyAlignment="1" quotePrefix="1">
      <alignment vertical="center" wrapText="1"/>
      <protection/>
    </xf>
    <xf numFmtId="0" fontId="15" fillId="20" borderId="0" xfId="0" applyFont="1" applyFill="1" applyBorder="1" applyAlignment="1">
      <alignment/>
    </xf>
    <xf numFmtId="0" fontId="14" fillId="20" borderId="0" xfId="0" applyFont="1" applyFill="1" applyBorder="1" applyAlignment="1">
      <alignment wrapText="1"/>
    </xf>
    <xf numFmtId="0" fontId="17" fillId="20" borderId="0" xfId="35" applyFont="1" applyFill="1" applyBorder="1" applyAlignment="1" quotePrefix="1">
      <alignment horizontal="center" vertical="center" wrapText="1"/>
      <protection/>
    </xf>
    <xf numFmtId="0" fontId="17" fillId="20" borderId="0" xfId="42" applyFont="1" applyFill="1" applyBorder="1" applyAlignment="1" quotePrefix="1">
      <alignment vertical="center" wrapText="1"/>
      <protection/>
    </xf>
    <xf numFmtId="0" fontId="16" fillId="20" borderId="0" xfId="38" applyFont="1" applyFill="1" applyBorder="1" applyAlignment="1" quotePrefix="1">
      <alignment horizontal="left" vertical="center" wrapText="1"/>
      <protection/>
    </xf>
    <xf numFmtId="0" fontId="20" fillId="20" borderId="12" xfId="0" applyFont="1" applyFill="1" applyBorder="1" applyAlignment="1">
      <alignment horizontal="left" vertical="center" wrapText="1"/>
    </xf>
    <xf numFmtId="0" fontId="18" fillId="20" borderId="0" xfId="0" applyFont="1" applyFill="1" applyBorder="1" applyAlignment="1">
      <alignment horizontal="left" vertical="center"/>
    </xf>
    <xf numFmtId="0" fontId="16" fillId="20" borderId="16" xfId="38" applyFont="1" applyFill="1" applyBorder="1" applyAlignment="1">
      <alignment vertical="center" wrapText="1"/>
      <protection/>
    </xf>
    <xf numFmtId="0" fontId="16" fillId="20" borderId="18" xfId="38" applyFont="1" applyFill="1" applyBorder="1" applyAlignment="1">
      <alignment vertical="center" wrapText="1"/>
      <protection/>
    </xf>
    <xf numFmtId="0" fontId="19" fillId="20" borderId="11" xfId="42" applyFont="1" applyFill="1" applyBorder="1" applyAlignment="1" quotePrefix="1">
      <alignment vertical="center" wrapText="1"/>
      <protection/>
    </xf>
    <xf numFmtId="0" fontId="19" fillId="20" borderId="30" xfId="42" applyFont="1" applyFill="1" applyBorder="1" applyAlignment="1">
      <alignment vertical="center" wrapText="1"/>
      <protection/>
    </xf>
    <xf numFmtId="0" fontId="21" fillId="20" borderId="25" xfId="0" applyFont="1" applyFill="1" applyBorder="1" applyAlignment="1">
      <alignment horizontal="left" vertical="center" wrapText="1"/>
    </xf>
    <xf numFmtId="0" fontId="21" fillId="20" borderId="31" xfId="0" applyFont="1" applyFill="1" applyBorder="1" applyAlignment="1">
      <alignment horizontal="left" vertical="center" wrapText="1"/>
    </xf>
    <xf numFmtId="0" fontId="16" fillId="20" borderId="20" xfId="38" applyFont="1" applyFill="1" applyBorder="1" applyAlignment="1">
      <alignment vertical="center" wrapText="1"/>
      <protection/>
    </xf>
    <xf numFmtId="0" fontId="16" fillId="20" borderId="32" xfId="38" applyFont="1" applyFill="1" applyBorder="1" applyAlignment="1">
      <alignment vertical="center" wrapText="1"/>
      <protection/>
    </xf>
    <xf numFmtId="0" fontId="16" fillId="20" borderId="13" xfId="42" applyFont="1" applyFill="1" applyBorder="1" applyAlignment="1" quotePrefix="1">
      <alignment vertical="center" wrapText="1"/>
      <protection/>
    </xf>
    <xf numFmtId="0" fontId="16" fillId="20" borderId="25" xfId="42" applyFont="1" applyFill="1" applyBorder="1" applyAlignment="1" quotePrefix="1">
      <alignment vertical="center" wrapText="1"/>
      <protection/>
    </xf>
    <xf numFmtId="0" fontId="16" fillId="20" borderId="12" xfId="42" applyFont="1" applyFill="1" applyBorder="1" applyAlignment="1" quotePrefix="1">
      <alignment vertical="center" wrapText="1"/>
      <protection/>
    </xf>
    <xf numFmtId="0" fontId="16" fillId="20" borderId="33" xfId="42" applyFont="1" applyFill="1" applyBorder="1" applyAlignment="1" quotePrefix="1">
      <alignment vertical="center" wrapText="1"/>
      <protection/>
    </xf>
    <xf numFmtId="0" fontId="14" fillId="20" borderId="0" xfId="0" applyFont="1" applyFill="1" applyBorder="1" applyAlignment="1">
      <alignment horizontal="center" wrapText="1"/>
    </xf>
    <xf numFmtId="0" fontId="17" fillId="20" borderId="21" xfId="38" applyFont="1" applyFill="1" applyBorder="1" applyAlignment="1" quotePrefix="1">
      <alignment vertical="center" wrapText="1"/>
      <protection/>
    </xf>
    <xf numFmtId="0" fontId="16" fillId="20" borderId="34" xfId="38" applyFont="1" applyFill="1" applyBorder="1" applyAlignment="1" quotePrefix="1">
      <alignment vertical="center" wrapText="1"/>
      <protection/>
    </xf>
    <xf numFmtId="0" fontId="17" fillId="20" borderId="35" xfId="38" applyFont="1" applyFill="1" applyBorder="1" applyAlignment="1" quotePrefix="1">
      <alignment vertical="center" wrapText="1"/>
      <protection/>
    </xf>
    <xf numFmtId="0" fontId="16" fillId="20" borderId="36" xfId="42" applyFont="1" applyFill="1" applyBorder="1" applyAlignment="1" quotePrefix="1">
      <alignment vertical="center" wrapText="1"/>
      <protection/>
    </xf>
    <xf numFmtId="0" fontId="16" fillId="20" borderId="29" xfId="38" applyFont="1" applyFill="1" applyBorder="1" applyAlignment="1" quotePrefix="1">
      <alignment vertical="center" wrapText="1"/>
      <protection/>
    </xf>
    <xf numFmtId="0" fontId="16" fillId="20" borderId="28" xfId="38" applyFont="1" applyFill="1" applyBorder="1" applyAlignment="1" quotePrefix="1">
      <alignment vertical="center" wrapText="1"/>
      <protection/>
    </xf>
    <xf numFmtId="0" fontId="16" fillId="20" borderId="13" xfId="38" applyFont="1" applyFill="1" applyBorder="1" applyAlignment="1" quotePrefix="1">
      <alignment horizontal="center" vertical="center" wrapText="1"/>
      <protection/>
    </xf>
    <xf numFmtId="0" fontId="16" fillId="20" borderId="25" xfId="38" applyFont="1" applyFill="1" applyBorder="1" applyAlignment="1" quotePrefix="1">
      <alignment horizontal="center" vertical="center" wrapText="1"/>
      <protection/>
    </xf>
    <xf numFmtId="0" fontId="16" fillId="20" borderId="36" xfId="38" applyFont="1" applyFill="1" applyBorder="1" applyAlignment="1" quotePrefix="1">
      <alignment horizontal="center" vertical="center" wrapText="1"/>
      <protection/>
    </xf>
    <xf numFmtId="0" fontId="16" fillId="20" borderId="12" xfId="38" applyFont="1" applyFill="1" applyBorder="1" applyAlignment="1" quotePrefix="1">
      <alignment horizontal="center" vertical="center" wrapText="1"/>
      <protection/>
    </xf>
    <xf numFmtId="0" fontId="18" fillId="20" borderId="36" xfId="0" applyFont="1" applyFill="1" applyBorder="1" applyAlignment="1">
      <alignment horizontal="center" vertical="center"/>
    </xf>
    <xf numFmtId="0" fontId="18" fillId="20" borderId="12" xfId="0" applyFont="1" applyFill="1" applyBorder="1" applyAlignment="1">
      <alignment horizontal="center" vertical="center"/>
    </xf>
    <xf numFmtId="0" fontId="16" fillId="20" borderId="11" xfId="38" applyFont="1" applyFill="1" applyBorder="1" applyAlignment="1" quotePrefix="1">
      <alignment horizontal="center" vertical="center" wrapText="1"/>
      <protection/>
    </xf>
    <xf numFmtId="0" fontId="18" fillId="20" borderId="11" xfId="0" applyFont="1" applyFill="1" applyBorder="1" applyAlignment="1">
      <alignment horizontal="center" vertical="center"/>
    </xf>
    <xf numFmtId="0" fontId="17" fillId="20" borderId="37" xfId="38" applyFont="1" applyFill="1" applyBorder="1" applyAlignment="1" quotePrefix="1">
      <alignment vertical="center" wrapText="1"/>
      <protection/>
    </xf>
    <xf numFmtId="0" fontId="17" fillId="20" borderId="20" xfId="38" applyFont="1" applyFill="1" applyBorder="1" applyAlignment="1" quotePrefix="1">
      <alignment vertical="center" wrapText="1"/>
      <protection/>
    </xf>
    <xf numFmtId="0" fontId="17" fillId="20" borderId="24" xfId="38" applyFont="1" applyFill="1" applyBorder="1" applyAlignment="1" quotePrefix="1">
      <alignment vertical="center" wrapText="1"/>
      <protection/>
    </xf>
    <xf numFmtId="0" fontId="17" fillId="20" borderId="32" xfId="38" applyFont="1" applyFill="1" applyBorder="1" applyAlignment="1" quotePrefix="1">
      <alignment vertical="center" wrapText="1"/>
      <protection/>
    </xf>
    <xf numFmtId="0" fontId="19" fillId="20" borderId="25" xfId="42" applyFont="1" applyFill="1" applyBorder="1" applyAlignment="1" quotePrefix="1">
      <alignment vertical="center" wrapText="1"/>
      <protection/>
    </xf>
    <xf numFmtId="0" fontId="16" fillId="20" borderId="21" xfId="42" applyFont="1" applyFill="1" applyBorder="1" applyAlignment="1" quotePrefix="1">
      <alignment vertical="center" wrapText="1"/>
      <protection/>
    </xf>
    <xf numFmtId="0" fontId="16" fillId="20" borderId="35" xfId="42" applyFont="1" applyFill="1" applyBorder="1" applyAlignment="1" quotePrefix="1">
      <alignment vertical="center" wrapText="1"/>
      <protection/>
    </xf>
    <xf numFmtId="0" fontId="16" fillId="20" borderId="20" xfId="42" applyFont="1" applyFill="1" applyBorder="1" applyAlignment="1" quotePrefix="1">
      <alignment vertical="center" wrapText="1"/>
      <protection/>
    </xf>
    <xf numFmtId="0" fontId="16" fillId="20" borderId="32" xfId="42" applyFont="1" applyFill="1" applyBorder="1" applyAlignment="1" quotePrefix="1">
      <alignment vertical="center" wrapText="1"/>
      <protection/>
    </xf>
    <xf numFmtId="0" fontId="16" fillId="20" borderId="24" xfId="42" applyFont="1" applyFill="1" applyBorder="1" applyAlignment="1" quotePrefix="1">
      <alignment vertical="center" wrapText="1"/>
      <protection/>
    </xf>
    <xf numFmtId="0" fontId="16" fillId="20" borderId="19" xfId="42" applyFont="1" applyFill="1" applyBorder="1" applyAlignment="1" quotePrefix="1">
      <alignment vertical="center" wrapText="1"/>
      <protection/>
    </xf>
    <xf numFmtId="0" fontId="16" fillId="20" borderId="38" xfId="42" applyFont="1" applyFill="1" applyBorder="1" applyAlignment="1" quotePrefix="1">
      <alignment vertical="center" wrapText="1"/>
      <protection/>
    </xf>
    <xf numFmtId="0" fontId="16" fillId="20" borderId="29" xfId="42" applyFont="1" applyFill="1" applyBorder="1" applyAlignment="1" quotePrefix="1">
      <alignment vertical="center" wrapText="1"/>
      <protection/>
    </xf>
    <xf numFmtId="0" fontId="16" fillId="20" borderId="18" xfId="38" applyFont="1" applyFill="1" applyBorder="1" applyAlignment="1">
      <alignment horizontal="center" vertical="center" wrapText="1"/>
      <protection/>
    </xf>
    <xf numFmtId="0" fontId="18" fillId="20" borderId="39" xfId="0" applyFont="1" applyFill="1" applyBorder="1" applyAlignment="1">
      <alignment horizontal="left" vertical="center" wrapText="1"/>
    </xf>
    <xf numFmtId="0" fontId="18" fillId="20" borderId="40" xfId="0" applyFont="1" applyFill="1" applyBorder="1" applyAlignment="1">
      <alignment horizontal="left" vertical="center" wrapText="1"/>
    </xf>
    <xf numFmtId="0" fontId="16" fillId="20" borderId="41" xfId="38" applyFont="1" applyFill="1" applyBorder="1" applyAlignment="1" quotePrefix="1">
      <alignment horizontal="center" vertical="center" wrapText="1"/>
      <protection/>
    </xf>
    <xf numFmtId="0" fontId="18" fillId="20" borderId="41" xfId="0" applyFont="1" applyFill="1" applyBorder="1" applyAlignment="1">
      <alignment horizontal="center" vertical="center"/>
    </xf>
    <xf numFmtId="0" fontId="17" fillId="20" borderId="23" xfId="42" applyFont="1" applyFill="1" applyBorder="1" applyAlignment="1" quotePrefix="1">
      <alignment horizontal="center" vertical="center" wrapText="1"/>
      <protection/>
    </xf>
    <xf numFmtId="0" fontId="17" fillId="20" borderId="18" xfId="42" applyFont="1" applyFill="1" applyBorder="1" applyAlignment="1" quotePrefix="1">
      <alignment horizontal="center" vertical="center" wrapText="1"/>
      <protection/>
    </xf>
    <xf numFmtId="0" fontId="22" fillId="20" borderId="22" xfId="0" applyFont="1" applyFill="1" applyBorder="1" applyAlignment="1">
      <alignment horizontal="center" vertical="center"/>
    </xf>
    <xf numFmtId="0" fontId="22" fillId="20" borderId="17" xfId="0" applyFont="1" applyFill="1" applyBorder="1" applyAlignment="1">
      <alignment horizontal="center" vertical="center"/>
    </xf>
    <xf numFmtId="0" fontId="16" fillId="20" borderId="16" xfId="38" applyFont="1" applyFill="1" applyBorder="1" applyAlignment="1">
      <alignment horizontal="center" vertical="center" wrapText="1"/>
      <protection/>
    </xf>
    <xf numFmtId="0" fontId="16" fillId="20" borderId="17" xfId="38" applyFont="1" applyFill="1" applyBorder="1" applyAlignment="1">
      <alignment horizontal="center" vertical="center" wrapText="1"/>
      <protection/>
    </xf>
    <xf numFmtId="0" fontId="17" fillId="20" borderId="14" xfId="38" applyFont="1" applyFill="1" applyBorder="1" applyAlignment="1" quotePrefix="1">
      <alignment horizontal="center" vertical="center" wrapText="1"/>
      <protection/>
    </xf>
    <xf numFmtId="0" fontId="16" fillId="20" borderId="26" xfId="38" applyFont="1" applyFill="1" applyBorder="1" applyAlignment="1" quotePrefix="1">
      <alignment horizontal="center" vertical="center" wrapText="1"/>
      <protection/>
    </xf>
    <xf numFmtId="0" fontId="16" fillId="20" borderId="14" xfId="38" applyFont="1" applyFill="1" applyBorder="1" applyAlignment="1" quotePrefix="1">
      <alignment horizontal="center" vertical="center" wrapText="1"/>
      <protection/>
    </xf>
    <xf numFmtId="0" fontId="16" fillId="20" borderId="42" xfId="38" applyFont="1" applyFill="1" applyBorder="1" applyAlignment="1">
      <alignment horizontal="center" vertical="center" wrapText="1"/>
      <protection/>
    </xf>
    <xf numFmtId="0" fontId="16" fillId="20" borderId="43" xfId="38" applyFont="1" applyFill="1" applyBorder="1" applyAlignment="1">
      <alignment horizontal="center" vertical="center" wrapText="1"/>
      <protection/>
    </xf>
    <xf numFmtId="0" fontId="17" fillId="20" borderId="17" xfId="42" applyFont="1" applyFill="1" applyBorder="1" applyAlignment="1" quotePrefix="1">
      <alignment horizontal="center" vertical="center" wrapText="1"/>
      <protection/>
    </xf>
    <xf numFmtId="0" fontId="17" fillId="20" borderId="22" xfId="42" applyFont="1" applyFill="1" applyBorder="1" applyAlignment="1" quotePrefix="1">
      <alignment horizontal="center" vertical="center" wrapText="1"/>
      <protection/>
    </xf>
    <xf numFmtId="0" fontId="17" fillId="20" borderId="44" xfId="38" applyFont="1" applyFill="1" applyBorder="1" applyAlignment="1" quotePrefix="1">
      <alignment horizontal="center" vertical="center" wrapText="1"/>
      <protection/>
    </xf>
    <xf numFmtId="0" fontId="17" fillId="20" borderId="29" xfId="38" applyFont="1" applyFill="1" applyBorder="1" applyAlignment="1" quotePrefix="1">
      <alignment horizontal="center" vertical="center" wrapText="1"/>
      <protection/>
    </xf>
    <xf numFmtId="0" fontId="17" fillId="20" borderId="45" xfId="38" applyFont="1" applyFill="1" applyBorder="1" applyAlignment="1" quotePrefix="1">
      <alignment horizontal="center" vertical="center" wrapText="1"/>
      <protection/>
    </xf>
    <xf numFmtId="0" fontId="17" fillId="20" borderId="46" xfId="38" applyFont="1" applyFill="1" applyBorder="1" applyAlignment="1" quotePrefix="1">
      <alignment horizontal="center" vertical="center" wrapText="1"/>
      <protection/>
    </xf>
    <xf numFmtId="0" fontId="17" fillId="20" borderId="47" xfId="42" applyFont="1" applyFill="1" applyBorder="1" applyAlignment="1" quotePrefix="1">
      <alignment horizontal="center" vertical="center" wrapText="1"/>
      <protection/>
    </xf>
    <xf numFmtId="0" fontId="17" fillId="20" borderId="48" xfId="38" applyFont="1" applyFill="1" applyBorder="1" applyAlignment="1" quotePrefix="1">
      <alignment horizontal="center" vertical="center" wrapText="1"/>
      <protection/>
    </xf>
    <xf numFmtId="0" fontId="17" fillId="20" borderId="49" xfId="38" applyFont="1" applyFill="1" applyBorder="1" applyAlignment="1" quotePrefix="1">
      <alignment horizontal="center" vertical="center" wrapText="1"/>
      <protection/>
    </xf>
    <xf numFmtId="0" fontId="22" fillId="20" borderId="20" xfId="0" applyFont="1" applyFill="1" applyBorder="1" applyAlignment="1">
      <alignment horizontal="center" vertical="center"/>
    </xf>
    <xf numFmtId="0" fontId="22" fillId="20" borderId="21" xfId="0" applyFont="1" applyFill="1" applyBorder="1" applyAlignment="1">
      <alignment horizontal="center" vertical="center"/>
    </xf>
    <xf numFmtId="0" fontId="17" fillId="20" borderId="24" xfId="42" applyFont="1" applyFill="1" applyBorder="1" applyAlignment="1" quotePrefix="1">
      <alignment horizontal="center" vertical="center" wrapText="1"/>
      <protection/>
    </xf>
    <xf numFmtId="0" fontId="17" fillId="20" borderId="40" xfId="42" applyFont="1" applyFill="1" applyBorder="1" applyAlignment="1" quotePrefix="1">
      <alignment horizontal="center" vertical="center" wrapText="1"/>
      <protection/>
    </xf>
    <xf numFmtId="0" fontId="22" fillId="20" borderId="35" xfId="0" applyFont="1" applyFill="1" applyBorder="1" applyAlignment="1">
      <alignment horizontal="center" vertical="center"/>
    </xf>
    <xf numFmtId="0" fontId="22" fillId="20" borderId="16" xfId="0" applyFont="1" applyFill="1" applyBorder="1" applyAlignment="1">
      <alignment horizontal="center" vertical="center"/>
    </xf>
    <xf numFmtId="0" fontId="15" fillId="20" borderId="35" xfId="0" applyFont="1" applyFill="1" applyBorder="1" applyAlignment="1">
      <alignment horizontal="center" vertical="center"/>
    </xf>
    <xf numFmtId="0" fontId="15" fillId="20" borderId="21" xfId="0" applyFont="1" applyFill="1" applyBorder="1" applyAlignment="1">
      <alignment horizontal="center" vertical="center"/>
    </xf>
    <xf numFmtId="0" fontId="16" fillId="20" borderId="20" xfId="38" applyFont="1" applyFill="1" applyBorder="1" applyAlignment="1">
      <alignment horizontal="center" vertical="center" wrapText="1"/>
      <protection/>
    </xf>
    <xf numFmtId="0" fontId="16" fillId="20" borderId="21" xfId="38" applyFont="1" applyFill="1" applyBorder="1" applyAlignment="1">
      <alignment horizontal="center" vertical="center" wrapText="1"/>
      <protection/>
    </xf>
    <xf numFmtId="0" fontId="16" fillId="20" borderId="32" xfId="38" applyFont="1" applyFill="1" applyBorder="1" applyAlignment="1">
      <alignment horizontal="center" vertical="center" wrapText="1"/>
      <protection/>
    </xf>
    <xf numFmtId="0" fontId="22" fillId="20" borderId="50" xfId="0" applyFont="1" applyFill="1" applyBorder="1" applyAlignment="1">
      <alignment horizontal="center" vertical="center"/>
    </xf>
    <xf numFmtId="0" fontId="22" fillId="20" borderId="39" xfId="0" applyFont="1" applyFill="1" applyBorder="1" applyAlignment="1">
      <alignment horizontal="center" vertical="center"/>
    </xf>
    <xf numFmtId="0" fontId="17" fillId="20" borderId="51" xfId="42" applyFont="1" applyFill="1" applyBorder="1" applyAlignment="1" quotePrefix="1">
      <alignment horizontal="center" vertical="center" wrapText="1"/>
      <protection/>
    </xf>
    <xf numFmtId="0" fontId="22" fillId="20" borderId="52" xfId="0" applyFont="1" applyFill="1" applyBorder="1" applyAlignment="1">
      <alignment horizontal="center" vertical="center"/>
    </xf>
    <xf numFmtId="0" fontId="15" fillId="20" borderId="52" xfId="0" applyFont="1" applyFill="1" applyBorder="1" applyAlignment="1">
      <alignment horizontal="center" vertical="center"/>
    </xf>
    <xf numFmtId="0" fontId="15" fillId="20" borderId="39" xfId="0" applyFont="1" applyFill="1" applyBorder="1" applyAlignment="1">
      <alignment horizontal="center" vertical="center"/>
    </xf>
    <xf numFmtId="0" fontId="16" fillId="20" borderId="50" xfId="38" applyFont="1" applyFill="1" applyBorder="1" applyAlignment="1">
      <alignment horizontal="center" vertical="center" wrapText="1"/>
      <protection/>
    </xf>
    <xf numFmtId="0" fontId="16" fillId="20" borderId="39" xfId="38" applyFont="1" applyFill="1" applyBorder="1" applyAlignment="1">
      <alignment horizontal="center" vertical="center" wrapText="1"/>
      <protection/>
    </xf>
    <xf numFmtId="0" fontId="16" fillId="20" borderId="40" xfId="38" applyFont="1" applyFill="1" applyBorder="1" applyAlignment="1">
      <alignment horizontal="center" vertical="center" wrapText="1"/>
      <protection/>
    </xf>
    <xf numFmtId="0" fontId="15" fillId="20" borderId="22" xfId="0" applyFont="1" applyFill="1" applyBorder="1" applyAlignment="1">
      <alignment horizontal="center" vertical="center"/>
    </xf>
    <xf numFmtId="0" fontId="15" fillId="20" borderId="17" xfId="0" applyFont="1" applyFill="1" applyBorder="1" applyAlignment="1">
      <alignment horizontal="center" vertical="center"/>
    </xf>
    <xf numFmtId="0" fontId="16" fillId="20" borderId="53" xfId="38" applyFont="1" applyFill="1" applyBorder="1" applyAlignment="1" quotePrefix="1">
      <alignment horizontal="center" vertical="center" wrapText="1"/>
      <protection/>
    </xf>
    <xf numFmtId="0" fontId="17" fillId="20" borderId="0" xfId="42" applyFont="1" applyFill="1" applyBorder="1" applyAlignment="1" quotePrefix="1">
      <alignment horizontal="center" vertical="center" wrapText="1"/>
      <protection/>
    </xf>
    <xf numFmtId="0" fontId="16" fillId="20" borderId="52" xfId="38" applyFont="1" applyFill="1" applyBorder="1" applyAlignment="1">
      <alignment horizontal="center" vertical="center" wrapText="1"/>
      <protection/>
    </xf>
    <xf numFmtId="0" fontId="16" fillId="20" borderId="54" xfId="38" applyFont="1" applyFill="1" applyBorder="1" applyAlignment="1">
      <alignment horizontal="center" vertical="center" wrapText="1"/>
      <protection/>
    </xf>
    <xf numFmtId="0" fontId="18" fillId="20" borderId="17" xfId="0" applyFont="1" applyFill="1" applyBorder="1" applyAlignment="1">
      <alignment horizontal="center" vertical="center" wrapText="1"/>
    </xf>
    <xf numFmtId="0" fontId="18" fillId="20" borderId="16" xfId="0" applyFont="1" applyFill="1" applyBorder="1" applyAlignment="1">
      <alignment horizontal="center" vertical="center" wrapText="1"/>
    </xf>
    <xf numFmtId="0" fontId="18" fillId="20" borderId="18" xfId="0" applyFont="1" applyFill="1" applyBorder="1" applyAlignment="1">
      <alignment horizontal="center" vertical="center" wrapText="1"/>
    </xf>
    <xf numFmtId="0" fontId="18" fillId="20" borderId="55" xfId="0" applyFont="1" applyFill="1" applyBorder="1" applyAlignment="1">
      <alignment horizontal="center" vertical="center"/>
    </xf>
    <xf numFmtId="0" fontId="18" fillId="20" borderId="56" xfId="0" applyFont="1" applyFill="1" applyBorder="1" applyAlignment="1">
      <alignment horizontal="center" vertical="center"/>
    </xf>
    <xf numFmtId="0" fontId="18" fillId="20" borderId="57" xfId="0" applyFont="1" applyFill="1" applyBorder="1" applyAlignment="1">
      <alignment horizontal="center" vertical="center"/>
    </xf>
    <xf numFmtId="0" fontId="18" fillId="20" borderId="22" xfId="0" applyFont="1" applyFill="1" applyBorder="1" applyAlignment="1">
      <alignment horizontal="center" vertical="center" wrapText="1"/>
    </xf>
    <xf numFmtId="0" fontId="18" fillId="20" borderId="58" xfId="0" applyFont="1" applyFill="1" applyBorder="1" applyAlignment="1">
      <alignment horizontal="center" vertical="center"/>
    </xf>
    <xf numFmtId="0" fontId="22" fillId="20" borderId="25" xfId="0" applyFont="1" applyFill="1" applyBorder="1" applyAlignment="1">
      <alignment horizontal="center" vertical="center"/>
    </xf>
    <xf numFmtId="0" fontId="22" fillId="20" borderId="27" xfId="0" applyFont="1" applyFill="1" applyBorder="1" applyAlignment="1">
      <alignment horizontal="center" vertical="center"/>
    </xf>
    <xf numFmtId="0" fontId="17" fillId="20" borderId="44" xfId="42" applyFont="1" applyFill="1" applyBorder="1" applyAlignment="1" quotePrefix="1">
      <alignment horizontal="center" vertical="center" wrapText="1"/>
      <protection/>
    </xf>
    <xf numFmtId="0" fontId="18" fillId="20" borderId="23" xfId="0" applyFont="1" applyFill="1" applyBorder="1" applyAlignment="1">
      <alignment horizontal="center" vertical="center" wrapText="1"/>
    </xf>
    <xf numFmtId="0" fontId="18" fillId="20" borderId="59" xfId="0" applyFont="1" applyFill="1" applyBorder="1" applyAlignment="1">
      <alignment horizontal="center" vertical="center"/>
    </xf>
    <xf numFmtId="0" fontId="22" fillId="20" borderId="13" xfId="0" applyFont="1" applyFill="1" applyBorder="1" applyAlignment="1">
      <alignment horizontal="center" vertical="center"/>
    </xf>
    <xf numFmtId="0" fontId="16" fillId="20" borderId="60" xfId="38" applyFont="1" applyFill="1" applyBorder="1" applyAlignment="1">
      <alignment horizontal="center" vertical="center" wrapText="1"/>
      <protection/>
    </xf>
    <xf numFmtId="0" fontId="16" fillId="20" borderId="22" xfId="38" applyFont="1" applyFill="1" applyBorder="1" applyAlignment="1">
      <alignment horizontal="center" vertical="center" wrapText="1"/>
      <protection/>
    </xf>
    <xf numFmtId="0" fontId="15" fillId="20" borderId="13" xfId="0" applyFont="1" applyFill="1" applyBorder="1" applyAlignment="1">
      <alignment horizontal="center" vertical="center"/>
    </xf>
    <xf numFmtId="0" fontId="15" fillId="20" borderId="27" xfId="0" applyFont="1" applyFill="1" applyBorder="1" applyAlignment="1">
      <alignment horizontal="center" vertical="center"/>
    </xf>
    <xf numFmtId="0" fontId="20" fillId="20" borderId="61" xfId="0" applyFont="1" applyFill="1" applyBorder="1" applyAlignment="1">
      <alignment horizontal="left" vertical="center" wrapText="1"/>
    </xf>
    <xf numFmtId="0" fontId="18" fillId="20" borderId="20" xfId="0" applyFont="1" applyFill="1" applyBorder="1" applyAlignment="1">
      <alignment horizontal="center" vertical="center" wrapText="1"/>
    </xf>
    <xf numFmtId="0" fontId="18" fillId="20" borderId="21" xfId="0" applyFont="1" applyFill="1" applyBorder="1" applyAlignment="1">
      <alignment horizontal="center" vertical="center" wrapText="1"/>
    </xf>
    <xf numFmtId="0" fontId="18" fillId="20" borderId="32" xfId="0" applyFont="1" applyFill="1" applyBorder="1" applyAlignment="1">
      <alignment horizontal="center" vertical="center" wrapText="1"/>
    </xf>
    <xf numFmtId="0" fontId="18" fillId="20" borderId="35" xfId="0" applyFont="1" applyFill="1" applyBorder="1" applyAlignment="1">
      <alignment horizontal="center" vertical="center" wrapText="1"/>
    </xf>
    <xf numFmtId="0" fontId="18" fillId="20" borderId="24" xfId="0" applyFont="1" applyFill="1" applyBorder="1" applyAlignment="1">
      <alignment horizontal="center" vertical="center" wrapText="1"/>
    </xf>
    <xf numFmtId="0" fontId="16" fillId="20" borderId="62" xfId="38" applyFont="1" applyFill="1" applyBorder="1" applyAlignment="1" quotePrefix="1">
      <alignment horizontal="center" vertical="center" wrapText="1"/>
      <protection/>
    </xf>
    <xf numFmtId="0" fontId="16" fillId="20" borderId="63" xfId="38" applyFont="1" applyFill="1" applyBorder="1" applyAlignment="1" quotePrefix="1">
      <alignment horizontal="center" vertical="center" wrapText="1"/>
      <protection/>
    </xf>
    <xf numFmtId="0" fontId="18" fillId="20" borderId="50" xfId="0" applyFont="1" applyFill="1" applyBorder="1" applyAlignment="1">
      <alignment horizontal="left" vertical="center" wrapText="1"/>
    </xf>
    <xf numFmtId="0" fontId="19" fillId="20" borderId="30" xfId="42" applyFont="1" applyFill="1" applyBorder="1" applyAlignment="1" quotePrefix="1">
      <alignment vertical="center" wrapText="1"/>
      <protection/>
    </xf>
    <xf numFmtId="0" fontId="16" fillId="20" borderId="50" xfId="35" applyFont="1" applyFill="1" applyBorder="1" applyAlignment="1" quotePrefix="1">
      <alignment horizontal="center" vertical="center" textRotation="255" wrapText="1"/>
      <protection/>
    </xf>
    <xf numFmtId="0" fontId="16" fillId="20" borderId="52" xfId="35" applyFont="1" applyFill="1" applyBorder="1" applyAlignment="1" quotePrefix="1">
      <alignment horizontal="center" vertical="center" textRotation="255" wrapText="1"/>
      <protection/>
    </xf>
    <xf numFmtId="0" fontId="16" fillId="20" borderId="0" xfId="35" applyFont="1" applyFill="1" applyBorder="1" applyAlignment="1" quotePrefix="1">
      <alignment horizontal="center" vertical="center" textRotation="255" wrapText="1"/>
      <protection/>
    </xf>
    <xf numFmtId="0" fontId="16" fillId="20" borderId="54" xfId="35" applyFont="1" applyFill="1" applyBorder="1" applyAlignment="1" quotePrefix="1">
      <alignment horizontal="center" vertical="center" textRotation="255" wrapText="1"/>
      <protection/>
    </xf>
    <xf numFmtId="0" fontId="16" fillId="20" borderId="27" xfId="35" applyFont="1" applyFill="1" applyBorder="1" applyAlignment="1" quotePrefix="1">
      <alignment horizontal="center" vertical="center" textRotation="255" wrapText="1"/>
      <protection/>
    </xf>
    <xf numFmtId="0" fontId="16" fillId="20" borderId="27" xfId="38" applyFont="1" applyFill="1" applyBorder="1" applyAlignment="1" quotePrefix="1">
      <alignment horizontal="center" vertical="center" wrapText="1"/>
      <protection/>
    </xf>
    <xf numFmtId="0" fontId="16" fillId="20" borderId="64" xfId="38" applyFont="1" applyFill="1" applyBorder="1" applyAlignment="1" quotePrefix="1">
      <alignment horizontal="center" vertical="center" wrapText="1"/>
      <protection/>
    </xf>
    <xf numFmtId="0" fontId="16" fillId="20" borderId="44" xfId="38" applyFont="1" applyFill="1" applyBorder="1" applyAlignment="1" quotePrefix="1">
      <alignment horizontal="center" vertical="center" wrapText="1"/>
      <protection/>
    </xf>
    <xf numFmtId="0" fontId="16" fillId="20" borderId="13" xfId="35" applyFont="1" applyFill="1" applyBorder="1" applyAlignment="1" quotePrefix="1">
      <alignment horizontal="center" vertical="center" textRotation="255" wrapText="1"/>
      <protection/>
    </xf>
    <xf numFmtId="0" fontId="16" fillId="20" borderId="30" xfId="38" applyFont="1" applyFill="1" applyBorder="1" applyAlignment="1">
      <alignment vertical="center" wrapText="1"/>
      <protection/>
    </xf>
    <xf numFmtId="0" fontId="16" fillId="20" borderId="54" xfId="38" applyFont="1" applyFill="1" applyBorder="1" applyAlignment="1">
      <alignment vertical="center" wrapText="1"/>
      <protection/>
    </xf>
    <xf numFmtId="0" fontId="16" fillId="20" borderId="44" xfId="35" applyFont="1" applyFill="1" applyBorder="1" applyAlignment="1" quotePrefix="1">
      <alignment horizontal="center" vertical="center" textRotation="255" wrapText="1"/>
      <protection/>
    </xf>
    <xf numFmtId="0" fontId="16" fillId="20" borderId="50" xfId="42" applyFont="1" applyFill="1" applyBorder="1" applyAlignment="1" quotePrefix="1">
      <alignment vertical="center" wrapText="1"/>
      <protection/>
    </xf>
    <xf numFmtId="0" fontId="16" fillId="20" borderId="41" xfId="42" applyFont="1" applyFill="1" applyBorder="1" applyAlignment="1" quotePrefix="1">
      <alignment vertical="center" wrapText="1"/>
      <protection/>
    </xf>
    <xf numFmtId="0" fontId="17" fillId="20" borderId="56" xfId="42" applyFont="1" applyFill="1" applyBorder="1" applyAlignment="1" quotePrefix="1">
      <alignment horizontal="center" vertical="center" wrapText="1"/>
      <protection/>
    </xf>
    <xf numFmtId="0" fontId="16" fillId="20" borderId="12" xfId="42" applyFont="1" applyFill="1" applyBorder="1" applyAlignment="1" quotePrefix="1">
      <alignment horizontal="center" vertical="center" wrapText="1"/>
      <protection/>
    </xf>
    <xf numFmtId="0" fontId="16" fillId="20" borderId="11" xfId="42" applyFont="1" applyFill="1" applyBorder="1" applyAlignment="1" quotePrefix="1">
      <alignment horizontal="center" vertical="center" wrapText="1"/>
      <protection/>
    </xf>
    <xf numFmtId="0" fontId="16" fillId="20" borderId="33" xfId="42" applyFont="1" applyFill="1" applyBorder="1" applyAlignment="1" quotePrefix="1">
      <alignment horizontal="center" vertical="center" wrapText="1"/>
      <protection/>
    </xf>
    <xf numFmtId="0" fontId="17" fillId="20" borderId="65" xfId="42" applyFont="1" applyFill="1" applyBorder="1" applyAlignment="1" quotePrefix="1">
      <alignment horizontal="center" vertical="center" wrapText="1"/>
      <protection/>
    </xf>
    <xf numFmtId="0" fontId="17" fillId="20" borderId="21" xfId="42" applyFont="1" applyFill="1" applyBorder="1" applyAlignment="1" quotePrefix="1">
      <alignment horizontal="center" vertical="center" wrapText="1"/>
      <protection/>
    </xf>
    <xf numFmtId="0" fontId="17" fillId="20" borderId="35" xfId="42" applyFont="1" applyFill="1" applyBorder="1" applyAlignment="1" quotePrefix="1">
      <alignment horizontal="center" vertical="center" wrapText="1"/>
      <protection/>
    </xf>
    <xf numFmtId="0" fontId="16" fillId="20" borderId="39" xfId="38" applyFont="1" applyFill="1" applyBorder="1" applyAlignment="1">
      <alignment vertical="center" wrapText="1"/>
      <protection/>
    </xf>
    <xf numFmtId="0" fontId="17" fillId="20" borderId="35" xfId="42" applyFont="1" applyFill="1" applyBorder="1" applyAlignment="1" quotePrefix="1">
      <alignment vertical="center" wrapText="1"/>
      <protection/>
    </xf>
    <xf numFmtId="0" fontId="21" fillId="20" borderId="12" xfId="0" applyFont="1" applyFill="1" applyBorder="1" applyAlignment="1">
      <alignment horizontal="left" vertical="center" wrapText="1"/>
    </xf>
    <xf numFmtId="0" fontId="17" fillId="20" borderId="36" xfId="38" applyFont="1" applyFill="1" applyBorder="1" applyAlignment="1" quotePrefix="1">
      <alignment horizontal="center" vertical="center" wrapText="1"/>
      <protection/>
    </xf>
    <xf numFmtId="0" fontId="17" fillId="20" borderId="62" xfId="38" applyFont="1" applyFill="1" applyBorder="1" applyAlignment="1" quotePrefix="1">
      <alignment horizontal="center" vertical="center" wrapText="1"/>
      <protection/>
    </xf>
    <xf numFmtId="0" fontId="17" fillId="20" borderId="41" xfId="38" applyFont="1" applyFill="1" applyBorder="1" applyAlignment="1" quotePrefix="1">
      <alignment horizontal="center" vertical="center" wrapText="1"/>
      <protection/>
    </xf>
    <xf numFmtId="0" fontId="16" fillId="20" borderId="36" xfId="38" applyFont="1" applyFill="1" applyBorder="1" applyAlignment="1">
      <alignment horizontal="center" vertical="center" wrapText="1"/>
      <protection/>
    </xf>
    <xf numFmtId="0" fontId="16" fillId="20" borderId="11" xfId="38" applyFont="1" applyFill="1" applyBorder="1" applyAlignment="1">
      <alignment horizontal="center" vertical="center" wrapText="1"/>
      <protection/>
    </xf>
    <xf numFmtId="0" fontId="17" fillId="20" borderId="57" xfId="42" applyFont="1" applyFill="1" applyBorder="1" applyAlignment="1" quotePrefix="1">
      <alignment horizontal="center" vertical="center" wrapText="1"/>
      <protection/>
    </xf>
    <xf numFmtId="0" fontId="17" fillId="20" borderId="36" xfId="38" applyFont="1" applyFill="1" applyBorder="1" applyAlignment="1" quotePrefix="1">
      <alignment vertical="center" wrapText="1"/>
      <protection/>
    </xf>
    <xf numFmtId="0" fontId="17" fillId="20" borderId="41" xfId="38" applyFont="1" applyFill="1" applyBorder="1" applyAlignment="1" quotePrefix="1">
      <alignment vertical="center" wrapText="1"/>
      <protection/>
    </xf>
    <xf numFmtId="0" fontId="17" fillId="20" borderId="33" xfId="38" applyFont="1" applyFill="1" applyBorder="1" applyAlignment="1" quotePrefix="1">
      <alignment vertical="center" wrapText="1"/>
      <protection/>
    </xf>
    <xf numFmtId="0" fontId="17" fillId="20" borderId="66" xfId="42" applyFont="1" applyFill="1" applyBorder="1" applyAlignment="1">
      <alignment vertical="center" wrapText="1"/>
      <protection/>
    </xf>
    <xf numFmtId="0" fontId="17" fillId="20" borderId="67" xfId="40" applyFont="1" applyFill="1" applyBorder="1" applyAlignment="1">
      <alignment vertical="center" wrapText="1"/>
      <protection/>
    </xf>
    <xf numFmtId="0" fontId="17" fillId="20" borderId="68" xfId="42" applyFont="1" applyFill="1" applyBorder="1" applyAlignment="1">
      <alignment vertical="center" wrapText="1"/>
      <protection/>
    </xf>
    <xf numFmtId="0" fontId="17" fillId="20" borderId="47" xfId="42" applyFont="1" applyFill="1" applyBorder="1" applyAlignment="1" quotePrefix="1">
      <alignment vertical="center" wrapText="1"/>
      <protection/>
    </xf>
    <xf numFmtId="0" fontId="16" fillId="20" borderId="34" xfId="42" applyFont="1" applyFill="1" applyBorder="1" applyAlignment="1" quotePrefix="1">
      <alignment vertical="center" wrapText="1"/>
      <protection/>
    </xf>
    <xf numFmtId="0" fontId="17" fillId="20" borderId="65" xfId="42" applyFont="1" applyFill="1" applyBorder="1" applyAlignment="1" quotePrefix="1">
      <alignment vertical="center" wrapText="1"/>
      <protection/>
    </xf>
    <xf numFmtId="0" fontId="17" fillId="20" borderId="69" xfId="38" applyFont="1" applyFill="1" applyBorder="1" applyAlignment="1" quotePrefix="1">
      <alignment vertical="center" wrapText="1"/>
      <protection/>
    </xf>
    <xf numFmtId="0" fontId="17" fillId="20" borderId="70" xfId="42" applyFont="1" applyFill="1" applyBorder="1" applyAlignment="1" quotePrefix="1">
      <alignment horizontal="center" vertical="center" wrapText="1"/>
      <protection/>
    </xf>
    <xf numFmtId="0" fontId="16" fillId="20" borderId="39" xfId="42" applyFont="1" applyFill="1" applyBorder="1" applyAlignment="1" quotePrefix="1">
      <alignment vertical="center" wrapText="1"/>
      <protection/>
    </xf>
    <xf numFmtId="0" fontId="17" fillId="20" borderId="40" xfId="42" applyFont="1" applyFill="1" applyBorder="1" applyAlignment="1" quotePrefix="1">
      <alignment vertical="center" wrapText="1"/>
      <protection/>
    </xf>
    <xf numFmtId="0" fontId="17" fillId="20" borderId="51" xfId="42" applyFont="1" applyFill="1" applyBorder="1" applyAlignment="1" quotePrefix="1">
      <alignment vertical="center" wrapText="1"/>
      <protection/>
    </xf>
    <xf numFmtId="0" fontId="17" fillId="20" borderId="71" xfId="42" applyFont="1" applyFill="1" applyBorder="1" applyAlignment="1" quotePrefix="1">
      <alignment horizontal="center" vertical="center" wrapText="1"/>
      <protection/>
    </xf>
    <xf numFmtId="0" fontId="17" fillId="20" borderId="28" xfId="42" applyFont="1" applyFill="1" applyBorder="1" applyAlignment="1" quotePrefix="1">
      <alignment horizontal="center" vertical="center" wrapText="1"/>
      <protection/>
    </xf>
    <xf numFmtId="0" fontId="17" fillId="20" borderId="48" xfId="42" applyFont="1" applyFill="1" applyBorder="1" applyAlignment="1" quotePrefix="1">
      <alignment horizontal="center" vertical="center" wrapText="1"/>
      <protection/>
    </xf>
    <xf numFmtId="0" fontId="17" fillId="20" borderId="45" xfId="42" applyFont="1" applyFill="1" applyBorder="1" applyAlignment="1" quotePrefix="1">
      <alignment horizontal="center" vertical="center" wrapText="1"/>
      <protection/>
    </xf>
    <xf numFmtId="0" fontId="18" fillId="20" borderId="29" xfId="0" applyFont="1" applyFill="1" applyBorder="1" applyAlignment="1">
      <alignment horizontal="center" vertical="center" wrapText="1"/>
    </xf>
    <xf numFmtId="0" fontId="18" fillId="20" borderId="34" xfId="0" applyFont="1" applyFill="1" applyBorder="1" applyAlignment="1">
      <alignment horizontal="center" vertical="center" wrapText="1"/>
    </xf>
    <xf numFmtId="0" fontId="18" fillId="20" borderId="19" xfId="0" applyFont="1" applyFill="1" applyBorder="1" applyAlignment="1">
      <alignment horizontal="center" vertical="center" wrapText="1"/>
    </xf>
    <xf numFmtId="0" fontId="18" fillId="20" borderId="43" xfId="0" applyFont="1" applyFill="1" applyBorder="1" applyAlignment="1">
      <alignment horizontal="center" vertical="center" wrapText="1"/>
    </xf>
    <xf numFmtId="0" fontId="16" fillId="20" borderId="36" xfId="42" applyFont="1" applyFill="1" applyBorder="1" applyAlignment="1" quotePrefix="1">
      <alignment horizontal="center" vertical="center" wrapText="1"/>
      <protection/>
    </xf>
    <xf numFmtId="0" fontId="18" fillId="20" borderId="13" xfId="0" applyFont="1" applyFill="1" applyBorder="1" applyAlignment="1">
      <alignment horizontal="center" vertical="center" wrapText="1"/>
    </xf>
    <xf numFmtId="0" fontId="18" fillId="20" borderId="14" xfId="0" applyFont="1" applyFill="1" applyBorder="1" applyAlignment="1">
      <alignment horizontal="center" vertical="center" wrapText="1"/>
    </xf>
    <xf numFmtId="0" fontId="18" fillId="20" borderId="15" xfId="0" applyFont="1" applyFill="1" applyBorder="1" applyAlignment="1">
      <alignment horizontal="center" vertical="center" wrapText="1"/>
    </xf>
    <xf numFmtId="0" fontId="18" fillId="20" borderId="28" xfId="0" applyFont="1" applyFill="1" applyBorder="1" applyAlignment="1">
      <alignment horizontal="center" vertical="center" wrapText="1"/>
    </xf>
    <xf numFmtId="0" fontId="18" fillId="20" borderId="16" xfId="0" applyFont="1" applyFill="1" applyBorder="1" applyAlignment="1">
      <alignment horizontal="center" vertical="center" wrapText="1"/>
    </xf>
    <xf numFmtId="0" fontId="18" fillId="20" borderId="17" xfId="0" applyFont="1" applyFill="1" applyBorder="1" applyAlignment="1">
      <alignment horizontal="center" vertical="center" wrapText="1"/>
    </xf>
    <xf numFmtId="0" fontId="18" fillId="20" borderId="18" xfId="0" applyFont="1" applyFill="1" applyBorder="1" applyAlignment="1">
      <alignment horizontal="center" vertical="center" wrapText="1"/>
    </xf>
    <xf numFmtId="0" fontId="18" fillId="20" borderId="55" xfId="0" applyFont="1" applyFill="1" applyBorder="1" applyAlignment="1">
      <alignment horizontal="center" vertical="center" wrapText="1"/>
    </xf>
    <xf numFmtId="0" fontId="18" fillId="20" borderId="56" xfId="0" applyFont="1" applyFill="1" applyBorder="1" applyAlignment="1">
      <alignment horizontal="center" vertical="center" wrapText="1"/>
    </xf>
    <xf numFmtId="0" fontId="18" fillId="20" borderId="57" xfId="0" applyFont="1" applyFill="1" applyBorder="1" applyAlignment="1">
      <alignment horizontal="center" vertical="center" wrapText="1"/>
    </xf>
    <xf numFmtId="0" fontId="10" fillId="20" borderId="36" xfId="35" applyFont="1" applyFill="1" applyBorder="1" applyAlignment="1" quotePrefix="1">
      <alignment horizontal="center" vertical="center" wrapText="1"/>
      <protection/>
    </xf>
    <xf numFmtId="0" fontId="19" fillId="20" borderId="72" xfId="42" applyFont="1" applyFill="1" applyBorder="1" applyAlignment="1">
      <alignment vertical="center" wrapText="1"/>
      <protection/>
    </xf>
    <xf numFmtId="0" fontId="11" fillId="20" borderId="36" xfId="35" applyFont="1" applyFill="1" applyBorder="1" applyAlignment="1" quotePrefix="1">
      <alignment horizontal="center" vertical="center" wrapText="1"/>
      <protection/>
    </xf>
    <xf numFmtId="0" fontId="4" fillId="20" borderId="12" xfId="35" applyFont="1" applyFill="1" applyBorder="1" applyAlignment="1" quotePrefix="1">
      <alignment horizontal="center" vertical="center" wrapText="1"/>
      <protection/>
    </xf>
    <xf numFmtId="0" fontId="4" fillId="20" borderId="11" xfId="35" applyFont="1" applyFill="1" applyBorder="1" applyAlignment="1" quotePrefix="1">
      <alignment horizontal="center" vertical="center" wrapText="1"/>
      <protection/>
    </xf>
    <xf numFmtId="0" fontId="17" fillId="20" borderId="10" xfId="42" applyFont="1" applyFill="1" applyBorder="1" applyAlignment="1">
      <alignment vertical="center" wrapText="1"/>
      <protection/>
    </xf>
    <xf numFmtId="0" fontId="17" fillId="20" borderId="64" xfId="42" applyFont="1" applyFill="1" applyBorder="1" applyAlignment="1" quotePrefix="1">
      <alignment horizontal="center" vertical="center" wrapText="1"/>
      <protection/>
    </xf>
    <xf numFmtId="0" fontId="16" fillId="20" borderId="15" xfId="38" applyFont="1" applyFill="1" applyBorder="1" applyAlignment="1" quotePrefix="1">
      <alignment horizontal="center" vertical="center" wrapText="1"/>
      <protection/>
    </xf>
    <xf numFmtId="0" fontId="17" fillId="20" borderId="72" xfId="42" applyFont="1" applyFill="1" applyBorder="1" applyAlignment="1">
      <alignment vertical="center" wrapText="1"/>
      <protection/>
    </xf>
    <xf numFmtId="0" fontId="16" fillId="20" borderId="29" xfId="42" applyFont="1" applyFill="1" applyBorder="1" applyAlignment="1" quotePrefix="1">
      <alignment horizontal="center" vertical="center" wrapText="1"/>
      <protection/>
    </xf>
    <xf numFmtId="0" fontId="16" fillId="20" borderId="34" xfId="42" applyFont="1" applyFill="1" applyBorder="1" applyAlignment="1" quotePrefix="1">
      <alignment horizontal="center" vertical="center" wrapText="1"/>
      <protection/>
    </xf>
    <xf numFmtId="0" fontId="17" fillId="20" borderId="20" xfId="42" applyFont="1" applyFill="1" applyBorder="1" applyAlignment="1" quotePrefix="1">
      <alignment horizontal="center" vertical="center" wrapText="1"/>
      <protection/>
    </xf>
    <xf numFmtId="0" fontId="17" fillId="20" borderId="32" xfId="42" applyFont="1" applyFill="1" applyBorder="1" applyAlignment="1" quotePrefix="1">
      <alignment vertical="center" wrapText="1"/>
      <protection/>
    </xf>
    <xf numFmtId="0" fontId="16" fillId="20" borderId="28" xfId="42" applyFont="1" applyFill="1" applyBorder="1" applyAlignment="1" quotePrefix="1">
      <alignment vertical="center" wrapText="1"/>
      <protection/>
    </xf>
    <xf numFmtId="0" fontId="17" fillId="20" borderId="34" xfId="42" applyFont="1" applyFill="1" applyBorder="1" applyAlignment="1" quotePrefix="1">
      <alignment vertical="center" wrapText="1"/>
      <protection/>
    </xf>
    <xf numFmtId="0" fontId="18" fillId="20" borderId="42" xfId="0" applyFont="1" applyFill="1" applyBorder="1" applyAlignment="1">
      <alignment horizontal="center" vertical="center" wrapText="1"/>
    </xf>
    <xf numFmtId="0" fontId="17" fillId="20" borderId="50" xfId="38" applyFont="1" applyFill="1" applyBorder="1" applyAlignment="1" quotePrefix="1">
      <alignment horizontal="center" vertical="center" wrapText="1"/>
      <protection/>
    </xf>
    <xf numFmtId="0" fontId="17" fillId="20" borderId="52" xfId="38" applyFont="1" applyFill="1" applyBorder="1" applyAlignment="1" quotePrefix="1">
      <alignment horizontal="center" vertical="center" wrapText="1"/>
      <protection/>
    </xf>
    <xf numFmtId="0" fontId="17" fillId="20" borderId="0" xfId="38" applyFont="1" applyFill="1" applyBorder="1" applyAlignment="1" quotePrefix="1">
      <alignment horizontal="center" vertical="center" wrapText="1"/>
      <protection/>
    </xf>
    <xf numFmtId="0" fontId="17" fillId="20" borderId="16" xfId="38" applyFont="1" applyFill="1" applyBorder="1" applyAlignment="1" quotePrefix="1">
      <alignment horizontal="center" vertical="center" wrapText="1"/>
      <protection/>
    </xf>
    <xf numFmtId="0" fontId="17" fillId="20" borderId="17" xfId="38" applyFont="1" applyFill="1" applyBorder="1" applyAlignment="1" quotePrefix="1">
      <alignment horizontal="center" vertical="center" wrapText="1"/>
      <protection/>
    </xf>
    <xf numFmtId="0" fontId="17" fillId="20" borderId="18" xfId="38" applyFont="1" applyFill="1" applyBorder="1" applyAlignment="1" quotePrefix="1">
      <alignment horizontal="center" vertical="center" wrapText="1"/>
      <protection/>
    </xf>
    <xf numFmtId="0" fontId="17" fillId="20" borderId="16" xfId="42" applyFont="1" applyFill="1" applyBorder="1" applyAlignment="1" quotePrefix="1">
      <alignment horizontal="center" vertical="center" wrapText="1"/>
      <protection/>
    </xf>
    <xf numFmtId="0" fontId="16" fillId="20" borderId="25" xfId="42" applyFont="1" applyFill="1" applyBorder="1" applyAlignment="1" quotePrefix="1">
      <alignment horizontal="center" vertical="center" wrapText="1"/>
      <protection/>
    </xf>
    <xf numFmtId="0" fontId="16" fillId="20" borderId="19" xfId="38" applyFont="1" applyFill="1" applyBorder="1" applyAlignment="1">
      <alignment horizontal="center" vertical="center" wrapText="1"/>
      <protection/>
    </xf>
    <xf numFmtId="0" fontId="17" fillId="20" borderId="30" xfId="42" applyFont="1" applyFill="1" applyBorder="1" applyAlignment="1">
      <alignment vertical="center" wrapText="1"/>
      <protection/>
    </xf>
    <xf numFmtId="0" fontId="14" fillId="20" borderId="0" xfId="0" applyFont="1" applyFill="1" applyAlignment="1">
      <alignment/>
    </xf>
    <xf numFmtId="0" fontId="17" fillId="20" borderId="34" xfId="38" applyFont="1" applyFill="1" applyBorder="1" applyAlignment="1" quotePrefix="1">
      <alignment vertical="center" wrapText="1"/>
      <protection/>
    </xf>
    <xf numFmtId="0" fontId="17" fillId="20" borderId="55" xfId="42" applyFont="1" applyFill="1" applyBorder="1" applyAlignment="1" quotePrefix="1">
      <alignment vertical="center" wrapText="1"/>
      <protection/>
    </xf>
    <xf numFmtId="0" fontId="17" fillId="20" borderId="56" xfId="42" applyFont="1" applyFill="1" applyBorder="1" applyAlignment="1" quotePrefix="1">
      <alignment vertical="center" wrapText="1"/>
      <protection/>
    </xf>
    <xf numFmtId="0" fontId="17" fillId="20" borderId="57" xfId="42" applyFont="1" applyFill="1" applyBorder="1" applyAlignment="1" quotePrefix="1">
      <alignment vertical="center" wrapText="1"/>
      <protection/>
    </xf>
    <xf numFmtId="0" fontId="16" fillId="20" borderId="47" xfId="42" applyFont="1" applyFill="1" applyBorder="1" applyAlignment="1" quotePrefix="1">
      <alignment horizontal="center" vertical="center" wrapText="1"/>
      <protection/>
    </xf>
    <xf numFmtId="0" fontId="23" fillId="20" borderId="10" xfId="42" applyFont="1" applyFill="1" applyBorder="1" applyAlignment="1">
      <alignment vertical="center" wrapText="1"/>
      <protection/>
    </xf>
    <xf numFmtId="0" fontId="18" fillId="20" borderId="19" xfId="0" applyFont="1" applyFill="1" applyBorder="1" applyAlignment="1">
      <alignment horizontal="left" vertical="center" wrapText="1"/>
    </xf>
    <xf numFmtId="0" fontId="18" fillId="20" borderId="42" xfId="0" applyFont="1" applyFill="1" applyBorder="1" applyAlignment="1">
      <alignment horizontal="left" vertical="center" wrapText="1"/>
    </xf>
    <xf numFmtId="0" fontId="18" fillId="20" borderId="43" xfId="0" applyFont="1" applyFill="1" applyBorder="1" applyAlignment="1">
      <alignment horizontal="left" vertical="center" wrapText="1"/>
    </xf>
    <xf numFmtId="0" fontId="16" fillId="20" borderId="25" xfId="38" applyFont="1" applyFill="1" applyBorder="1" applyAlignment="1" quotePrefix="1">
      <alignment vertical="center" wrapText="1"/>
      <protection/>
    </xf>
    <xf numFmtId="0" fontId="17" fillId="20" borderId="44" xfId="38" applyFont="1" applyFill="1" applyBorder="1" applyAlignment="1" quotePrefix="1">
      <alignment vertical="center" wrapText="1"/>
      <protection/>
    </xf>
    <xf numFmtId="0" fontId="17" fillId="20" borderId="19" xfId="42" applyFont="1" applyFill="1" applyBorder="1" applyAlignment="1" quotePrefix="1">
      <alignment horizontal="center" vertical="center" wrapText="1"/>
      <protection/>
    </xf>
    <xf numFmtId="0" fontId="16" fillId="20" borderId="19" xfId="42" applyFont="1" applyFill="1" applyBorder="1" applyAlignment="1" quotePrefix="1">
      <alignment horizontal="center" vertical="center" wrapText="1"/>
      <protection/>
    </xf>
    <xf numFmtId="0" fontId="16" fillId="20" borderId="38" xfId="42" applyFont="1" applyFill="1" applyBorder="1" applyAlignment="1" quotePrefix="1">
      <alignment horizontal="center" vertical="center" wrapText="1"/>
      <protection/>
    </xf>
    <xf numFmtId="0" fontId="0" fillId="0" borderId="0" xfId="74" applyFill="1">
      <alignment/>
      <protection/>
    </xf>
    <xf numFmtId="0" fontId="0" fillId="0" borderId="0" xfId="74">
      <alignment/>
      <protection/>
    </xf>
    <xf numFmtId="0" fontId="26" fillId="0" borderId="73" xfId="74" applyFont="1" applyBorder="1" applyAlignment="1">
      <alignment horizontal="center" vertical="center" wrapText="1"/>
      <protection/>
    </xf>
    <xf numFmtId="0" fontId="27" fillId="0" borderId="74" xfId="74" applyFont="1" applyBorder="1" applyAlignment="1">
      <alignment horizontal="center" wrapText="1"/>
      <protection/>
    </xf>
    <xf numFmtId="0" fontId="28" fillId="0" borderId="22" xfId="74" applyFont="1" applyBorder="1" applyAlignment="1">
      <alignment horizontal="center" vertical="center"/>
      <protection/>
    </xf>
    <xf numFmtId="0" fontId="29" fillId="0" borderId="75" xfId="74" applyFont="1" applyBorder="1" applyAlignment="1">
      <alignment horizontal="center" vertical="center" wrapText="1"/>
      <protection/>
    </xf>
    <xf numFmtId="0" fontId="31" fillId="0" borderId="67" xfId="0" applyFont="1" applyFill="1" applyBorder="1" applyAlignment="1">
      <alignment horizontal="left"/>
    </xf>
    <xf numFmtId="0" fontId="31" fillId="0" borderId="76" xfId="74" applyFont="1" applyFill="1" applyBorder="1" applyAlignment="1">
      <alignment horizontal="center" vertical="center"/>
      <protection/>
    </xf>
    <xf numFmtId="0" fontId="31" fillId="0" borderId="74" xfId="74" applyFont="1" applyFill="1" applyBorder="1" applyAlignment="1">
      <alignment horizontal="center" vertical="center"/>
      <protection/>
    </xf>
    <xf numFmtId="0" fontId="31" fillId="0" borderId="77" xfId="0" applyFont="1" applyFill="1" applyBorder="1" applyAlignment="1">
      <alignment horizontal="center" vertical="center"/>
    </xf>
    <xf numFmtId="0" fontId="31" fillId="0" borderId="70" xfId="74" applyFont="1" applyFill="1" applyBorder="1" applyAlignment="1">
      <alignment horizontal="center" vertical="center"/>
      <protection/>
    </xf>
    <xf numFmtId="0" fontId="0" fillId="0" borderId="0" xfId="74" applyFont="1" applyFill="1">
      <alignment/>
      <protection/>
    </xf>
    <xf numFmtId="0" fontId="0" fillId="0" borderId="0" xfId="74" applyFont="1">
      <alignment/>
      <protection/>
    </xf>
    <xf numFmtId="0" fontId="31" fillId="0" borderId="75" xfId="0" applyFont="1" applyFill="1" applyBorder="1" applyAlignment="1">
      <alignment horizontal="left"/>
    </xf>
    <xf numFmtId="49" fontId="31" fillId="0" borderId="67" xfId="0" applyNumberFormat="1" applyFont="1" applyFill="1" applyBorder="1" applyAlignment="1">
      <alignment horizontal="left"/>
    </xf>
    <xf numFmtId="17" fontId="31" fillId="0" borderId="67" xfId="0" applyNumberFormat="1" applyFont="1" applyFill="1" applyBorder="1" applyAlignment="1">
      <alignment horizontal="left"/>
    </xf>
    <xf numFmtId="49" fontId="31" fillId="0" borderId="66" xfId="0" applyNumberFormat="1" applyFont="1" applyFill="1" applyBorder="1" applyAlignment="1">
      <alignment horizontal="left"/>
    </xf>
    <xf numFmtId="0" fontId="31" fillId="0" borderId="76" xfId="74" applyFont="1" applyBorder="1" applyAlignment="1">
      <alignment horizontal="center" vertical="center"/>
      <protection/>
    </xf>
    <xf numFmtId="0" fontId="31" fillId="0" borderId="74" xfId="74" applyFont="1" applyBorder="1" applyAlignment="1">
      <alignment horizontal="center" vertical="center"/>
      <protection/>
    </xf>
    <xf numFmtId="49" fontId="32" fillId="0" borderId="75" xfId="0" applyNumberFormat="1" applyFont="1" applyFill="1" applyBorder="1" applyAlignment="1">
      <alignment horizontal="left"/>
    </xf>
    <xf numFmtId="49" fontId="32" fillId="0" borderId="78" xfId="0" applyNumberFormat="1" applyFont="1" applyFill="1" applyBorder="1" applyAlignment="1">
      <alignment horizontal="center" vertical="center"/>
    </xf>
    <xf numFmtId="49" fontId="32" fillId="0" borderId="79" xfId="0" applyNumberFormat="1" applyFont="1" applyFill="1" applyBorder="1" applyAlignment="1">
      <alignment horizontal="center" vertical="center"/>
    </xf>
    <xf numFmtId="0" fontId="30" fillId="0" borderId="76" xfId="74" applyFont="1" applyFill="1" applyBorder="1" applyAlignment="1">
      <alignment horizontal="center" vertical="center"/>
      <protection/>
    </xf>
    <xf numFmtId="49" fontId="34" fillId="0" borderId="75" xfId="0" applyNumberFormat="1" applyFont="1" applyFill="1" applyBorder="1" applyAlignment="1">
      <alignment horizontal="left"/>
    </xf>
    <xf numFmtId="0" fontId="31" fillId="0" borderId="73" xfId="0" applyFont="1" applyFill="1" applyBorder="1" applyAlignment="1">
      <alignment horizontal="center" vertical="center"/>
    </xf>
    <xf numFmtId="0" fontId="31" fillId="0" borderId="76" xfId="0" applyFont="1" applyFill="1" applyBorder="1" applyAlignment="1">
      <alignment horizontal="center" vertical="center"/>
    </xf>
    <xf numFmtId="0" fontId="31" fillId="0" borderId="80" xfId="0" applyFont="1" applyFill="1" applyBorder="1" applyAlignment="1">
      <alignment horizontal="center" vertical="center"/>
    </xf>
    <xf numFmtId="0" fontId="31" fillId="0" borderId="79" xfId="0" applyFont="1" applyFill="1" applyBorder="1" applyAlignment="1">
      <alignment horizontal="center" vertical="center"/>
    </xf>
    <xf numFmtId="49" fontId="31" fillId="0" borderId="73" xfId="0" applyNumberFormat="1" applyFont="1" applyFill="1" applyBorder="1" applyAlignment="1">
      <alignment horizontal="center" vertical="center"/>
    </xf>
    <xf numFmtId="49" fontId="31" fillId="0" borderId="74" xfId="0" applyNumberFormat="1" applyFont="1" applyFill="1" applyBorder="1" applyAlignment="1">
      <alignment horizontal="center" vertical="center"/>
    </xf>
    <xf numFmtId="49" fontId="31" fillId="0" borderId="81" xfId="0" applyNumberFormat="1" applyFont="1" applyFill="1" applyBorder="1" applyAlignment="1">
      <alignment horizontal="center" vertical="center"/>
    </xf>
    <xf numFmtId="49" fontId="31" fillId="0" borderId="82" xfId="0" applyNumberFormat="1" applyFont="1" applyFill="1" applyBorder="1" applyAlignment="1">
      <alignment horizontal="center" vertical="center"/>
    </xf>
    <xf numFmtId="0" fontId="31" fillId="0" borderId="74" xfId="0" applyFont="1" applyFill="1" applyBorder="1" applyAlignment="1">
      <alignment horizontal="center" vertical="center"/>
    </xf>
    <xf numFmtId="0" fontId="31" fillId="0" borderId="81" xfId="74" applyFont="1" applyFill="1" applyBorder="1" applyAlignment="1">
      <alignment horizontal="center" vertical="center"/>
      <protection/>
    </xf>
    <xf numFmtId="0" fontId="31" fillId="0" borderId="82" xfId="74" applyFont="1" applyFill="1" applyBorder="1" applyAlignment="1">
      <alignment horizontal="center" vertical="center"/>
      <protection/>
    </xf>
    <xf numFmtId="0" fontId="31" fillId="0" borderId="77" xfId="74" applyFont="1" applyFill="1" applyBorder="1" applyAlignment="1">
      <alignment horizontal="center" vertical="center"/>
      <protection/>
    </xf>
    <xf numFmtId="49" fontId="35" fillId="0" borderId="65" xfId="0" applyNumberFormat="1" applyFont="1" applyFill="1" applyBorder="1" applyAlignment="1">
      <alignment horizontal="left"/>
    </xf>
    <xf numFmtId="0" fontId="31" fillId="0" borderId="78" xfId="0" applyFont="1" applyFill="1" applyBorder="1" applyAlignment="1">
      <alignment horizontal="center" vertical="center"/>
    </xf>
    <xf numFmtId="0" fontId="31" fillId="0" borderId="83" xfId="0" applyFont="1" applyFill="1" applyBorder="1" applyAlignment="1">
      <alignment horizontal="center" vertical="center"/>
    </xf>
    <xf numFmtId="49" fontId="36" fillId="0" borderId="30" xfId="0" applyNumberFormat="1" applyFont="1" applyFill="1" applyBorder="1" applyAlignment="1">
      <alignment horizontal="left"/>
    </xf>
    <xf numFmtId="0" fontId="30" fillId="0" borderId="74" xfId="74" applyFont="1" applyFill="1" applyBorder="1" applyAlignment="1">
      <alignment horizontal="center" vertical="center"/>
      <protection/>
    </xf>
    <xf numFmtId="0" fontId="31" fillId="20" borderId="0" xfId="74" applyFont="1" applyFill="1" applyBorder="1" applyAlignment="1">
      <alignment/>
      <protection/>
    </xf>
    <xf numFmtId="0" fontId="24" fillId="0" borderId="71" xfId="74" applyFont="1" applyBorder="1" applyAlignment="1">
      <alignment horizontal="center" vertical="center" wrapText="1"/>
      <protection/>
    </xf>
    <xf numFmtId="0" fontId="24" fillId="0" borderId="48" xfId="74" applyFont="1" applyBorder="1" applyAlignment="1">
      <alignment horizontal="center" vertical="center" wrapText="1"/>
      <protection/>
    </xf>
    <xf numFmtId="0" fontId="24" fillId="0" borderId="46" xfId="74" applyFont="1" applyBorder="1" applyAlignment="1">
      <alignment horizontal="center" vertical="center" wrapText="1"/>
      <protection/>
    </xf>
    <xf numFmtId="0" fontId="0" fillId="0" borderId="0" xfId="74" applyBorder="1" applyAlignment="1">
      <alignment horizontal="center"/>
      <protection/>
    </xf>
    <xf numFmtId="0" fontId="0" fillId="0" borderId="30" xfId="74" applyBorder="1" applyAlignment="1">
      <alignment horizontal="center"/>
      <protection/>
    </xf>
    <xf numFmtId="0" fontId="0" fillId="0" borderId="54" xfId="74" applyBorder="1" applyAlignment="1">
      <alignment horizontal="center"/>
      <protection/>
    </xf>
    <xf numFmtId="0" fontId="24" fillId="0" borderId="65" xfId="74" applyFont="1" applyBorder="1" applyAlignment="1">
      <alignment horizontal="center" vertical="center" wrapText="1"/>
      <protection/>
    </xf>
    <xf numFmtId="0" fontId="24" fillId="0" borderId="70" xfId="74" applyFont="1" applyBorder="1" applyAlignment="1">
      <alignment horizontal="center" vertical="center" wrapText="1"/>
      <protection/>
    </xf>
    <xf numFmtId="0" fontId="24" fillId="0" borderId="84" xfId="74" applyFont="1" applyBorder="1" applyAlignment="1">
      <alignment horizontal="center" vertical="center" wrapText="1"/>
      <protection/>
    </xf>
    <xf numFmtId="0" fontId="0" fillId="0" borderId="30" xfId="74" applyFill="1" applyBorder="1">
      <alignment/>
      <protection/>
    </xf>
    <xf numFmtId="0" fontId="31" fillId="0" borderId="70" xfId="0" applyFont="1" applyFill="1" applyBorder="1" applyAlignment="1">
      <alignment horizontal="left"/>
    </xf>
    <xf numFmtId="0" fontId="31" fillId="0" borderId="78" xfId="0" applyFont="1" applyFill="1" applyBorder="1" applyAlignment="1">
      <alignment horizontal="center"/>
    </xf>
    <xf numFmtId="0" fontId="31" fillId="0" borderId="83" xfId="0" applyFont="1" applyFill="1" applyBorder="1" applyAlignment="1">
      <alignment horizontal="center"/>
    </xf>
    <xf numFmtId="0" fontId="31" fillId="0" borderId="73" xfId="0" applyFont="1" applyFill="1" applyBorder="1" applyAlignment="1">
      <alignment horizontal="center"/>
    </xf>
    <xf numFmtId="0" fontId="31" fillId="0" borderId="74" xfId="0" applyFont="1" applyFill="1" applyBorder="1" applyAlignment="1">
      <alignment horizontal="center"/>
    </xf>
    <xf numFmtId="0" fontId="33" fillId="0" borderId="23" xfId="0" applyFont="1" applyFill="1" applyBorder="1" applyAlignment="1">
      <alignment horizontal="left" vertical="center"/>
    </xf>
    <xf numFmtId="0" fontId="32" fillId="0" borderId="85" xfId="0" applyFont="1" applyFill="1" applyBorder="1" applyAlignment="1">
      <alignment horizontal="center"/>
    </xf>
    <xf numFmtId="49" fontId="32" fillId="0" borderId="65" xfId="0" applyNumberFormat="1" applyFont="1" applyFill="1" applyBorder="1" applyAlignment="1">
      <alignment horizontal="left"/>
    </xf>
    <xf numFmtId="49" fontId="34" fillId="0" borderId="65" xfId="0" applyNumberFormat="1" applyFont="1" applyFill="1" applyBorder="1" applyAlignment="1">
      <alignment horizontal="left"/>
    </xf>
    <xf numFmtId="0" fontId="31" fillId="0" borderId="65" xfId="0" applyFont="1" applyFill="1" applyBorder="1" applyAlignment="1">
      <alignment horizontal="left"/>
    </xf>
    <xf numFmtId="49" fontId="31" fillId="0" borderId="47" xfId="0" applyNumberFormat="1" applyFont="1" applyFill="1" applyBorder="1" applyAlignment="1">
      <alignment horizontal="left"/>
    </xf>
    <xf numFmtId="0" fontId="31" fillId="0" borderId="47" xfId="0" applyFont="1" applyFill="1" applyBorder="1" applyAlignment="1">
      <alignment horizontal="left"/>
    </xf>
    <xf numFmtId="17" fontId="31" fillId="0" borderId="47" xfId="0" applyNumberFormat="1" applyFont="1" applyFill="1" applyBorder="1" applyAlignment="1">
      <alignment horizontal="left"/>
    </xf>
    <xf numFmtId="49" fontId="31" fillId="0" borderId="86" xfId="0" applyNumberFormat="1" applyFont="1" applyFill="1" applyBorder="1" applyAlignment="1">
      <alignment horizontal="left"/>
    </xf>
    <xf numFmtId="49" fontId="31" fillId="0" borderId="10" xfId="0" applyNumberFormat="1" applyFont="1" applyFill="1" applyBorder="1" applyAlignment="1">
      <alignment horizontal="left"/>
    </xf>
    <xf numFmtId="0" fontId="37" fillId="0" borderId="11" xfId="74" applyFont="1" applyFill="1" applyBorder="1" applyAlignment="1">
      <alignment horizontal="left" vertical="center" wrapText="1"/>
      <protection/>
    </xf>
    <xf numFmtId="0" fontId="28" fillId="0" borderId="70" xfId="74" applyFont="1" applyBorder="1" applyAlignment="1">
      <alignment horizontal="center" vertical="center"/>
      <protection/>
    </xf>
    <xf numFmtId="0" fontId="26" fillId="0" borderId="87" xfId="74" applyFont="1" applyBorder="1" applyAlignment="1">
      <alignment horizontal="center" vertical="center" wrapText="1"/>
      <protection/>
    </xf>
    <xf numFmtId="0" fontId="31" fillId="0" borderId="22" xfId="74" applyFont="1" applyBorder="1" applyAlignment="1">
      <alignment horizontal="center" vertical="center"/>
      <protection/>
    </xf>
    <xf numFmtId="0" fontId="31" fillId="0" borderId="87" xfId="74" applyFont="1" applyBorder="1" applyAlignment="1">
      <alignment horizontal="center" vertical="center"/>
      <protection/>
    </xf>
    <xf numFmtId="0" fontId="31" fillId="0" borderId="73" xfId="74" applyFont="1" applyBorder="1" applyAlignment="1">
      <alignment horizontal="center" vertical="center"/>
      <protection/>
    </xf>
    <xf numFmtId="0" fontId="33" fillId="0" borderId="84" xfId="74" applyFont="1" applyBorder="1" applyAlignment="1">
      <alignment horizontal="center" vertical="center"/>
      <protection/>
    </xf>
    <xf numFmtId="49" fontId="32" fillId="0" borderId="83" xfId="0" applyNumberFormat="1" applyFont="1" applyFill="1" applyBorder="1" applyAlignment="1">
      <alignment horizontal="center" vertical="center"/>
    </xf>
    <xf numFmtId="0" fontId="31" fillId="0" borderId="87" xfId="74" applyFont="1" applyFill="1" applyBorder="1" applyAlignment="1">
      <alignment horizontal="center" vertical="center"/>
      <protection/>
    </xf>
    <xf numFmtId="0" fontId="31" fillId="0" borderId="73" xfId="74" applyFont="1" applyFill="1" applyBorder="1" applyAlignment="1">
      <alignment horizontal="center" vertical="center"/>
      <protection/>
    </xf>
    <xf numFmtId="0" fontId="33" fillId="0" borderId="84" xfId="74" applyFont="1" applyFill="1" applyBorder="1" applyAlignment="1">
      <alignment horizontal="center" vertical="center"/>
      <protection/>
    </xf>
    <xf numFmtId="0" fontId="31" fillId="0" borderId="60" xfId="74" applyFont="1" applyFill="1" applyBorder="1" applyAlignment="1">
      <alignment horizontal="center" vertical="center"/>
      <protection/>
    </xf>
    <xf numFmtId="0" fontId="31" fillId="0" borderId="88" xfId="74" applyFont="1" applyFill="1" applyBorder="1" applyAlignment="1">
      <alignment horizontal="center" vertical="center"/>
      <protection/>
    </xf>
    <xf numFmtId="0" fontId="33" fillId="0" borderId="89" xfId="74" applyFont="1" applyFill="1" applyBorder="1" applyAlignment="1">
      <alignment horizontal="center" vertical="center"/>
      <protection/>
    </xf>
    <xf numFmtId="0" fontId="34" fillId="0" borderId="72" xfId="74" applyFont="1" applyFill="1" applyBorder="1" applyAlignment="1">
      <alignment horizontal="left" vertical="center" wrapText="1"/>
      <protection/>
    </xf>
    <xf numFmtId="49" fontId="30" fillId="0" borderId="90" xfId="74" applyNumberFormat="1" applyFont="1" applyFill="1" applyBorder="1" applyAlignment="1">
      <alignment horizontal="center" vertical="center"/>
      <protection/>
    </xf>
    <xf numFmtId="49" fontId="30" fillId="0" borderId="91" xfId="74" applyNumberFormat="1" applyFont="1" applyFill="1" applyBorder="1" applyAlignment="1">
      <alignment horizontal="center" vertical="center"/>
      <protection/>
    </xf>
    <xf numFmtId="0" fontId="30" fillId="0" borderId="90" xfId="74" applyFont="1" applyFill="1" applyBorder="1" applyAlignment="1">
      <alignment horizontal="center" vertical="center"/>
      <protection/>
    </xf>
    <xf numFmtId="0" fontId="30" fillId="0" borderId="92" xfId="74" applyFont="1" applyFill="1" applyBorder="1" applyAlignment="1">
      <alignment horizontal="center" vertical="center"/>
      <protection/>
    </xf>
    <xf numFmtId="0" fontId="30" fillId="0" borderId="45" xfId="74" applyFont="1" applyFill="1" applyBorder="1" applyAlignment="1">
      <alignment horizontal="center" vertical="center"/>
      <protection/>
    </xf>
    <xf numFmtId="49" fontId="36" fillId="0" borderId="93" xfId="0" applyNumberFormat="1" applyFont="1" applyFill="1" applyBorder="1" applyAlignment="1">
      <alignment horizontal="left"/>
    </xf>
    <xf numFmtId="49" fontId="30" fillId="0" borderId="76" xfId="74" applyNumberFormat="1" applyFont="1" applyFill="1" applyBorder="1" applyAlignment="1">
      <alignment horizontal="center" vertical="center"/>
      <protection/>
    </xf>
    <xf numFmtId="49" fontId="30" fillId="0" borderId="77" xfId="74" applyNumberFormat="1" applyFont="1" applyFill="1" applyBorder="1" applyAlignment="1">
      <alignment horizontal="center" vertical="center"/>
      <protection/>
    </xf>
    <xf numFmtId="0" fontId="30" fillId="0" borderId="22" xfId="74" applyFont="1" applyFill="1" applyBorder="1" applyAlignment="1">
      <alignment horizontal="center" vertical="center"/>
      <protection/>
    </xf>
    <xf numFmtId="0" fontId="37" fillId="0" borderId="68" xfId="74" applyFont="1" applyFill="1" applyBorder="1" applyAlignment="1">
      <alignment horizontal="left" vertical="center" wrapText="1"/>
      <protection/>
    </xf>
    <xf numFmtId="0" fontId="2" fillId="0" borderId="94" xfId="74" applyFont="1" applyFill="1" applyBorder="1" applyAlignment="1">
      <alignment horizontal="center" vertical="center"/>
      <protection/>
    </xf>
    <xf numFmtId="0" fontId="2" fillId="0" borderId="95" xfId="74" applyFont="1" applyFill="1" applyBorder="1" applyAlignment="1">
      <alignment horizontal="center" vertical="center"/>
      <protection/>
    </xf>
    <xf numFmtId="0" fontId="2" fillId="0" borderId="96" xfId="74" applyFont="1" applyFill="1" applyBorder="1" applyAlignment="1">
      <alignment horizontal="center" vertical="center"/>
      <protection/>
    </xf>
    <xf numFmtId="0" fontId="2" fillId="0" borderId="97" xfId="74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4" fillId="0" borderId="64" xfId="0" applyFont="1" applyBorder="1" applyAlignment="1">
      <alignment horizontal="center" vertical="center" wrapText="1"/>
    </xf>
    <xf numFmtId="0" fontId="0" fillId="0" borderId="30" xfId="0" applyFill="1" applyBorder="1" applyAlignment="1">
      <alignment/>
    </xf>
    <xf numFmtId="0" fontId="26" fillId="0" borderId="76" xfId="74" applyFont="1" applyBorder="1" applyAlignment="1">
      <alignment horizontal="center" vertical="center" wrapText="1"/>
      <protection/>
    </xf>
    <xf numFmtId="0" fontId="28" fillId="0" borderId="77" xfId="74" applyFont="1" applyBorder="1" applyAlignment="1">
      <alignment horizontal="center" vertical="center"/>
      <protection/>
    </xf>
    <xf numFmtId="0" fontId="28" fillId="0" borderId="84" xfId="74" applyFont="1" applyBorder="1" applyAlignment="1">
      <alignment horizontal="center" vertical="center"/>
      <protection/>
    </xf>
    <xf numFmtId="0" fontId="31" fillId="0" borderId="98" xfId="0" applyFont="1" applyFill="1" applyBorder="1" applyAlignment="1">
      <alignment horizontal="center" vertical="center" wrapText="1"/>
    </xf>
    <xf numFmtId="0" fontId="31" fillId="0" borderId="83" xfId="0" applyFont="1" applyFill="1" applyBorder="1" applyAlignment="1">
      <alignment horizontal="center" vertical="center" wrapText="1"/>
    </xf>
    <xf numFmtId="0" fontId="33" fillId="0" borderId="49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39" fillId="0" borderId="0" xfId="0" applyFont="1" applyAlignment="1">
      <alignment/>
    </xf>
    <xf numFmtId="0" fontId="34" fillId="0" borderId="74" xfId="0" applyFont="1" applyFill="1" applyBorder="1" applyAlignment="1">
      <alignment horizontal="center" vertical="center"/>
    </xf>
    <xf numFmtId="0" fontId="33" fillId="0" borderId="76" xfId="0" applyFont="1" applyFill="1" applyBorder="1" applyAlignment="1">
      <alignment horizontal="center" vertical="center"/>
    </xf>
    <xf numFmtId="0" fontId="34" fillId="0" borderId="98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76" xfId="0" applyFont="1" applyFill="1" applyBorder="1" applyAlignment="1">
      <alignment horizontal="center" vertical="center"/>
    </xf>
    <xf numFmtId="0" fontId="41" fillId="0" borderId="77" xfId="0" applyFont="1" applyFill="1" applyBorder="1" applyAlignment="1">
      <alignment horizontal="center" vertical="center"/>
    </xf>
    <xf numFmtId="0" fontId="41" fillId="0" borderId="74" xfId="0" applyFont="1" applyFill="1" applyBorder="1" applyAlignment="1">
      <alignment horizontal="center" vertical="center"/>
    </xf>
    <xf numFmtId="0" fontId="41" fillId="0" borderId="80" xfId="0" applyFont="1" applyFill="1" applyBorder="1" applyAlignment="1">
      <alignment horizontal="center" vertical="center"/>
    </xf>
    <xf numFmtId="0" fontId="41" fillId="0" borderId="98" xfId="0" applyFont="1" applyFill="1" applyBorder="1" applyAlignment="1">
      <alignment horizontal="center" vertical="center" wrapText="1"/>
    </xf>
    <xf numFmtId="0" fontId="41" fillId="0" borderId="73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/>
    </xf>
    <xf numFmtId="0" fontId="34" fillId="0" borderId="77" xfId="0" applyFont="1" applyFill="1" applyBorder="1" applyAlignment="1">
      <alignment horizontal="center" vertical="center"/>
    </xf>
    <xf numFmtId="0" fontId="34" fillId="0" borderId="76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/>
    </xf>
    <xf numFmtId="49" fontId="35" fillId="0" borderId="61" xfId="0" applyNumberFormat="1" applyFont="1" applyFill="1" applyBorder="1" applyAlignment="1">
      <alignment horizontal="left"/>
    </xf>
    <xf numFmtId="0" fontId="28" fillId="0" borderId="80" xfId="74" applyFont="1" applyBorder="1" applyAlignment="1">
      <alignment horizontal="center" vertical="center"/>
      <protection/>
    </xf>
    <xf numFmtId="0" fontId="33" fillId="0" borderId="84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0" fontId="29" fillId="0" borderId="99" xfId="0" applyFont="1" applyFill="1" applyBorder="1" applyAlignment="1">
      <alignment horizontal="center" vertical="center"/>
    </xf>
    <xf numFmtId="0" fontId="33" fillId="0" borderId="69" xfId="0" applyFont="1" applyFill="1" applyBorder="1" applyAlignment="1">
      <alignment horizontal="center" vertical="center"/>
    </xf>
    <xf numFmtId="0" fontId="3" fillId="0" borderId="75" xfId="74" applyFont="1" applyBorder="1" applyAlignment="1">
      <alignment wrapText="1"/>
      <protection/>
    </xf>
    <xf numFmtId="0" fontId="2" fillId="0" borderId="98" xfId="74" applyFont="1" applyBorder="1" applyAlignment="1">
      <alignment vertical="center"/>
      <protection/>
    </xf>
    <xf numFmtId="0" fontId="2" fillId="0" borderId="85" xfId="74" applyFont="1" applyBorder="1" applyAlignment="1">
      <alignment vertical="center"/>
      <protection/>
    </xf>
    <xf numFmtId="0" fontId="17" fillId="20" borderId="42" xfId="42" applyFont="1" applyFill="1" applyBorder="1" applyAlignment="1" quotePrefix="1">
      <alignment horizontal="center" vertical="center" wrapText="1"/>
      <protection/>
    </xf>
    <xf numFmtId="0" fontId="17" fillId="35" borderId="47" xfId="42" applyFont="1" applyFill="1" applyBorder="1" applyAlignment="1" quotePrefix="1">
      <alignment horizontal="center" vertical="center" wrapText="1"/>
      <protection/>
    </xf>
    <xf numFmtId="0" fontId="17" fillId="35" borderId="17" xfId="42" applyFont="1" applyFill="1" applyBorder="1" applyAlignment="1" quotePrefix="1">
      <alignment horizontal="center" vertical="center" wrapText="1"/>
      <protection/>
    </xf>
    <xf numFmtId="0" fontId="17" fillId="35" borderId="18" xfId="42" applyFont="1" applyFill="1" applyBorder="1" applyAlignment="1" quotePrefix="1">
      <alignment horizontal="center" vertical="center" wrapText="1"/>
      <protection/>
    </xf>
    <xf numFmtId="0" fontId="17" fillId="35" borderId="75" xfId="40" applyFont="1" applyFill="1" applyBorder="1" applyAlignment="1">
      <alignment vertical="center" wrapText="1"/>
      <protection/>
    </xf>
    <xf numFmtId="0" fontId="17" fillId="35" borderId="23" xfId="42" applyFont="1" applyFill="1" applyBorder="1" applyAlignment="1" quotePrefix="1">
      <alignment horizontal="center" vertical="center" wrapText="1"/>
      <protection/>
    </xf>
    <xf numFmtId="0" fontId="17" fillId="35" borderId="60" xfId="42" applyFont="1" applyFill="1" applyBorder="1" applyAlignment="1" quotePrefix="1">
      <alignment horizontal="center" vertical="center" wrapText="1"/>
      <protection/>
    </xf>
    <xf numFmtId="0" fontId="16" fillId="20" borderId="30" xfId="38" applyFont="1" applyFill="1" applyBorder="1" applyAlignment="1">
      <alignment horizontal="center" vertical="center" wrapText="1"/>
      <protection/>
    </xf>
    <xf numFmtId="0" fontId="17" fillId="20" borderId="13" xfId="38" applyFont="1" applyFill="1" applyBorder="1" applyAlignment="1" quotePrefix="1">
      <alignment horizontal="center" vertical="center" wrapText="1"/>
      <protection/>
    </xf>
    <xf numFmtId="0" fontId="17" fillId="20" borderId="27" xfId="38" applyFont="1" applyFill="1" applyBorder="1" applyAlignment="1" quotePrefix="1">
      <alignment horizontal="center" vertical="center" wrapText="1"/>
      <protection/>
    </xf>
    <xf numFmtId="0" fontId="16" fillId="20" borderId="29" xfId="38" applyFont="1" applyFill="1" applyBorder="1" applyAlignment="1" quotePrefix="1">
      <alignment horizontal="center" vertical="center" wrapText="1"/>
      <protection/>
    </xf>
    <xf numFmtId="0" fontId="16" fillId="20" borderId="28" xfId="38" applyFont="1" applyFill="1" applyBorder="1" applyAlignment="1" quotePrefix="1">
      <alignment horizontal="center" vertical="center" wrapText="1"/>
      <protection/>
    </xf>
    <xf numFmtId="0" fontId="16" fillId="20" borderId="34" xfId="38" applyFont="1" applyFill="1" applyBorder="1" applyAlignment="1" quotePrefix="1">
      <alignment horizontal="center" vertical="center" wrapText="1"/>
      <protection/>
    </xf>
    <xf numFmtId="0" fontId="16" fillId="20" borderId="41" xfId="42" applyFont="1" applyFill="1" applyBorder="1" applyAlignment="1" quotePrefix="1">
      <alignment horizontal="center" vertical="center" wrapText="1"/>
      <protection/>
    </xf>
    <xf numFmtId="0" fontId="16" fillId="20" borderId="13" xfId="42" applyFont="1" applyFill="1" applyBorder="1" applyAlignment="1" quotePrefix="1">
      <alignment horizontal="center" vertical="center" wrapText="1"/>
      <protection/>
    </xf>
    <xf numFmtId="0" fontId="16" fillId="20" borderId="31" xfId="42" applyFont="1" applyFill="1" applyBorder="1" applyAlignment="1" quotePrefix="1">
      <alignment horizontal="center" vertical="center" wrapText="1"/>
      <protection/>
    </xf>
    <xf numFmtId="0" fontId="17" fillId="20" borderId="20" xfId="38" applyFont="1" applyFill="1" applyBorder="1" applyAlignment="1" quotePrefix="1">
      <alignment horizontal="center" vertical="center" wrapText="1"/>
      <protection/>
    </xf>
    <xf numFmtId="0" fontId="17" fillId="20" borderId="21" xfId="38" applyFont="1" applyFill="1" applyBorder="1" applyAlignment="1" quotePrefix="1">
      <alignment horizontal="center" vertical="center" wrapText="1"/>
      <protection/>
    </xf>
    <xf numFmtId="0" fontId="17" fillId="20" borderId="32" xfId="38" applyFont="1" applyFill="1" applyBorder="1" applyAlignment="1" quotePrefix="1">
      <alignment horizontal="center" vertical="center" wrapText="1"/>
      <protection/>
    </xf>
    <xf numFmtId="0" fontId="17" fillId="20" borderId="35" xfId="38" applyFont="1" applyFill="1" applyBorder="1" applyAlignment="1" quotePrefix="1">
      <alignment horizontal="center" vertical="center" wrapText="1"/>
      <protection/>
    </xf>
    <xf numFmtId="0" fontId="17" fillId="20" borderId="24" xfId="38" applyFont="1" applyFill="1" applyBorder="1" applyAlignment="1" quotePrefix="1">
      <alignment horizontal="center" vertical="center" wrapText="1"/>
      <protection/>
    </xf>
    <xf numFmtId="0" fontId="17" fillId="20" borderId="28" xfId="38" applyFont="1" applyFill="1" applyBorder="1" applyAlignment="1" quotePrefix="1">
      <alignment horizontal="center" vertical="center" wrapText="1"/>
      <protection/>
    </xf>
    <xf numFmtId="0" fontId="17" fillId="20" borderId="37" xfId="38" applyFont="1" applyFill="1" applyBorder="1" applyAlignment="1" quotePrefix="1">
      <alignment horizontal="center" vertical="center" wrapText="1"/>
      <protection/>
    </xf>
    <xf numFmtId="0" fontId="17" fillId="20" borderId="43" xfId="42" applyFont="1" applyFill="1" applyBorder="1" applyAlignment="1" quotePrefix="1">
      <alignment horizontal="center" vertical="center" wrapText="1"/>
      <protection/>
    </xf>
    <xf numFmtId="0" fontId="18" fillId="20" borderId="47" xfId="0" applyFont="1" applyFill="1" applyBorder="1" applyAlignment="1">
      <alignment horizontal="center" vertical="center" wrapText="1"/>
    </xf>
    <xf numFmtId="0" fontId="18" fillId="20" borderId="100" xfId="0" applyFont="1" applyFill="1" applyBorder="1" applyAlignment="1">
      <alignment horizontal="center" vertical="center" wrapText="1"/>
    </xf>
    <xf numFmtId="0" fontId="17" fillId="20" borderId="10" xfId="42" applyFont="1" applyFill="1" applyBorder="1" applyAlignment="1" quotePrefix="1">
      <alignment horizontal="center" vertical="center" wrapText="1"/>
      <protection/>
    </xf>
    <xf numFmtId="0" fontId="17" fillId="20" borderId="55" xfId="42" applyFont="1" applyFill="1" applyBorder="1" applyAlignment="1" quotePrefix="1">
      <alignment horizontal="center" vertical="center" wrapText="1"/>
      <protection/>
    </xf>
    <xf numFmtId="0" fontId="16" fillId="20" borderId="49" xfId="38" applyFont="1" applyFill="1" applyBorder="1" applyAlignment="1">
      <alignment vertical="center" wrapText="1"/>
      <protection/>
    </xf>
    <xf numFmtId="0" fontId="16" fillId="20" borderId="67" xfId="38" applyFont="1" applyFill="1" applyBorder="1" applyAlignment="1">
      <alignment vertical="center" wrapText="1"/>
      <protection/>
    </xf>
    <xf numFmtId="0" fontId="16" fillId="20" borderId="55" xfId="38" applyFont="1" applyFill="1" applyBorder="1" applyAlignment="1">
      <alignment horizontal="center" vertical="center" wrapText="1"/>
      <protection/>
    </xf>
    <xf numFmtId="0" fontId="16" fillId="20" borderId="56" xfId="38" applyFont="1" applyFill="1" applyBorder="1" applyAlignment="1">
      <alignment horizontal="center" vertical="center" wrapText="1"/>
      <protection/>
    </xf>
    <xf numFmtId="0" fontId="16" fillId="20" borderId="57" xfId="38" applyFont="1" applyFill="1" applyBorder="1" applyAlignment="1">
      <alignment horizontal="center" vertical="center" wrapText="1"/>
      <protection/>
    </xf>
    <xf numFmtId="0" fontId="16" fillId="20" borderId="101" xfId="38" applyFont="1" applyFill="1" applyBorder="1" applyAlignment="1" quotePrefix="1">
      <alignment horizontal="center" vertical="center" wrapText="1"/>
      <protection/>
    </xf>
    <xf numFmtId="0" fontId="16" fillId="20" borderId="97" xfId="38" applyFont="1" applyFill="1" applyBorder="1" applyAlignment="1" quotePrefix="1">
      <alignment horizontal="center" vertical="center" wrapText="1"/>
      <protection/>
    </xf>
    <xf numFmtId="0" fontId="17" fillId="20" borderId="38" xfId="42" applyFont="1" applyFill="1" applyBorder="1" applyAlignment="1" quotePrefix="1">
      <alignment horizontal="center" vertical="center" wrapText="1"/>
      <protection/>
    </xf>
    <xf numFmtId="0" fontId="16" fillId="20" borderId="31" xfId="38" applyFont="1" applyFill="1" applyBorder="1" applyAlignment="1" quotePrefix="1">
      <alignment horizontal="center" vertical="center" wrapText="1"/>
      <protection/>
    </xf>
    <xf numFmtId="0" fontId="19" fillId="20" borderId="31" xfId="42" applyFont="1" applyFill="1" applyBorder="1" applyAlignment="1">
      <alignment vertical="center" wrapText="1"/>
      <protection/>
    </xf>
    <xf numFmtId="0" fontId="17" fillId="20" borderId="64" xfId="38" applyFont="1" applyFill="1" applyBorder="1" applyAlignment="1" quotePrefix="1">
      <alignment horizontal="center" vertical="center" wrapText="1"/>
      <protection/>
    </xf>
    <xf numFmtId="0" fontId="17" fillId="20" borderId="34" xfId="38" applyFont="1" applyFill="1" applyBorder="1" applyAlignment="1" quotePrefix="1">
      <alignment horizontal="center" vertical="center" wrapText="1"/>
      <protection/>
    </xf>
    <xf numFmtId="0" fontId="17" fillId="20" borderId="19" xfId="38" applyFont="1" applyFill="1" applyBorder="1" applyAlignment="1" quotePrefix="1">
      <alignment horizontal="center" vertical="center" wrapText="1"/>
      <protection/>
    </xf>
    <xf numFmtId="0" fontId="17" fillId="20" borderId="42" xfId="38" applyFont="1" applyFill="1" applyBorder="1" applyAlignment="1" quotePrefix="1">
      <alignment horizontal="center" vertical="center" wrapText="1"/>
      <protection/>
    </xf>
    <xf numFmtId="0" fontId="17" fillId="20" borderId="10" xfId="38" applyFont="1" applyFill="1" applyBorder="1" applyAlignment="1" quotePrefix="1">
      <alignment horizontal="center" vertical="center" wrapText="1"/>
      <protection/>
    </xf>
    <xf numFmtId="0" fontId="19" fillId="20" borderId="36" xfId="42" applyFont="1" applyFill="1" applyBorder="1" applyAlignment="1" quotePrefix="1">
      <alignment vertical="center" wrapText="1"/>
      <protection/>
    </xf>
    <xf numFmtId="0" fontId="18" fillId="20" borderId="0" xfId="0" applyFont="1" applyFill="1" applyAlignment="1">
      <alignment/>
    </xf>
    <xf numFmtId="0" fontId="0" fillId="35" borderId="0" xfId="76" applyFill="1">
      <alignment/>
      <protection/>
    </xf>
    <xf numFmtId="0" fontId="48" fillId="35" borderId="0" xfId="76" applyFont="1" applyFill="1" applyAlignment="1">
      <alignment horizontal="center"/>
      <protection/>
    </xf>
    <xf numFmtId="0" fontId="145" fillId="35" borderId="25" xfId="76" applyFont="1" applyFill="1" applyBorder="1" applyAlignment="1">
      <alignment horizontal="center" vertical="center"/>
      <protection/>
    </xf>
    <xf numFmtId="0" fontId="145" fillId="35" borderId="44" xfId="76" applyFont="1" applyFill="1" applyBorder="1" applyAlignment="1">
      <alignment horizontal="center" vertical="center"/>
      <protection/>
    </xf>
    <xf numFmtId="0" fontId="145" fillId="35" borderId="31" xfId="76" applyFont="1" applyFill="1" applyBorder="1" applyAlignment="1">
      <alignment horizontal="center" vertical="center" wrapText="1"/>
      <protection/>
    </xf>
    <xf numFmtId="0" fontId="145" fillId="35" borderId="61" xfId="76" applyFont="1" applyFill="1" applyBorder="1" applyAlignment="1">
      <alignment horizontal="center" vertical="center"/>
      <protection/>
    </xf>
    <xf numFmtId="0" fontId="145" fillId="35" borderId="102" xfId="76" applyFont="1" applyFill="1" applyBorder="1" applyAlignment="1">
      <alignment horizontal="center" vertical="center"/>
      <protection/>
    </xf>
    <xf numFmtId="0" fontId="145" fillId="35" borderId="93" xfId="76" applyFont="1" applyFill="1" applyBorder="1" applyAlignment="1">
      <alignment horizontal="center" vertical="center" wrapText="1"/>
      <protection/>
    </xf>
    <xf numFmtId="0" fontId="146" fillId="35" borderId="36" xfId="76" applyFont="1" applyFill="1" applyBorder="1" applyAlignment="1">
      <alignment horizontal="center" vertical="center" wrapText="1"/>
      <protection/>
    </xf>
    <xf numFmtId="0" fontId="147" fillId="35" borderId="62" xfId="76" applyFont="1" applyFill="1" applyBorder="1" applyAlignment="1">
      <alignment horizontal="center" vertical="center" wrapText="1"/>
      <protection/>
    </xf>
    <xf numFmtId="0" fontId="145" fillId="35" borderId="53" xfId="76" applyFont="1" applyFill="1" applyBorder="1" applyAlignment="1">
      <alignment horizontal="center" vertical="center" wrapText="1"/>
      <protection/>
    </xf>
    <xf numFmtId="0" fontId="145" fillId="35" borderId="63" xfId="76" applyFont="1" applyFill="1" applyBorder="1" applyAlignment="1">
      <alignment horizontal="center" vertical="center" wrapText="1"/>
      <protection/>
    </xf>
    <xf numFmtId="0" fontId="145" fillId="35" borderId="15" xfId="76" applyFont="1" applyFill="1" applyBorder="1" applyAlignment="1">
      <alignment horizontal="center" vertical="center" wrapText="1"/>
      <protection/>
    </xf>
    <xf numFmtId="0" fontId="145" fillId="35" borderId="26" xfId="76" applyFont="1" applyFill="1" applyBorder="1" applyAlignment="1">
      <alignment horizontal="center" vertical="center" wrapText="1"/>
      <protection/>
    </xf>
    <xf numFmtId="0" fontId="145" fillId="35" borderId="103" xfId="76" applyFont="1" applyFill="1" applyBorder="1" applyAlignment="1">
      <alignment horizontal="center" vertical="center" wrapText="1"/>
      <protection/>
    </xf>
    <xf numFmtId="0" fontId="0" fillId="35" borderId="0" xfId="76" applyFill="1" applyBorder="1">
      <alignment/>
      <protection/>
    </xf>
    <xf numFmtId="0" fontId="54" fillId="35" borderId="12" xfId="76" applyFont="1" applyFill="1" applyBorder="1" applyAlignment="1">
      <alignment horizontal="left" vertical="center" wrapText="1"/>
      <protection/>
    </xf>
    <xf numFmtId="44" fontId="0" fillId="35" borderId="0" xfId="64" applyFont="1" applyFill="1" applyAlignment="1">
      <alignment/>
    </xf>
    <xf numFmtId="0" fontId="145" fillId="35" borderId="51" xfId="76" applyFont="1" applyFill="1" applyBorder="1" applyAlignment="1">
      <alignment horizontal="center" vertical="center" wrapText="1"/>
      <protection/>
    </xf>
    <xf numFmtId="0" fontId="145" fillId="35" borderId="38" xfId="76" applyFont="1" applyFill="1" applyBorder="1" applyAlignment="1">
      <alignment horizontal="center" vertical="center" wrapText="1"/>
      <protection/>
    </xf>
    <xf numFmtId="0" fontId="5" fillId="35" borderId="0" xfId="33" applyFont="1" applyFill="1" applyBorder="1" applyAlignment="1" quotePrefix="1">
      <alignment horizontal="center" vertical="center" wrapText="1"/>
      <protection/>
    </xf>
    <xf numFmtId="0" fontId="5" fillId="35" borderId="0" xfId="45" applyFont="1" applyFill="1" applyBorder="1" applyAlignment="1" quotePrefix="1">
      <alignment horizontal="center" vertical="center" wrapText="1"/>
      <protection/>
    </xf>
    <xf numFmtId="0" fontId="5" fillId="35" borderId="0" xfId="35" applyFont="1" applyFill="1" applyBorder="1" applyAlignment="1" quotePrefix="1">
      <alignment horizontal="center" vertical="center" textRotation="255" wrapText="1"/>
      <protection/>
    </xf>
    <xf numFmtId="0" fontId="55" fillId="35" borderId="0" xfId="76" applyFont="1" applyFill="1" applyBorder="1" applyAlignment="1">
      <alignment horizontal="center"/>
      <protection/>
    </xf>
    <xf numFmtId="0" fontId="56" fillId="35" borderId="0" xfId="76" applyFont="1" applyFill="1" applyBorder="1" applyAlignment="1">
      <alignment horizontal="center"/>
      <protection/>
    </xf>
    <xf numFmtId="0" fontId="148" fillId="35" borderId="26" xfId="76" applyFont="1" applyFill="1" applyBorder="1" applyAlignment="1">
      <alignment horizontal="center" vertical="center" wrapText="1"/>
      <protection/>
    </xf>
    <xf numFmtId="0" fontId="148" fillId="35" borderId="104" xfId="76" applyFont="1" applyFill="1" applyBorder="1" applyAlignment="1">
      <alignment horizontal="center" vertical="center" wrapText="1"/>
      <protection/>
    </xf>
    <xf numFmtId="0" fontId="16" fillId="35" borderId="0" xfId="38" applyFont="1" applyFill="1" applyBorder="1" applyAlignment="1">
      <alignment vertical="center" wrapText="1"/>
      <protection/>
    </xf>
    <xf numFmtId="0" fontId="59" fillId="35" borderId="0" xfId="0" applyFont="1" applyFill="1" applyBorder="1" applyAlignment="1">
      <alignment horizontal="center" wrapText="1"/>
    </xf>
    <xf numFmtId="0" fontId="53" fillId="35" borderId="12" xfId="76" applyFont="1" applyFill="1" applyBorder="1" applyAlignment="1">
      <alignment horizontal="left" vertical="center" wrapText="1"/>
      <protection/>
    </xf>
    <xf numFmtId="0" fontId="60" fillId="35" borderId="0" xfId="76" applyFont="1" applyFill="1" applyBorder="1">
      <alignment/>
      <protection/>
    </xf>
    <xf numFmtId="0" fontId="5" fillId="36" borderId="0" xfId="48" applyFont="1" applyFill="1" applyBorder="1" applyAlignment="1">
      <alignment vertical="center" wrapText="1"/>
      <protection/>
    </xf>
    <xf numFmtId="0" fontId="46" fillId="36" borderId="12" xfId="48" applyFont="1" applyFill="1" applyBorder="1" applyAlignment="1">
      <alignment vertical="center" wrapText="1"/>
      <protection/>
    </xf>
    <xf numFmtId="0" fontId="54" fillId="35" borderId="36" xfId="76" applyFont="1" applyFill="1" applyBorder="1" applyAlignment="1">
      <alignment horizontal="center"/>
      <protection/>
    </xf>
    <xf numFmtId="0" fontId="5" fillId="36" borderId="12" xfId="48" applyFont="1" applyFill="1" applyBorder="1" applyAlignment="1">
      <alignment vertical="center" wrapText="1"/>
      <protection/>
    </xf>
    <xf numFmtId="0" fontId="31" fillId="0" borderId="98" xfId="74" applyFont="1" applyBorder="1" applyAlignment="1">
      <alignment horizontal="center" vertical="center"/>
      <protection/>
    </xf>
    <xf numFmtId="0" fontId="4" fillId="20" borderId="36" xfId="35" applyFont="1" applyFill="1" applyBorder="1" applyAlignment="1" quotePrefix="1">
      <alignment horizontal="center" vertical="center" wrapText="1"/>
      <protection/>
    </xf>
    <xf numFmtId="0" fontId="16" fillId="20" borderId="47" xfId="38" applyFont="1" applyFill="1" applyBorder="1" applyAlignment="1">
      <alignment horizontal="center" vertical="center" wrapText="1"/>
      <protection/>
    </xf>
    <xf numFmtId="0" fontId="16" fillId="20" borderId="67" xfId="38" applyFont="1" applyFill="1" applyBorder="1" applyAlignment="1">
      <alignment horizontal="center" vertical="center" wrapText="1"/>
      <protection/>
    </xf>
    <xf numFmtId="0" fontId="16" fillId="20" borderId="84" xfId="38" applyFont="1" applyFill="1" applyBorder="1" applyAlignment="1">
      <alignment horizontal="center" vertical="center" wrapText="1"/>
      <protection/>
    </xf>
    <xf numFmtId="0" fontId="16" fillId="20" borderId="66" xfId="38" applyFont="1" applyFill="1" applyBorder="1" applyAlignment="1">
      <alignment horizontal="center" vertical="center" wrapText="1"/>
      <protection/>
    </xf>
    <xf numFmtId="0" fontId="16" fillId="20" borderId="71" xfId="38" applyFont="1" applyFill="1" applyBorder="1" applyAlignment="1" quotePrefix="1">
      <alignment horizontal="center" vertical="center" wrapText="1"/>
      <protection/>
    </xf>
    <xf numFmtId="0" fontId="16" fillId="20" borderId="72" xfId="38" applyFont="1" applyFill="1" applyBorder="1" applyAlignment="1" quotePrefix="1">
      <alignment horizontal="center" vertical="center" wrapText="1"/>
      <protection/>
    </xf>
    <xf numFmtId="0" fontId="16" fillId="20" borderId="46" xfId="38" applyFont="1" applyFill="1" applyBorder="1" applyAlignment="1" quotePrefix="1">
      <alignment horizontal="center" vertical="center" wrapText="1"/>
      <protection/>
    </xf>
    <xf numFmtId="0" fontId="16" fillId="20" borderId="75" xfId="38" applyFont="1" applyFill="1" applyBorder="1" applyAlignment="1">
      <alignment horizontal="center" vertical="center" wrapText="1"/>
      <protection/>
    </xf>
    <xf numFmtId="0" fontId="16" fillId="20" borderId="29" xfId="38" applyFont="1" applyFill="1" applyBorder="1" applyAlignment="1">
      <alignment horizontal="center" vertical="center" wrapText="1"/>
      <protection/>
    </xf>
    <xf numFmtId="0" fontId="16" fillId="20" borderId="28" xfId="38" applyFont="1" applyFill="1" applyBorder="1" applyAlignment="1">
      <alignment horizontal="center" vertical="center" wrapText="1"/>
      <protection/>
    </xf>
    <xf numFmtId="0" fontId="16" fillId="20" borderId="34" xfId="38" applyFont="1" applyFill="1" applyBorder="1" applyAlignment="1">
      <alignment horizontal="center" vertical="center" wrapText="1"/>
      <protection/>
    </xf>
    <xf numFmtId="0" fontId="16" fillId="20" borderId="62" xfId="38" applyFont="1" applyFill="1" applyBorder="1" applyAlignment="1">
      <alignment horizontal="center" vertical="center" wrapText="1"/>
      <protection/>
    </xf>
    <xf numFmtId="0" fontId="16" fillId="20" borderId="53" xfId="38" applyFont="1" applyFill="1" applyBorder="1" applyAlignment="1">
      <alignment horizontal="center" vertical="center" wrapText="1"/>
      <protection/>
    </xf>
    <xf numFmtId="0" fontId="17" fillId="20" borderId="86" xfId="42" applyFont="1" applyFill="1" applyBorder="1" applyAlignment="1" quotePrefix="1">
      <alignment horizontal="center" vertical="center" wrapText="1"/>
      <protection/>
    </xf>
    <xf numFmtId="0" fontId="16" fillId="20" borderId="10" xfId="38" applyFont="1" applyFill="1" applyBorder="1" applyAlignment="1">
      <alignment horizontal="center" vertical="center" wrapText="1"/>
      <protection/>
    </xf>
    <xf numFmtId="0" fontId="16" fillId="20" borderId="89" xfId="38" applyFont="1" applyFill="1" applyBorder="1" applyAlignment="1">
      <alignment horizontal="center" vertical="center" wrapText="1"/>
      <protection/>
    </xf>
    <xf numFmtId="0" fontId="16" fillId="20" borderId="31" xfId="38" applyFont="1" applyFill="1" applyBorder="1" applyAlignment="1">
      <alignment horizontal="center" vertical="center" wrapText="1"/>
      <protection/>
    </xf>
    <xf numFmtId="0" fontId="16" fillId="35" borderId="44" xfId="38" applyFont="1" applyFill="1" applyBorder="1" applyAlignment="1" quotePrefix="1">
      <alignment vertical="center" wrapText="1"/>
      <protection/>
    </xf>
    <xf numFmtId="0" fontId="16" fillId="35" borderId="36" xfId="38" applyFont="1" applyFill="1" applyBorder="1" applyAlignment="1">
      <alignment horizontal="center" vertical="center" wrapText="1"/>
      <protection/>
    </xf>
    <xf numFmtId="0" fontId="32" fillId="0" borderId="105" xfId="0" applyFont="1" applyFill="1" applyBorder="1" applyAlignment="1">
      <alignment horizontal="center"/>
    </xf>
    <xf numFmtId="0" fontId="32" fillId="0" borderId="106" xfId="0" applyFont="1" applyFill="1" applyBorder="1" applyAlignment="1">
      <alignment horizontal="center"/>
    </xf>
    <xf numFmtId="0" fontId="32" fillId="0" borderId="107" xfId="0" applyFont="1" applyFill="1" applyBorder="1" applyAlignment="1">
      <alignment horizontal="center"/>
    </xf>
    <xf numFmtId="0" fontId="0" fillId="0" borderId="0" xfId="74" applyFill="1" applyBorder="1">
      <alignment/>
      <protection/>
    </xf>
    <xf numFmtId="0" fontId="29" fillId="0" borderId="67" xfId="74" applyFont="1" applyBorder="1" applyAlignment="1">
      <alignment horizontal="center" vertical="center" wrapText="1"/>
      <protection/>
    </xf>
    <xf numFmtId="0" fontId="31" fillId="0" borderId="108" xfId="74" applyFont="1" applyBorder="1" applyAlignment="1">
      <alignment horizontal="center" vertical="center"/>
      <protection/>
    </xf>
    <xf numFmtId="0" fontId="31" fillId="0" borderId="35" xfId="0" applyFont="1" applyFill="1" applyBorder="1" applyAlignment="1">
      <alignment horizontal="center" vertical="center"/>
    </xf>
    <xf numFmtId="0" fontId="31" fillId="0" borderId="109" xfId="74" applyFont="1" applyBorder="1" applyAlignment="1">
      <alignment horizontal="center" vertical="center"/>
      <protection/>
    </xf>
    <xf numFmtId="0" fontId="33" fillId="0" borderId="67" xfId="0" applyFont="1" applyFill="1" applyBorder="1" applyAlignment="1">
      <alignment horizontal="left" vertical="center"/>
    </xf>
    <xf numFmtId="0" fontId="32" fillId="0" borderId="108" xfId="0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/>
    </xf>
    <xf numFmtId="0" fontId="32" fillId="0" borderId="11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111" xfId="0" applyFont="1" applyFill="1" applyBorder="1" applyAlignment="1">
      <alignment horizontal="center"/>
    </xf>
    <xf numFmtId="0" fontId="32" fillId="0" borderId="112" xfId="0" applyFont="1" applyFill="1" applyBorder="1" applyAlignment="1">
      <alignment horizontal="center"/>
    </xf>
    <xf numFmtId="0" fontId="32" fillId="0" borderId="113" xfId="0" applyFont="1" applyFill="1" applyBorder="1" applyAlignment="1">
      <alignment horizontal="center"/>
    </xf>
    <xf numFmtId="0" fontId="32" fillId="0" borderId="114" xfId="0" applyFont="1" applyFill="1" applyBorder="1" applyAlignment="1">
      <alignment horizontal="center"/>
    </xf>
    <xf numFmtId="0" fontId="32" fillId="0" borderId="54" xfId="0" applyFont="1" applyFill="1" applyBorder="1" applyAlignment="1">
      <alignment horizontal="center"/>
    </xf>
    <xf numFmtId="49" fontId="32" fillId="0" borderId="115" xfId="0" applyNumberFormat="1" applyFont="1" applyFill="1" applyBorder="1" applyAlignment="1">
      <alignment horizontal="center" vertical="center"/>
    </xf>
    <xf numFmtId="49" fontId="32" fillId="0" borderId="116" xfId="0" applyNumberFormat="1" applyFont="1" applyFill="1" applyBorder="1" applyAlignment="1">
      <alignment horizontal="center" vertical="center"/>
    </xf>
    <xf numFmtId="49" fontId="32" fillId="0" borderId="35" xfId="0" applyNumberFormat="1" applyFont="1" applyFill="1" applyBorder="1" applyAlignment="1">
      <alignment horizontal="center" vertical="center"/>
    </xf>
    <xf numFmtId="0" fontId="31" fillId="0" borderId="111" xfId="74" applyFont="1" applyBorder="1" applyAlignment="1">
      <alignment horizontal="center" vertical="center"/>
      <protection/>
    </xf>
    <xf numFmtId="0" fontId="31" fillId="0" borderId="106" xfId="74" applyFont="1" applyBorder="1" applyAlignment="1">
      <alignment horizontal="center" vertical="center"/>
      <protection/>
    </xf>
    <xf numFmtId="49" fontId="32" fillId="0" borderId="98" xfId="0" applyNumberFormat="1" applyFont="1" applyFill="1" applyBorder="1" applyAlignment="1">
      <alignment horizontal="center" vertical="center"/>
    </xf>
    <xf numFmtId="0" fontId="31" fillId="0" borderId="107" xfId="74" applyFont="1" applyBorder="1" applyAlignment="1">
      <alignment horizontal="center" vertical="center"/>
      <protection/>
    </xf>
    <xf numFmtId="0" fontId="31" fillId="0" borderId="84" xfId="74" applyFont="1" applyBorder="1" applyAlignment="1">
      <alignment horizontal="center" vertical="center"/>
      <protection/>
    </xf>
    <xf numFmtId="0" fontId="32" fillId="0" borderId="98" xfId="0" applyFont="1" applyFill="1" applyBorder="1" applyAlignment="1">
      <alignment horizontal="center"/>
    </xf>
    <xf numFmtId="0" fontId="32" fillId="0" borderId="115" xfId="0" applyFont="1" applyFill="1" applyBorder="1" applyAlignment="1">
      <alignment horizontal="center"/>
    </xf>
    <xf numFmtId="0" fontId="32" fillId="0" borderId="117" xfId="0" applyFont="1" applyFill="1" applyBorder="1" applyAlignment="1">
      <alignment horizontal="center"/>
    </xf>
    <xf numFmtId="0" fontId="32" fillId="0" borderId="49" xfId="0" applyFont="1" applyFill="1" applyBorder="1" applyAlignment="1">
      <alignment horizontal="center"/>
    </xf>
    <xf numFmtId="49" fontId="31" fillId="0" borderId="118" xfId="74" applyNumberFormat="1" applyFont="1" applyFill="1" applyBorder="1" applyAlignment="1">
      <alignment horizontal="center" vertical="center"/>
      <protection/>
    </xf>
    <xf numFmtId="49" fontId="31" fillId="0" borderId="119" xfId="74" applyNumberFormat="1" applyFont="1" applyFill="1" applyBorder="1" applyAlignment="1">
      <alignment horizontal="center" vertical="center"/>
      <protection/>
    </xf>
    <xf numFmtId="0" fontId="31" fillId="0" borderId="106" xfId="74" applyFont="1" applyFill="1" applyBorder="1" applyAlignment="1">
      <alignment horizontal="center" vertical="center"/>
      <protection/>
    </xf>
    <xf numFmtId="0" fontId="31" fillId="0" borderId="107" xfId="74" applyFont="1" applyFill="1" applyBorder="1" applyAlignment="1">
      <alignment horizontal="center" vertical="center"/>
      <protection/>
    </xf>
    <xf numFmtId="0" fontId="33" fillId="0" borderId="120" xfId="74" applyFont="1" applyFill="1" applyBorder="1" applyAlignment="1">
      <alignment horizontal="center" vertical="center"/>
      <protection/>
    </xf>
    <xf numFmtId="0" fontId="33" fillId="0" borderId="121" xfId="74" applyFont="1" applyFill="1" applyBorder="1" applyAlignment="1">
      <alignment horizontal="center" vertical="center"/>
      <protection/>
    </xf>
    <xf numFmtId="0" fontId="4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1" fillId="0" borderId="77" xfId="0" applyFont="1" applyBorder="1" applyAlignment="1">
      <alignment horizontal="center" vertical="center"/>
    </xf>
    <xf numFmtId="0" fontId="41" fillId="0" borderId="74" xfId="0" applyFont="1" applyBorder="1" applyAlignment="1">
      <alignment horizontal="center" vertical="center"/>
    </xf>
    <xf numFmtId="0" fontId="34" fillId="0" borderId="122" xfId="0" applyFont="1" applyFill="1" applyBorder="1" applyAlignment="1">
      <alignment horizontal="center" vertical="center"/>
    </xf>
    <xf numFmtId="0" fontId="34" fillId="0" borderId="123" xfId="0" applyFont="1" applyFill="1" applyBorder="1" applyAlignment="1">
      <alignment horizontal="center" vertical="center"/>
    </xf>
    <xf numFmtId="0" fontId="34" fillId="0" borderId="124" xfId="0" applyFont="1" applyFill="1" applyBorder="1" applyAlignment="1">
      <alignment horizontal="center" vertical="center"/>
    </xf>
    <xf numFmtId="0" fontId="34" fillId="0" borderId="125" xfId="0" applyFont="1" applyFill="1" applyBorder="1" applyAlignment="1">
      <alignment horizontal="center" vertical="center"/>
    </xf>
    <xf numFmtId="0" fontId="34" fillId="0" borderId="126" xfId="0" applyFont="1" applyFill="1" applyBorder="1" applyAlignment="1">
      <alignment horizontal="center" vertical="center"/>
    </xf>
    <xf numFmtId="0" fontId="34" fillId="0" borderId="126" xfId="0" applyFont="1" applyFill="1" applyBorder="1" applyAlignment="1">
      <alignment horizontal="center" vertical="center" wrapText="1"/>
    </xf>
    <xf numFmtId="0" fontId="33" fillId="0" borderId="127" xfId="0" applyFont="1" applyFill="1" applyBorder="1" applyAlignment="1">
      <alignment horizontal="center" vertical="center"/>
    </xf>
    <xf numFmtId="0" fontId="29" fillId="0" borderId="128" xfId="0" applyFont="1" applyFill="1" applyBorder="1" applyAlignment="1">
      <alignment horizontal="center" vertical="center"/>
    </xf>
    <xf numFmtId="0" fontId="29" fillId="0" borderId="129" xfId="0" applyFont="1" applyFill="1" applyBorder="1" applyAlignment="1">
      <alignment horizontal="center" vertical="center"/>
    </xf>
    <xf numFmtId="0" fontId="29" fillId="0" borderId="130" xfId="0" applyFont="1" applyFill="1" applyBorder="1" applyAlignment="1">
      <alignment horizontal="center" vertical="center"/>
    </xf>
    <xf numFmtId="0" fontId="29" fillId="0" borderId="131" xfId="0" applyFont="1" applyFill="1" applyBorder="1" applyAlignment="1">
      <alignment horizontal="center" vertical="center"/>
    </xf>
    <xf numFmtId="0" fontId="34" fillId="0" borderId="131" xfId="0" applyFont="1" applyFill="1" applyBorder="1" applyAlignment="1">
      <alignment horizontal="center" vertical="center" wrapText="1"/>
    </xf>
    <xf numFmtId="0" fontId="34" fillId="0" borderId="99" xfId="0" applyFont="1" applyFill="1" applyBorder="1" applyAlignment="1">
      <alignment horizontal="center" vertical="center" wrapText="1"/>
    </xf>
    <xf numFmtId="0" fontId="0" fillId="35" borderId="0" xfId="74" applyFill="1">
      <alignment/>
      <protection/>
    </xf>
    <xf numFmtId="0" fontId="20" fillId="35" borderId="36" xfId="76" applyFont="1" applyFill="1" applyBorder="1" applyAlignment="1">
      <alignment horizontal="center"/>
      <protection/>
    </xf>
    <xf numFmtId="0" fontId="20" fillId="35" borderId="11" xfId="76" applyFont="1" applyFill="1" applyBorder="1" applyAlignment="1">
      <alignment horizontal="center"/>
      <protection/>
    </xf>
    <xf numFmtId="0" fontId="20" fillId="35" borderId="41" xfId="76" applyFont="1" applyFill="1" applyBorder="1" applyAlignment="1">
      <alignment horizontal="center"/>
      <protection/>
    </xf>
    <xf numFmtId="0" fontId="20" fillId="35" borderId="62" xfId="76" applyFont="1" applyFill="1" applyBorder="1" applyAlignment="1">
      <alignment horizontal="center"/>
      <protection/>
    </xf>
    <xf numFmtId="0" fontId="20" fillId="35" borderId="53" xfId="76" applyFont="1" applyFill="1" applyBorder="1" applyAlignment="1">
      <alignment horizontal="center"/>
      <protection/>
    </xf>
    <xf numFmtId="0" fontId="20" fillId="35" borderId="132" xfId="76" applyFont="1" applyFill="1" applyBorder="1" applyAlignment="1">
      <alignment horizontal="center"/>
      <protection/>
    </xf>
    <xf numFmtId="0" fontId="20" fillId="35" borderId="12" xfId="76" applyFont="1" applyFill="1" applyBorder="1" applyAlignment="1">
      <alignment horizontal="center"/>
      <protection/>
    </xf>
    <xf numFmtId="0" fontId="20" fillId="35" borderId="62" xfId="76" applyFont="1" applyFill="1" applyBorder="1" applyAlignment="1">
      <alignment horizontal="center"/>
      <protection/>
    </xf>
    <xf numFmtId="0" fontId="20" fillId="35" borderId="53" xfId="76" applyFont="1" applyFill="1" applyBorder="1" applyAlignment="1">
      <alignment horizontal="center"/>
      <protection/>
    </xf>
    <xf numFmtId="0" fontId="20" fillId="35" borderId="133" xfId="76" applyFont="1" applyFill="1" applyBorder="1" applyAlignment="1">
      <alignment horizontal="center"/>
      <protection/>
    </xf>
    <xf numFmtId="0" fontId="20" fillId="35" borderId="104" xfId="76" applyFont="1" applyFill="1" applyBorder="1" applyAlignment="1">
      <alignment horizontal="center"/>
      <protection/>
    </xf>
    <xf numFmtId="0" fontId="20" fillId="35" borderId="101" xfId="76" applyFont="1" applyFill="1" applyBorder="1" applyAlignment="1">
      <alignment horizontal="center"/>
      <protection/>
    </xf>
    <xf numFmtId="0" fontId="20" fillId="35" borderId="97" xfId="76" applyFont="1" applyFill="1" applyBorder="1" applyAlignment="1">
      <alignment horizontal="center"/>
      <protection/>
    </xf>
    <xf numFmtId="0" fontId="54" fillId="35" borderId="132" xfId="76" applyFont="1" applyFill="1" applyBorder="1" applyAlignment="1">
      <alignment horizontal="center"/>
      <protection/>
    </xf>
    <xf numFmtId="0" fontId="54" fillId="35" borderId="133" xfId="76" applyFont="1" applyFill="1" applyBorder="1" applyAlignment="1">
      <alignment horizontal="center"/>
      <protection/>
    </xf>
    <xf numFmtId="0" fontId="54" fillId="35" borderId="104" xfId="76" applyFont="1" applyFill="1" applyBorder="1" applyAlignment="1">
      <alignment horizontal="center"/>
      <protection/>
    </xf>
    <xf numFmtId="0" fontId="54" fillId="35" borderId="101" xfId="76" applyFont="1" applyFill="1" applyBorder="1" applyAlignment="1">
      <alignment horizontal="center"/>
      <protection/>
    </xf>
    <xf numFmtId="0" fontId="54" fillId="35" borderId="97" xfId="76" applyFont="1" applyFill="1" applyBorder="1" applyAlignment="1">
      <alignment horizontal="center"/>
      <protection/>
    </xf>
    <xf numFmtId="0" fontId="17" fillId="35" borderId="75" xfId="42" applyFont="1" applyFill="1" applyBorder="1" applyAlignment="1">
      <alignment vertical="center" wrapText="1"/>
      <protection/>
    </xf>
    <xf numFmtId="0" fontId="16" fillId="20" borderId="62" xfId="42" applyFont="1" applyFill="1" applyBorder="1" applyAlignment="1" quotePrefix="1">
      <alignment vertical="center" wrapText="1"/>
      <protection/>
    </xf>
    <xf numFmtId="0" fontId="17" fillId="20" borderId="53" xfId="42" applyFont="1" applyFill="1" applyBorder="1" applyAlignment="1" quotePrefix="1">
      <alignment vertical="center" wrapText="1"/>
      <protection/>
    </xf>
    <xf numFmtId="0" fontId="17" fillId="20" borderId="63" xfId="42" applyFont="1" applyFill="1" applyBorder="1" applyAlignment="1" quotePrefix="1">
      <alignment vertical="center" wrapText="1"/>
      <protection/>
    </xf>
    <xf numFmtId="0" fontId="18" fillId="20" borderId="36" xfId="0" applyFont="1" applyFill="1" applyBorder="1" applyAlignment="1">
      <alignment horizontal="left" vertical="center" wrapText="1"/>
    </xf>
    <xf numFmtId="0" fontId="18" fillId="20" borderId="62" xfId="0" applyFont="1" applyFill="1" applyBorder="1" applyAlignment="1">
      <alignment horizontal="left" vertical="center" wrapText="1"/>
    </xf>
    <xf numFmtId="0" fontId="18" fillId="20" borderId="53" xfId="0" applyFont="1" applyFill="1" applyBorder="1" applyAlignment="1">
      <alignment horizontal="left" vertical="center" wrapText="1"/>
    </xf>
    <xf numFmtId="0" fontId="37" fillId="0" borderId="103" xfId="74" applyFont="1" applyFill="1" applyBorder="1" applyAlignment="1">
      <alignment horizontal="left" vertical="center" wrapText="1"/>
      <protection/>
    </xf>
    <xf numFmtId="0" fontId="17" fillId="0" borderId="47" xfId="42" applyFont="1" applyFill="1" applyBorder="1" applyAlignment="1" quotePrefix="1">
      <alignment horizontal="center" vertical="center" wrapText="1"/>
      <protection/>
    </xf>
    <xf numFmtId="0" fontId="17" fillId="0" borderId="17" xfId="42" applyFont="1" applyFill="1" applyBorder="1" applyAlignment="1" quotePrefix="1">
      <alignment horizontal="center" vertical="center" wrapText="1"/>
      <protection/>
    </xf>
    <xf numFmtId="0" fontId="17" fillId="0" borderId="22" xfId="42" applyFont="1" applyFill="1" applyBorder="1" applyAlignment="1" quotePrefix="1">
      <alignment horizontal="center" vertical="center" wrapText="1"/>
      <protection/>
    </xf>
    <xf numFmtId="0" fontId="20" fillId="35" borderId="0" xfId="76" applyFont="1" applyFill="1" applyBorder="1" applyAlignment="1">
      <alignment horizontal="center"/>
      <protection/>
    </xf>
    <xf numFmtId="0" fontId="20" fillId="35" borderId="0" xfId="76" applyFont="1" applyFill="1" applyBorder="1" applyAlignment="1">
      <alignment horizontal="center"/>
      <protection/>
    </xf>
    <xf numFmtId="0" fontId="31" fillId="0" borderId="85" xfId="0" applyFont="1" applyFill="1" applyBorder="1" applyAlignment="1">
      <alignment horizontal="center"/>
    </xf>
    <xf numFmtId="0" fontId="33" fillId="0" borderId="49" xfId="0" applyFont="1" applyFill="1" applyBorder="1" applyAlignment="1">
      <alignment horizontal="center"/>
    </xf>
    <xf numFmtId="0" fontId="33" fillId="0" borderId="47" xfId="0" applyFont="1" applyFill="1" applyBorder="1" applyAlignment="1">
      <alignment horizontal="left" vertical="center"/>
    </xf>
    <xf numFmtId="0" fontId="32" fillId="0" borderId="134" xfId="0" applyFont="1" applyFill="1" applyBorder="1" applyAlignment="1">
      <alignment horizontal="center"/>
    </xf>
    <xf numFmtId="0" fontId="32" fillId="0" borderId="74" xfId="0" applyFont="1" applyFill="1" applyBorder="1" applyAlignment="1">
      <alignment horizontal="center"/>
    </xf>
    <xf numFmtId="0" fontId="32" fillId="0" borderId="73" xfId="0" applyFont="1" applyFill="1" applyBorder="1" applyAlignment="1">
      <alignment horizontal="center"/>
    </xf>
    <xf numFmtId="0" fontId="32" fillId="0" borderId="83" xfId="0" applyFont="1" applyFill="1" applyBorder="1" applyAlignment="1">
      <alignment horizontal="center"/>
    </xf>
    <xf numFmtId="0" fontId="31" fillId="0" borderId="73" xfId="74" applyFont="1" applyFill="1" applyBorder="1" applyAlignment="1">
      <alignment horizontal="center"/>
      <protection/>
    </xf>
    <xf numFmtId="0" fontId="31" fillId="0" borderId="74" xfId="74" applyFont="1" applyFill="1" applyBorder="1" applyAlignment="1">
      <alignment horizontal="center"/>
      <protection/>
    </xf>
    <xf numFmtId="0" fontId="31" fillId="0" borderId="70" xfId="74" applyFont="1" applyFill="1" applyBorder="1" applyAlignment="1">
      <alignment horizontal="center"/>
      <protection/>
    </xf>
    <xf numFmtId="0" fontId="31" fillId="0" borderId="84" xfId="74" applyFont="1" applyFill="1" applyBorder="1" applyAlignment="1">
      <alignment horizontal="center"/>
      <protection/>
    </xf>
    <xf numFmtId="0" fontId="31" fillId="0" borderId="76" xfId="74" applyFont="1" applyFill="1" applyBorder="1" applyAlignment="1">
      <alignment horizontal="center"/>
      <protection/>
    </xf>
    <xf numFmtId="0" fontId="31" fillId="0" borderId="78" xfId="74" applyFont="1" applyFill="1" applyBorder="1" applyAlignment="1">
      <alignment horizontal="center" vertical="center" wrapText="1"/>
      <protection/>
    </xf>
    <xf numFmtId="0" fontId="31" fillId="0" borderId="98" xfId="74" applyFont="1" applyFill="1" applyBorder="1" applyAlignment="1">
      <alignment horizontal="center" vertical="center" wrapText="1"/>
      <protection/>
    </xf>
    <xf numFmtId="0" fontId="33" fillId="0" borderId="49" xfId="74" applyFont="1" applyFill="1" applyBorder="1" applyAlignment="1">
      <alignment horizontal="center" vertical="center" wrapText="1"/>
      <protection/>
    </xf>
    <xf numFmtId="0" fontId="31" fillId="0" borderId="73" xfId="74" applyFont="1" applyFill="1" applyBorder="1" applyAlignment="1">
      <alignment horizontal="center" vertical="center" wrapText="1"/>
      <protection/>
    </xf>
    <xf numFmtId="0" fontId="31" fillId="0" borderId="74" xfId="74" applyFont="1" applyFill="1" applyBorder="1" applyAlignment="1">
      <alignment horizontal="center" vertical="center" wrapText="1"/>
      <protection/>
    </xf>
    <xf numFmtId="0" fontId="33" fillId="0" borderId="84" xfId="74" applyFont="1" applyFill="1" applyBorder="1" applyAlignment="1">
      <alignment horizontal="center" vertical="center" wrapText="1"/>
      <protection/>
    </xf>
    <xf numFmtId="0" fontId="32" fillId="0" borderId="65" xfId="0" applyFont="1" applyFill="1" applyBorder="1" applyAlignment="1">
      <alignment horizontal="center"/>
    </xf>
    <xf numFmtId="0" fontId="32" fillId="0" borderId="135" xfId="0" applyFont="1" applyFill="1" applyBorder="1" applyAlignment="1">
      <alignment horizontal="center"/>
    </xf>
    <xf numFmtId="0" fontId="32" fillId="0" borderId="70" xfId="0" applyFont="1" applyFill="1" applyBorder="1" applyAlignment="1">
      <alignment horizontal="center"/>
    </xf>
    <xf numFmtId="0" fontId="32" fillId="0" borderId="76" xfId="0" applyFont="1" applyFill="1" applyBorder="1" applyAlignment="1">
      <alignment horizontal="center"/>
    </xf>
    <xf numFmtId="0" fontId="32" fillId="0" borderId="47" xfId="0" applyFont="1" applyFill="1" applyBorder="1" applyAlignment="1">
      <alignment horizontal="center"/>
    </xf>
    <xf numFmtId="0" fontId="32" fillId="0" borderId="84" xfId="0" applyFont="1" applyFill="1" applyBorder="1" applyAlignment="1">
      <alignment horizontal="center"/>
    </xf>
    <xf numFmtId="0" fontId="33" fillId="0" borderId="136" xfId="74" applyFont="1" applyFill="1" applyBorder="1" applyAlignment="1">
      <alignment horizontal="center" vertical="center" wrapText="1"/>
      <protection/>
    </xf>
    <xf numFmtId="0" fontId="31" fillId="0" borderId="137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113" xfId="0" applyFont="1" applyFill="1" applyBorder="1" applyAlignment="1">
      <alignment horizontal="center"/>
    </xf>
    <xf numFmtId="0" fontId="31" fillId="0" borderId="138" xfId="0" applyFont="1" applyFill="1" applyBorder="1" applyAlignment="1">
      <alignment horizontal="center"/>
    </xf>
    <xf numFmtId="0" fontId="31" fillId="0" borderId="139" xfId="0" applyFont="1" applyFill="1" applyBorder="1" applyAlignment="1">
      <alignment horizontal="center"/>
    </xf>
    <xf numFmtId="0" fontId="31" fillId="0" borderId="114" xfId="0" applyFont="1" applyFill="1" applyBorder="1" applyAlignment="1">
      <alignment horizontal="center"/>
    </xf>
    <xf numFmtId="0" fontId="31" fillId="0" borderId="140" xfId="0" applyFont="1" applyFill="1" applyBorder="1" applyAlignment="1">
      <alignment horizontal="center"/>
    </xf>
    <xf numFmtId="0" fontId="31" fillId="0" borderId="141" xfId="0" applyFont="1" applyFill="1" applyBorder="1" applyAlignment="1">
      <alignment horizontal="center"/>
    </xf>
    <xf numFmtId="0" fontId="31" fillId="0" borderId="127" xfId="0" applyFont="1" applyFill="1" applyBorder="1" applyAlignment="1">
      <alignment horizontal="center"/>
    </xf>
    <xf numFmtId="0" fontId="31" fillId="0" borderId="82" xfId="0" applyFont="1" applyFill="1" applyBorder="1" applyAlignment="1">
      <alignment horizontal="center"/>
    </xf>
    <xf numFmtId="49" fontId="34" fillId="0" borderId="71" xfId="0" applyNumberFormat="1" applyFont="1" applyFill="1" applyBorder="1" applyAlignment="1">
      <alignment horizontal="left"/>
    </xf>
    <xf numFmtId="0" fontId="31" fillId="0" borderId="142" xfId="0" applyFont="1" applyFill="1" applyBorder="1" applyAlignment="1">
      <alignment horizontal="center"/>
    </xf>
    <xf numFmtId="0" fontId="31" fillId="0" borderId="92" xfId="0" applyFont="1" applyFill="1" applyBorder="1" applyAlignment="1">
      <alignment horizontal="center"/>
    </xf>
    <xf numFmtId="0" fontId="31" fillId="0" borderId="48" xfId="0" applyFont="1" applyFill="1" applyBorder="1" applyAlignment="1">
      <alignment horizontal="center"/>
    </xf>
    <xf numFmtId="0" fontId="31" fillId="0" borderId="118" xfId="0" applyFont="1" applyFill="1" applyBorder="1" applyAlignment="1">
      <alignment horizontal="center"/>
    </xf>
    <xf numFmtId="0" fontId="31" fillId="0" borderId="119" xfId="0" applyFont="1" applyFill="1" applyBorder="1" applyAlignment="1">
      <alignment horizontal="center"/>
    </xf>
    <xf numFmtId="0" fontId="31" fillId="0" borderId="46" xfId="0" applyFont="1" applyFill="1" applyBorder="1" applyAlignment="1">
      <alignment horizontal="center"/>
    </xf>
    <xf numFmtId="0" fontId="31" fillId="0" borderId="143" xfId="0" applyFont="1" applyFill="1" applyBorder="1" applyAlignment="1">
      <alignment horizontal="center"/>
    </xf>
    <xf numFmtId="0" fontId="31" fillId="0" borderId="144" xfId="0" applyFont="1" applyFill="1" applyBorder="1" applyAlignment="1">
      <alignment horizontal="center"/>
    </xf>
    <xf numFmtId="0" fontId="31" fillId="0" borderId="90" xfId="0" applyFont="1" applyFill="1" applyBorder="1" applyAlignment="1">
      <alignment horizontal="center"/>
    </xf>
    <xf numFmtId="0" fontId="31" fillId="0" borderId="145" xfId="0" applyFont="1" applyFill="1" applyBorder="1" applyAlignment="1">
      <alignment horizontal="center"/>
    </xf>
    <xf numFmtId="0" fontId="31" fillId="0" borderId="96" xfId="0" applyFont="1" applyFill="1" applyBorder="1" applyAlignment="1">
      <alignment horizontal="center"/>
    </xf>
    <xf numFmtId="0" fontId="31" fillId="0" borderId="146" xfId="0" applyFont="1" applyFill="1" applyBorder="1" applyAlignment="1">
      <alignment horizontal="center"/>
    </xf>
    <xf numFmtId="0" fontId="31" fillId="0" borderId="147" xfId="0" applyFont="1" applyFill="1" applyBorder="1" applyAlignment="1">
      <alignment horizontal="center"/>
    </xf>
    <xf numFmtId="0" fontId="31" fillId="0" borderId="94" xfId="0" applyFont="1" applyFill="1" applyBorder="1" applyAlignment="1">
      <alignment horizontal="center"/>
    </xf>
    <xf numFmtId="0" fontId="31" fillId="0" borderId="148" xfId="0" applyFont="1" applyFill="1" applyBorder="1" applyAlignment="1">
      <alignment horizontal="center"/>
    </xf>
    <xf numFmtId="0" fontId="38" fillId="0" borderId="149" xfId="0" applyFont="1" applyFill="1" applyBorder="1" applyAlignment="1">
      <alignment horizontal="center"/>
    </xf>
    <xf numFmtId="0" fontId="33" fillId="0" borderId="128" xfId="0" applyFont="1" applyFill="1" applyBorder="1" applyAlignment="1">
      <alignment horizontal="center"/>
    </xf>
    <xf numFmtId="0" fontId="33" fillId="0" borderId="33" xfId="0" applyFont="1" applyFill="1" applyBorder="1" applyAlignment="1">
      <alignment horizontal="center"/>
    </xf>
    <xf numFmtId="0" fontId="33" fillId="0" borderId="150" xfId="0" applyFont="1" applyFill="1" applyBorder="1" applyAlignment="1">
      <alignment horizontal="center"/>
    </xf>
    <xf numFmtId="0" fontId="33" fillId="0" borderId="129" xfId="0" applyFont="1" applyFill="1" applyBorder="1" applyAlignment="1">
      <alignment horizontal="center"/>
    </xf>
    <xf numFmtId="49" fontId="32" fillId="0" borderId="106" xfId="0" applyNumberFormat="1" applyFont="1" applyFill="1" applyBorder="1" applyAlignment="1">
      <alignment horizontal="center"/>
    </xf>
    <xf numFmtId="0" fontId="54" fillId="35" borderId="64" xfId="76" applyFont="1" applyFill="1" applyBorder="1" applyAlignment="1">
      <alignment horizontal="left" vertical="center" wrapText="1"/>
      <protection/>
    </xf>
    <xf numFmtId="0" fontId="20" fillId="35" borderId="64" xfId="76" applyFont="1" applyFill="1" applyBorder="1" applyAlignment="1">
      <alignment horizontal="center"/>
      <protection/>
    </xf>
    <xf numFmtId="0" fontId="16" fillId="35" borderId="62" xfId="38" applyFont="1" applyFill="1" applyBorder="1" applyAlignment="1">
      <alignment horizontal="center" vertical="center" wrapText="1"/>
      <protection/>
    </xf>
    <xf numFmtId="0" fontId="16" fillId="35" borderId="53" xfId="38" applyFont="1" applyFill="1" applyBorder="1" applyAlignment="1">
      <alignment horizontal="center" vertical="center" wrapText="1"/>
      <protection/>
    </xf>
    <xf numFmtId="0" fontId="16" fillId="20" borderId="133" xfId="38" applyFont="1" applyFill="1" applyBorder="1" applyAlignment="1" quotePrefix="1">
      <alignment horizontal="center" vertical="center" wrapText="1"/>
      <protection/>
    </xf>
    <xf numFmtId="0" fontId="16" fillId="20" borderId="36" xfId="35" applyFont="1" applyFill="1" applyBorder="1" applyAlignment="1" quotePrefix="1">
      <alignment horizontal="center" vertical="center" textRotation="255" wrapText="1"/>
      <protection/>
    </xf>
    <xf numFmtId="0" fontId="16" fillId="20" borderId="12" xfId="35" applyFont="1" applyFill="1" applyBorder="1" applyAlignment="1" quotePrefix="1">
      <alignment horizontal="center" vertical="center" textRotation="255" wrapText="1"/>
      <protection/>
    </xf>
    <xf numFmtId="0" fontId="16" fillId="20" borderId="55" xfId="35" applyFont="1" applyFill="1" applyBorder="1" applyAlignment="1" quotePrefix="1">
      <alignment horizontal="center" vertical="center" textRotation="255" wrapText="1"/>
      <protection/>
    </xf>
    <xf numFmtId="0" fontId="16" fillId="20" borderId="68" xfId="35" applyFont="1" applyFill="1" applyBorder="1" applyAlignment="1" quotePrefix="1">
      <alignment horizontal="center" vertical="center" textRotation="255" wrapText="1"/>
      <protection/>
    </xf>
    <xf numFmtId="0" fontId="16" fillId="20" borderId="58" xfId="35" applyFont="1" applyFill="1" applyBorder="1" applyAlignment="1" quotePrefix="1">
      <alignment horizontal="center" vertical="center" textRotation="255" wrapText="1"/>
      <protection/>
    </xf>
    <xf numFmtId="0" fontId="16" fillId="20" borderId="100" xfId="35" applyFont="1" applyFill="1" applyBorder="1" applyAlignment="1" quotePrefix="1">
      <alignment horizontal="center" vertical="center" textRotation="255" wrapText="1"/>
      <protection/>
    </xf>
    <xf numFmtId="0" fontId="16" fillId="20" borderId="132" xfId="35" applyFont="1" applyFill="1" applyBorder="1" applyAlignment="1" quotePrefix="1">
      <alignment horizontal="center" vertical="center" textRotation="255" wrapText="1"/>
      <protection/>
    </xf>
    <xf numFmtId="0" fontId="16" fillId="20" borderId="103" xfId="35" applyFont="1" applyFill="1" applyBorder="1" applyAlignment="1" quotePrefix="1">
      <alignment horizontal="center" vertical="center" textRotation="255" wrapText="1"/>
      <protection/>
    </xf>
    <xf numFmtId="0" fontId="16" fillId="20" borderId="41" xfId="35" applyFont="1" applyFill="1" applyBorder="1" applyAlignment="1" quotePrefix="1">
      <alignment horizontal="center" vertical="center" textRotation="255" wrapText="1"/>
      <protection/>
    </xf>
    <xf numFmtId="0" fontId="16" fillId="20" borderId="69" xfId="35" applyFont="1" applyFill="1" applyBorder="1" applyAlignment="1" quotePrefix="1">
      <alignment horizontal="center" vertical="center" textRotation="255" wrapText="1"/>
      <protection/>
    </xf>
    <xf numFmtId="0" fontId="16" fillId="0" borderId="12" xfId="42" applyFont="1" applyFill="1" applyBorder="1" applyAlignment="1" quotePrefix="1">
      <alignment vertical="center" wrapText="1"/>
      <protection/>
    </xf>
    <xf numFmtId="0" fontId="16" fillId="0" borderId="11" xfId="42" applyFont="1" applyFill="1" applyBorder="1" applyAlignment="1" quotePrefix="1">
      <alignment vertical="center" wrapText="1"/>
      <protection/>
    </xf>
    <xf numFmtId="0" fontId="16" fillId="0" borderId="33" xfId="42" applyFont="1" applyFill="1" applyBorder="1" applyAlignment="1" quotePrefix="1">
      <alignment vertical="center" wrapText="1"/>
      <protection/>
    </xf>
    <xf numFmtId="0" fontId="16" fillId="0" borderId="13" xfId="38" applyFont="1" applyFill="1" applyBorder="1" applyAlignment="1" quotePrefix="1">
      <alignment horizontal="center" vertical="center" wrapText="1"/>
      <protection/>
    </xf>
    <xf numFmtId="0" fontId="16" fillId="0" borderId="62" xfId="38" applyFont="1" applyFill="1" applyBorder="1" applyAlignment="1" quotePrefix="1">
      <alignment horizontal="center" vertical="center" wrapText="1"/>
      <protection/>
    </xf>
    <xf numFmtId="0" fontId="16" fillId="0" borderId="53" xfId="38" applyFont="1" applyFill="1" applyBorder="1" applyAlignment="1" quotePrefix="1">
      <alignment horizontal="center" vertical="center" wrapText="1"/>
      <protection/>
    </xf>
    <xf numFmtId="0" fontId="45" fillId="20" borderId="0" xfId="0" applyFont="1" applyFill="1" applyAlignment="1">
      <alignment horizontal="center"/>
    </xf>
    <xf numFmtId="0" fontId="17" fillId="0" borderId="0" xfId="35" applyFont="1" applyFill="1" applyBorder="1" applyAlignment="1" quotePrefix="1">
      <alignment horizontal="center" vertical="center" wrapText="1"/>
      <protection/>
    </xf>
    <xf numFmtId="0" fontId="15" fillId="0" borderId="0" xfId="0" applyFont="1" applyFill="1" applyAlignment="1">
      <alignment/>
    </xf>
    <xf numFmtId="0" fontId="0" fillId="0" borderId="64" xfId="74" applyBorder="1" applyAlignment="1">
      <alignment horizontal="center"/>
      <protection/>
    </xf>
    <xf numFmtId="0" fontId="0" fillId="0" borderId="25" xfId="74" applyBorder="1" applyAlignment="1">
      <alignment horizontal="center"/>
      <protection/>
    </xf>
    <xf numFmtId="0" fontId="50" fillId="20" borderId="30" xfId="42" applyFont="1" applyFill="1" applyBorder="1" applyAlignment="1" quotePrefix="1">
      <alignment vertical="center" wrapText="1"/>
      <protection/>
    </xf>
    <xf numFmtId="0" fontId="5" fillId="20" borderId="20" xfId="42" applyFont="1" applyFill="1" applyBorder="1" applyAlignment="1" quotePrefix="1">
      <alignment vertical="center" wrapText="1"/>
      <protection/>
    </xf>
    <xf numFmtId="0" fontId="5" fillId="20" borderId="21" xfId="42" applyFont="1" applyFill="1" applyBorder="1" applyAlignment="1" quotePrefix="1">
      <alignment vertical="center" wrapText="1"/>
      <protection/>
    </xf>
    <xf numFmtId="0" fontId="12" fillId="20" borderId="32" xfId="42" applyFont="1" applyFill="1" applyBorder="1" applyAlignment="1" quotePrefix="1">
      <alignment vertical="center" wrapText="1"/>
      <protection/>
    </xf>
    <xf numFmtId="0" fontId="12" fillId="20" borderId="24" xfId="42" applyFont="1" applyFill="1" applyBorder="1" applyAlignment="1" quotePrefix="1">
      <alignment vertical="center" wrapText="1"/>
      <protection/>
    </xf>
    <xf numFmtId="0" fontId="5" fillId="20" borderId="29" xfId="42" applyFont="1" applyFill="1" applyBorder="1" applyAlignment="1" quotePrefix="1">
      <alignment vertical="center" wrapText="1"/>
      <protection/>
    </xf>
    <xf numFmtId="0" fontId="5" fillId="20" borderId="28" xfId="42" applyFont="1" applyFill="1" applyBorder="1" applyAlignment="1" quotePrefix="1">
      <alignment vertical="center" wrapText="1"/>
      <protection/>
    </xf>
    <xf numFmtId="0" fontId="12" fillId="20" borderId="34" xfId="42" applyFont="1" applyFill="1" applyBorder="1" applyAlignment="1" quotePrefix="1">
      <alignment vertical="center" wrapText="1"/>
      <protection/>
    </xf>
    <xf numFmtId="0" fontId="51" fillId="20" borderId="50" xfId="0" applyFont="1" applyFill="1" applyBorder="1" applyAlignment="1">
      <alignment horizontal="left" vertical="center" wrapText="1"/>
    </xf>
    <xf numFmtId="0" fontId="51" fillId="20" borderId="39" xfId="0" applyFont="1" applyFill="1" applyBorder="1" applyAlignment="1">
      <alignment horizontal="left" vertical="center" wrapText="1"/>
    </xf>
    <xf numFmtId="0" fontId="51" fillId="20" borderId="40" xfId="0" applyFont="1" applyFill="1" applyBorder="1" applyAlignment="1">
      <alignment horizontal="left" vertical="center" wrapText="1"/>
    </xf>
    <xf numFmtId="0" fontId="64" fillId="35" borderId="10" xfId="42" applyFont="1" applyFill="1" applyBorder="1" applyAlignment="1" quotePrefix="1">
      <alignment horizontal="left" vertical="center" wrapText="1"/>
      <protection/>
    </xf>
    <xf numFmtId="0" fontId="64" fillId="35" borderId="47" xfId="42" applyFont="1" applyFill="1" applyBorder="1" applyAlignment="1" quotePrefix="1">
      <alignment horizontal="left" vertical="center" wrapText="1"/>
      <protection/>
    </xf>
    <xf numFmtId="0" fontId="64" fillId="35" borderId="30" xfId="42" applyFont="1" applyFill="1" applyBorder="1" applyAlignment="1" quotePrefix="1">
      <alignment horizontal="left" vertical="center" wrapText="1"/>
      <protection/>
    </xf>
    <xf numFmtId="0" fontId="64" fillId="35" borderId="100" xfId="42" applyFont="1" applyFill="1" applyBorder="1" applyAlignment="1" quotePrefix="1">
      <alignment horizontal="left" vertical="center" wrapText="1"/>
      <protection/>
    </xf>
    <xf numFmtId="0" fontId="64" fillId="35" borderId="71" xfId="42" applyFont="1" applyFill="1" applyBorder="1" applyAlignment="1" quotePrefix="1">
      <alignment horizontal="left" vertical="center" wrapText="1"/>
      <protection/>
    </xf>
    <xf numFmtId="0" fontId="63" fillId="35" borderId="0" xfId="0" applyFont="1" applyFill="1" applyAlignment="1">
      <alignment/>
    </xf>
    <xf numFmtId="0" fontId="63" fillId="35" borderId="0" xfId="0" applyFont="1" applyFill="1" applyAlignment="1" applyProtection="1">
      <alignment/>
      <protection locked="0"/>
    </xf>
    <xf numFmtId="0" fontId="64" fillId="35" borderId="0" xfId="0" applyFont="1" applyFill="1" applyAlignment="1" applyProtection="1">
      <alignment/>
      <protection locked="0"/>
    </xf>
    <xf numFmtId="0" fontId="62" fillId="35" borderId="0" xfId="0" applyFont="1" applyFill="1" applyAlignment="1" applyProtection="1">
      <alignment/>
      <protection locked="0"/>
    </xf>
    <xf numFmtId="0" fontId="66" fillId="35" borderId="13" xfId="35" applyFont="1" applyFill="1" applyBorder="1" applyAlignment="1" applyProtection="1" quotePrefix="1">
      <alignment horizontal="left" textRotation="90" wrapText="1"/>
      <protection locked="0"/>
    </xf>
    <xf numFmtId="0" fontId="67" fillId="35" borderId="12" xfId="42" applyFont="1" applyFill="1" applyBorder="1" applyAlignment="1" applyProtection="1" quotePrefix="1">
      <alignment vertical="center" wrapText="1"/>
      <protection locked="0"/>
    </xf>
    <xf numFmtId="0" fontId="64" fillId="35" borderId="13" xfId="0" applyFont="1" applyFill="1" applyBorder="1" applyAlignment="1" applyProtection="1">
      <alignment horizontal="center" vertical="center"/>
      <protection locked="0"/>
    </xf>
    <xf numFmtId="0" fontId="64" fillId="35" borderId="14" xfId="0" applyFont="1" applyFill="1" applyBorder="1" applyAlignment="1" applyProtection="1">
      <alignment horizontal="center" vertical="center"/>
      <protection locked="0"/>
    </xf>
    <xf numFmtId="0" fontId="68" fillId="35" borderId="15" xfId="42" applyFont="1" applyFill="1" applyBorder="1" applyAlignment="1" applyProtection="1" quotePrefix="1">
      <alignment horizontal="center" vertical="center" wrapText="1"/>
      <protection locked="0"/>
    </xf>
    <xf numFmtId="0" fontId="64" fillId="35" borderId="27" xfId="0" applyFont="1" applyFill="1" applyBorder="1" applyAlignment="1" applyProtection="1">
      <alignment horizontal="center" vertical="center"/>
      <protection locked="0"/>
    </xf>
    <xf numFmtId="0" fontId="68" fillId="35" borderId="64" xfId="42" applyFont="1" applyFill="1" applyBorder="1" applyAlignment="1" applyProtection="1" quotePrefix="1">
      <alignment horizontal="center" vertical="center" wrapText="1"/>
      <protection locked="0"/>
    </xf>
    <xf numFmtId="0" fontId="68" fillId="35" borderId="44" xfId="42" applyFont="1" applyFill="1" applyBorder="1" applyAlignment="1" applyProtection="1" quotePrefix="1">
      <alignment horizontal="center" vertical="center" wrapText="1"/>
      <protection locked="0"/>
    </xf>
    <xf numFmtId="0" fontId="65" fillId="35" borderId="27" xfId="38" applyFont="1" applyFill="1" applyBorder="1" applyAlignment="1" applyProtection="1">
      <alignment horizontal="center" vertical="center" wrapText="1"/>
      <protection locked="0"/>
    </xf>
    <xf numFmtId="0" fontId="65" fillId="35" borderId="44" xfId="38" applyFont="1" applyFill="1" applyBorder="1" applyAlignment="1" applyProtection="1">
      <alignment horizontal="center" vertical="center" wrapText="1"/>
      <protection locked="0"/>
    </xf>
    <xf numFmtId="0" fontId="68" fillId="35" borderId="29" xfId="42" applyFont="1" applyFill="1" applyBorder="1" applyAlignment="1" applyProtection="1" quotePrefix="1">
      <alignment horizontal="center" vertical="center" wrapText="1"/>
      <protection locked="0"/>
    </xf>
    <xf numFmtId="0" fontId="68" fillId="35" borderId="28" xfId="42" applyFont="1" applyFill="1" applyBorder="1" applyAlignment="1" applyProtection="1" quotePrefix="1">
      <alignment horizontal="center" vertical="center" wrapText="1"/>
      <protection locked="0"/>
    </xf>
    <xf numFmtId="0" fontId="68" fillId="35" borderId="37" xfId="42" applyFont="1" applyFill="1" applyBorder="1" applyAlignment="1" applyProtection="1" quotePrefix="1">
      <alignment horizontal="center" vertical="center" wrapText="1"/>
      <protection locked="0"/>
    </xf>
    <xf numFmtId="0" fontId="68" fillId="35" borderId="34" xfId="42" applyFont="1" applyFill="1" applyBorder="1" applyAlignment="1" applyProtection="1" quotePrefix="1">
      <alignment horizontal="center" vertical="center" wrapText="1"/>
      <protection locked="0"/>
    </xf>
    <xf numFmtId="0" fontId="68" fillId="35" borderId="45" xfId="42" applyFont="1" applyFill="1" applyBorder="1" applyAlignment="1" applyProtection="1" quotePrefix="1">
      <alignment horizontal="center" vertical="center" wrapText="1"/>
      <protection locked="0"/>
    </xf>
    <xf numFmtId="0" fontId="68" fillId="35" borderId="16" xfId="42" applyFont="1" applyFill="1" applyBorder="1" applyAlignment="1" applyProtection="1" quotePrefix="1">
      <alignment horizontal="center" vertical="center" wrapText="1"/>
      <protection locked="0"/>
    </xf>
    <xf numFmtId="0" fontId="68" fillId="35" borderId="17" xfId="42" applyFont="1" applyFill="1" applyBorder="1" applyAlignment="1" applyProtection="1" quotePrefix="1">
      <alignment horizontal="center" vertical="center" wrapText="1"/>
      <protection locked="0"/>
    </xf>
    <xf numFmtId="0" fontId="68" fillId="35" borderId="23" xfId="42" applyFont="1" applyFill="1" applyBorder="1" applyAlignment="1" applyProtection="1" quotePrefix="1">
      <alignment horizontal="center" vertical="center" wrapText="1"/>
      <protection locked="0"/>
    </xf>
    <xf numFmtId="0" fontId="68" fillId="35" borderId="18" xfId="42" applyFont="1" applyFill="1" applyBorder="1" applyAlignment="1" applyProtection="1" quotePrefix="1">
      <alignment horizontal="center" vertical="center" wrapText="1"/>
      <protection locked="0"/>
    </xf>
    <xf numFmtId="0" fontId="68" fillId="35" borderId="22" xfId="42" applyFont="1" applyFill="1" applyBorder="1" applyAlignment="1" applyProtection="1" quotePrefix="1">
      <alignment horizontal="center" vertical="center" wrapText="1"/>
      <protection locked="0"/>
    </xf>
    <xf numFmtId="0" fontId="68" fillId="35" borderId="19" xfId="42" applyFont="1" applyFill="1" applyBorder="1" applyAlignment="1" applyProtection="1" quotePrefix="1">
      <alignment horizontal="center" vertical="center" wrapText="1"/>
      <protection locked="0"/>
    </xf>
    <xf numFmtId="0" fontId="68" fillId="35" borderId="42" xfId="42" applyFont="1" applyFill="1" applyBorder="1" applyAlignment="1" applyProtection="1" quotePrefix="1">
      <alignment horizontal="center" vertical="center" wrapText="1"/>
      <protection locked="0"/>
    </xf>
    <xf numFmtId="0" fontId="68" fillId="35" borderId="38" xfId="42" applyFont="1" applyFill="1" applyBorder="1" applyAlignment="1" applyProtection="1" quotePrefix="1">
      <alignment horizontal="center" vertical="center" wrapText="1"/>
      <protection locked="0"/>
    </xf>
    <xf numFmtId="0" fontId="68" fillId="35" borderId="43" xfId="42" applyFont="1" applyFill="1" applyBorder="1" applyAlignment="1" applyProtection="1" quotePrefix="1">
      <alignment horizontal="center" vertical="center" wrapText="1"/>
      <protection locked="0"/>
    </xf>
    <xf numFmtId="0" fontId="68" fillId="35" borderId="60" xfId="42" applyFont="1" applyFill="1" applyBorder="1" applyAlignment="1" applyProtection="1" quotePrefix="1">
      <alignment horizontal="center" vertical="center" wrapText="1"/>
      <protection locked="0"/>
    </xf>
    <xf numFmtId="0" fontId="68" fillId="35" borderId="20" xfId="42" applyFont="1" applyFill="1" applyBorder="1" applyAlignment="1" applyProtection="1" quotePrefix="1">
      <alignment horizontal="center" vertical="center" wrapText="1"/>
      <protection locked="0"/>
    </xf>
    <xf numFmtId="0" fontId="68" fillId="35" borderId="21" xfId="42" applyFont="1" applyFill="1" applyBorder="1" applyAlignment="1" applyProtection="1" quotePrefix="1">
      <alignment horizontal="center" vertical="center" wrapText="1"/>
      <protection locked="0"/>
    </xf>
    <xf numFmtId="0" fontId="68" fillId="35" borderId="24" xfId="42" applyFont="1" applyFill="1" applyBorder="1" applyAlignment="1" applyProtection="1" quotePrefix="1">
      <alignment horizontal="center" vertical="center" wrapText="1"/>
      <protection locked="0"/>
    </xf>
    <xf numFmtId="0" fontId="68" fillId="35" borderId="32" xfId="42" applyFont="1" applyFill="1" applyBorder="1" applyAlignment="1" applyProtection="1" quotePrefix="1">
      <alignment horizontal="center" vertical="center" wrapText="1"/>
      <protection locked="0"/>
    </xf>
    <xf numFmtId="0" fontId="68" fillId="35" borderId="35" xfId="42" applyFont="1" applyFill="1" applyBorder="1" applyAlignment="1" applyProtection="1" quotePrefix="1">
      <alignment horizontal="center" vertical="center" wrapText="1"/>
      <protection locked="0"/>
    </xf>
    <xf numFmtId="0" fontId="68" fillId="35" borderId="55" xfId="42" applyFont="1" applyFill="1" applyBorder="1" applyAlignment="1" applyProtection="1" quotePrefix="1">
      <alignment horizontal="center" vertical="center" wrapText="1"/>
      <protection locked="0"/>
    </xf>
    <xf numFmtId="0" fontId="68" fillId="35" borderId="56" xfId="42" applyFont="1" applyFill="1" applyBorder="1" applyAlignment="1" applyProtection="1" quotePrefix="1">
      <alignment horizontal="center" vertical="center" wrapText="1"/>
      <protection locked="0"/>
    </xf>
    <xf numFmtId="0" fontId="68" fillId="35" borderId="59" xfId="42" applyFont="1" applyFill="1" applyBorder="1" applyAlignment="1" applyProtection="1" quotePrefix="1">
      <alignment horizontal="center" vertical="center" wrapText="1"/>
      <protection locked="0"/>
    </xf>
    <xf numFmtId="0" fontId="68" fillId="35" borderId="57" xfId="42" applyFont="1" applyFill="1" applyBorder="1" applyAlignment="1" applyProtection="1" quotePrefix="1">
      <alignment horizontal="center" vertical="center" wrapText="1"/>
      <protection locked="0"/>
    </xf>
    <xf numFmtId="0" fontId="68" fillId="35" borderId="58" xfId="42" applyFont="1" applyFill="1" applyBorder="1" applyAlignment="1" applyProtection="1" quotePrefix="1">
      <alignment horizontal="center" vertical="center" wrapText="1"/>
      <protection locked="0"/>
    </xf>
    <xf numFmtId="0" fontId="69" fillId="35" borderId="25" xfId="0" applyFont="1" applyFill="1" applyBorder="1" applyAlignment="1" applyProtection="1">
      <alignment horizontal="left" vertical="center" wrapText="1"/>
      <protection locked="0"/>
    </xf>
    <xf numFmtId="0" fontId="69" fillId="35" borderId="12" xfId="0" applyFont="1" applyFill="1" applyBorder="1" applyAlignment="1" applyProtection="1">
      <alignment horizontal="left" vertical="center" wrapText="1"/>
      <protection locked="0"/>
    </xf>
    <xf numFmtId="0" fontId="64" fillId="35" borderId="72" xfId="42" applyFont="1" applyFill="1" applyBorder="1" applyAlignment="1" quotePrefix="1">
      <alignment horizontal="left" vertical="center" wrapText="1"/>
      <protection/>
    </xf>
    <xf numFmtId="0" fontId="65" fillId="35" borderId="21" xfId="38" applyFont="1" applyFill="1" applyBorder="1" applyAlignment="1" applyProtection="1">
      <alignment horizontal="center" vertical="center" wrapText="1"/>
      <protection locked="0"/>
    </xf>
    <xf numFmtId="0" fontId="65" fillId="35" borderId="32" xfId="38" applyFont="1" applyFill="1" applyBorder="1" applyAlignment="1" applyProtection="1">
      <alignment horizontal="center" vertical="center" wrapText="1"/>
      <protection locked="0"/>
    </xf>
    <xf numFmtId="0" fontId="68" fillId="35" borderId="16" xfId="38" applyFont="1" applyFill="1" applyBorder="1" applyAlignment="1" applyProtection="1" quotePrefix="1">
      <alignment horizontal="center" vertical="center" wrapText="1"/>
      <protection locked="0"/>
    </xf>
    <xf numFmtId="0" fontId="68" fillId="35" borderId="17" xfId="38" applyFont="1" applyFill="1" applyBorder="1" applyAlignment="1" applyProtection="1" quotePrefix="1">
      <alignment horizontal="center" vertical="center" wrapText="1"/>
      <protection locked="0"/>
    </xf>
    <xf numFmtId="0" fontId="68" fillId="35" borderId="19" xfId="38" applyFont="1" applyFill="1" applyBorder="1" applyAlignment="1" applyProtection="1" quotePrefix="1">
      <alignment horizontal="center" vertical="center" wrapText="1"/>
      <protection locked="0"/>
    </xf>
    <xf numFmtId="0" fontId="68" fillId="35" borderId="42" xfId="38" applyFont="1" applyFill="1" applyBorder="1" applyAlignment="1" applyProtection="1" quotePrefix="1">
      <alignment horizontal="center" vertical="center" wrapText="1"/>
      <protection locked="0"/>
    </xf>
    <xf numFmtId="0" fontId="65" fillId="35" borderId="50" xfId="38" applyFont="1" applyFill="1" applyBorder="1" applyAlignment="1" applyProtection="1">
      <alignment horizontal="center" vertical="center" wrapText="1"/>
      <protection locked="0"/>
    </xf>
    <xf numFmtId="0" fontId="65" fillId="35" borderId="39" xfId="38" applyFont="1" applyFill="1" applyBorder="1" applyAlignment="1" applyProtection="1">
      <alignment horizontal="center" vertical="center" wrapText="1"/>
      <protection locked="0"/>
    </xf>
    <xf numFmtId="0" fontId="65" fillId="35" borderId="40" xfId="38" applyFont="1" applyFill="1" applyBorder="1" applyAlignment="1" applyProtection="1">
      <alignment horizontal="center" vertical="center" wrapText="1"/>
      <protection locked="0"/>
    </xf>
    <xf numFmtId="0" fontId="64" fillId="35" borderId="16" xfId="0" applyFont="1" applyFill="1" applyBorder="1" applyAlignment="1" applyProtection="1">
      <alignment horizontal="center" vertical="center"/>
      <protection locked="0"/>
    </xf>
    <xf numFmtId="0" fontId="64" fillId="35" borderId="17" xfId="0" applyFont="1" applyFill="1" applyBorder="1" applyAlignment="1" applyProtection="1">
      <alignment horizontal="center" vertical="center"/>
      <protection locked="0"/>
    </xf>
    <xf numFmtId="0" fontId="64" fillId="35" borderId="55" xfId="0" applyFont="1" applyFill="1" applyBorder="1" applyAlignment="1" applyProtection="1">
      <alignment horizontal="center" vertical="center"/>
      <protection locked="0"/>
    </xf>
    <xf numFmtId="0" fontId="64" fillId="35" borderId="56" xfId="0" applyFont="1" applyFill="1" applyBorder="1" applyAlignment="1" applyProtection="1">
      <alignment horizontal="center" vertical="center"/>
      <protection locked="0"/>
    </xf>
    <xf numFmtId="0" fontId="67" fillId="35" borderId="12" xfId="42" applyFont="1" applyFill="1" applyBorder="1" applyAlignment="1" applyProtection="1">
      <alignment vertical="center" wrapText="1"/>
      <protection locked="0"/>
    </xf>
    <xf numFmtId="0" fontId="68" fillId="35" borderId="36" xfId="38" applyFont="1" applyFill="1" applyBorder="1" applyAlignment="1" applyProtection="1" quotePrefix="1">
      <alignment horizontal="center" vertical="center" wrapText="1"/>
      <protection locked="0"/>
    </xf>
    <xf numFmtId="0" fontId="68" fillId="35" borderId="62" xfId="38" applyFont="1" applyFill="1" applyBorder="1" applyAlignment="1" applyProtection="1" quotePrefix="1">
      <alignment horizontal="center" vertical="center" wrapText="1"/>
      <protection locked="0"/>
    </xf>
    <xf numFmtId="0" fontId="65" fillId="35" borderId="53" xfId="38" applyFont="1" applyFill="1" applyBorder="1" applyAlignment="1" applyProtection="1" quotePrefix="1">
      <alignment horizontal="center" vertical="center" wrapText="1"/>
      <protection locked="0"/>
    </xf>
    <xf numFmtId="0" fontId="65" fillId="35" borderId="35" xfId="38" applyFont="1" applyFill="1" applyBorder="1" applyAlignment="1" applyProtection="1">
      <alignment horizontal="center" vertical="center" wrapText="1"/>
      <protection locked="0"/>
    </xf>
    <xf numFmtId="0" fontId="65" fillId="35" borderId="52" xfId="38" applyFont="1" applyFill="1" applyBorder="1" applyAlignment="1" applyProtection="1">
      <alignment horizontal="center" vertical="center" wrapText="1"/>
      <protection locked="0"/>
    </xf>
    <xf numFmtId="0" fontId="70" fillId="35" borderId="0" xfId="0" applyFont="1" applyFill="1" applyBorder="1" applyAlignment="1" applyProtection="1">
      <alignment horizontal="left" vertical="center" wrapText="1"/>
      <protection locked="0"/>
    </xf>
    <xf numFmtId="0" fontId="70" fillId="35" borderId="0" xfId="0" applyFont="1" applyFill="1" applyBorder="1" applyAlignment="1" applyProtection="1">
      <alignment/>
      <protection locked="0"/>
    </xf>
    <xf numFmtId="0" fontId="71" fillId="35" borderId="0" xfId="0" applyFont="1" applyFill="1" applyAlignment="1" applyProtection="1">
      <alignment/>
      <protection locked="0"/>
    </xf>
    <xf numFmtId="0" fontId="63" fillId="35" borderId="0" xfId="0" applyFont="1" applyFill="1" applyBorder="1" applyAlignment="1" applyProtection="1">
      <alignment/>
      <protection locked="0"/>
    </xf>
    <xf numFmtId="0" fontId="64" fillId="35" borderId="18" xfId="0" applyFont="1" applyFill="1" applyBorder="1" applyAlignment="1" applyProtection="1">
      <alignment horizontal="center" vertical="center"/>
      <protection locked="0"/>
    </xf>
    <xf numFmtId="0" fontId="68" fillId="35" borderId="53" xfId="42" applyFont="1" applyFill="1" applyBorder="1" applyAlignment="1" applyProtection="1" quotePrefix="1">
      <alignment horizontal="center" vertical="center" wrapText="1"/>
      <protection locked="0"/>
    </xf>
    <xf numFmtId="0" fontId="64" fillId="35" borderId="36" xfId="0" applyFont="1" applyFill="1" applyBorder="1" applyAlignment="1" applyProtection="1">
      <alignment horizontal="center" vertical="center"/>
      <protection locked="0"/>
    </xf>
    <xf numFmtId="0" fontId="67" fillId="35" borderId="25" xfId="42" applyFont="1" applyFill="1" applyBorder="1" applyAlignment="1" applyProtection="1" quotePrefix="1">
      <alignment vertical="center" wrapText="1"/>
      <protection locked="0"/>
    </xf>
    <xf numFmtId="0" fontId="67" fillId="35" borderId="11" xfId="42" applyFont="1" applyFill="1" applyBorder="1" applyAlignment="1" applyProtection="1" quotePrefix="1">
      <alignment vertical="center" wrapText="1"/>
      <protection locked="0"/>
    </xf>
    <xf numFmtId="0" fontId="65" fillId="35" borderId="50" xfId="38" applyFont="1" applyFill="1" applyBorder="1" applyAlignment="1" applyProtection="1" quotePrefix="1">
      <alignment horizontal="center" vertical="center" wrapText="1"/>
      <protection locked="0"/>
    </xf>
    <xf numFmtId="0" fontId="65" fillId="35" borderId="36" xfId="38" applyFont="1" applyFill="1" applyBorder="1" applyAlignment="1" applyProtection="1" quotePrefix="1">
      <alignment horizontal="center" vertical="center" wrapText="1"/>
      <protection locked="0"/>
    </xf>
    <xf numFmtId="0" fontId="65" fillId="35" borderId="62" xfId="38" applyFont="1" applyFill="1" applyBorder="1" applyAlignment="1" applyProtection="1" quotePrefix="1">
      <alignment horizontal="center" vertical="center" wrapText="1"/>
      <protection locked="0"/>
    </xf>
    <xf numFmtId="0" fontId="68" fillId="35" borderId="50" xfId="38" applyFont="1" applyFill="1" applyBorder="1" applyAlignment="1" applyProtection="1" quotePrefix="1">
      <alignment horizontal="center" vertical="center" wrapText="1"/>
      <protection locked="0"/>
    </xf>
    <xf numFmtId="0" fontId="68" fillId="35" borderId="39" xfId="38" applyFont="1" applyFill="1" applyBorder="1" applyAlignment="1" applyProtection="1" quotePrefix="1">
      <alignment horizontal="center" vertical="center" wrapText="1"/>
      <protection locked="0"/>
    </xf>
    <xf numFmtId="0" fontId="65" fillId="35" borderId="40" xfId="38" applyFont="1" applyFill="1" applyBorder="1" applyAlignment="1" applyProtection="1" quotePrefix="1">
      <alignment horizontal="center" vertical="center" wrapText="1"/>
      <protection locked="0"/>
    </xf>
    <xf numFmtId="0" fontId="65" fillId="35" borderId="39" xfId="38" applyFont="1" applyFill="1" applyBorder="1" applyAlignment="1" applyProtection="1" quotePrefix="1">
      <alignment horizontal="center" vertical="center" wrapText="1"/>
      <protection locked="0"/>
    </xf>
    <xf numFmtId="0" fontId="68" fillId="35" borderId="29" xfId="38" applyFont="1" applyFill="1" applyBorder="1" applyAlignment="1" applyProtection="1" quotePrefix="1">
      <alignment horizontal="center" vertical="center" wrapText="1"/>
      <protection locked="0"/>
    </xf>
    <xf numFmtId="0" fontId="68" fillId="35" borderId="28" xfId="38" applyFont="1" applyFill="1" applyBorder="1" applyAlignment="1" applyProtection="1" quotePrefix="1">
      <alignment horizontal="center" vertical="center" wrapText="1"/>
      <protection locked="0"/>
    </xf>
    <xf numFmtId="0" fontId="68" fillId="35" borderId="18" xfId="38" applyFont="1" applyFill="1" applyBorder="1" applyAlignment="1" applyProtection="1" quotePrefix="1">
      <alignment horizontal="center" vertical="center" wrapText="1"/>
      <protection locked="0"/>
    </xf>
    <xf numFmtId="0" fontId="68" fillId="35" borderId="34" xfId="38" applyFont="1" applyFill="1" applyBorder="1" applyAlignment="1" applyProtection="1" quotePrefix="1">
      <alignment horizontal="center" vertical="center" wrapText="1"/>
      <protection locked="0"/>
    </xf>
    <xf numFmtId="0" fontId="65" fillId="35" borderId="45" xfId="38" applyFont="1" applyFill="1" applyBorder="1" applyAlignment="1" applyProtection="1">
      <alignment horizontal="center" vertical="center" wrapText="1"/>
      <protection locked="0"/>
    </xf>
    <xf numFmtId="0" fontId="65" fillId="35" borderId="28" xfId="38" applyFont="1" applyFill="1" applyBorder="1" applyAlignment="1" applyProtection="1">
      <alignment horizontal="center" vertical="center" wrapText="1"/>
      <protection locked="0"/>
    </xf>
    <xf numFmtId="0" fontId="65" fillId="35" borderId="34" xfId="38" applyFont="1" applyFill="1" applyBorder="1" applyAlignment="1" applyProtection="1">
      <alignment horizontal="center" vertical="center" wrapText="1"/>
      <protection locked="0"/>
    </xf>
    <xf numFmtId="0" fontId="65" fillId="35" borderId="22" xfId="38" applyFont="1" applyFill="1" applyBorder="1" applyAlignment="1" applyProtection="1">
      <alignment horizontal="center" vertical="center" wrapText="1"/>
      <protection locked="0"/>
    </xf>
    <xf numFmtId="0" fontId="65" fillId="35" borderId="17" xfId="38" applyFont="1" applyFill="1" applyBorder="1" applyAlignment="1" applyProtection="1">
      <alignment horizontal="center" vertical="center" wrapText="1"/>
      <protection locked="0"/>
    </xf>
    <xf numFmtId="0" fontId="65" fillId="35" borderId="18" xfId="38" applyFont="1" applyFill="1" applyBorder="1" applyAlignment="1" applyProtection="1">
      <alignment horizontal="center" vertical="center" wrapText="1"/>
      <protection locked="0"/>
    </xf>
    <xf numFmtId="0" fontId="68" fillId="35" borderId="43" xfId="38" applyFont="1" applyFill="1" applyBorder="1" applyAlignment="1" applyProtection="1" quotePrefix="1">
      <alignment horizontal="center" vertical="center" wrapText="1"/>
      <protection locked="0"/>
    </xf>
    <xf numFmtId="0" fontId="65" fillId="35" borderId="60" xfId="38" applyFont="1" applyFill="1" applyBorder="1" applyAlignment="1" applyProtection="1">
      <alignment horizontal="center" vertical="center" wrapText="1"/>
      <protection locked="0"/>
    </xf>
    <xf numFmtId="0" fontId="65" fillId="35" borderId="42" xfId="38" applyFont="1" applyFill="1" applyBorder="1" applyAlignment="1" applyProtection="1">
      <alignment horizontal="center" vertical="center" wrapText="1"/>
      <protection locked="0"/>
    </xf>
    <xf numFmtId="0" fontId="65" fillId="35" borderId="43" xfId="38" applyFont="1" applyFill="1" applyBorder="1" applyAlignment="1" applyProtection="1">
      <alignment horizontal="center" vertical="center" wrapText="1"/>
      <protection locked="0"/>
    </xf>
    <xf numFmtId="0" fontId="69" fillId="35" borderId="11" xfId="0" applyFont="1" applyFill="1" applyBorder="1" applyAlignment="1" applyProtection="1">
      <alignment horizontal="left" vertical="center" wrapText="1"/>
      <protection locked="0"/>
    </xf>
    <xf numFmtId="0" fontId="65" fillId="35" borderId="11" xfId="38" applyFont="1" applyFill="1" applyBorder="1" applyAlignment="1" applyProtection="1" quotePrefix="1">
      <alignment horizontal="center" vertical="center" wrapText="1"/>
      <protection locked="0"/>
    </xf>
    <xf numFmtId="0" fontId="68" fillId="35" borderId="13" xfId="38" applyFont="1" applyFill="1" applyBorder="1" applyAlignment="1" applyProtection="1" quotePrefix="1">
      <alignment horizontal="center" vertical="center" wrapText="1"/>
      <protection locked="0"/>
    </xf>
    <xf numFmtId="0" fontId="68" fillId="35" borderId="14" xfId="38" applyFont="1" applyFill="1" applyBorder="1" applyAlignment="1" applyProtection="1" quotePrefix="1">
      <alignment horizontal="center" vertical="center" wrapText="1"/>
      <protection locked="0"/>
    </xf>
    <xf numFmtId="0" fontId="68" fillId="35" borderId="15" xfId="38" applyFont="1" applyFill="1" applyBorder="1" applyAlignment="1" applyProtection="1" quotePrefix="1">
      <alignment horizontal="center" vertical="center" wrapText="1"/>
      <protection locked="0"/>
    </xf>
    <xf numFmtId="0" fontId="68" fillId="35" borderId="27" xfId="38" applyFont="1" applyFill="1" applyBorder="1" applyAlignment="1" applyProtection="1" quotePrefix="1">
      <alignment horizontal="center" vertical="center" wrapText="1"/>
      <protection locked="0"/>
    </xf>
    <xf numFmtId="0" fontId="65" fillId="35" borderId="15" xfId="38" applyFont="1" applyFill="1" applyBorder="1" applyAlignment="1" applyProtection="1" quotePrefix="1">
      <alignment horizontal="center" vertical="center" wrapText="1"/>
      <protection locked="0"/>
    </xf>
    <xf numFmtId="0" fontId="64" fillId="35" borderId="29" xfId="0" applyFont="1" applyFill="1" applyBorder="1" applyAlignment="1" applyProtection="1">
      <alignment horizontal="center" vertical="center"/>
      <protection locked="0"/>
    </xf>
    <xf numFmtId="0" fontId="64" fillId="35" borderId="28" xfId="0" applyFont="1" applyFill="1" applyBorder="1" applyAlignment="1" applyProtection="1">
      <alignment horizontal="center" vertical="center"/>
      <protection locked="0"/>
    </xf>
    <xf numFmtId="0" fontId="65" fillId="35" borderId="103" xfId="38" applyFont="1" applyFill="1" applyBorder="1" applyAlignment="1" applyProtection="1" quotePrefix="1">
      <alignment horizontal="center" vertical="center" wrapText="1"/>
      <protection locked="0"/>
    </xf>
    <xf numFmtId="0" fontId="69" fillId="35" borderId="11" xfId="0" applyFont="1" applyFill="1" applyBorder="1" applyAlignment="1" applyProtection="1">
      <alignment horizontal="center" vertical="center"/>
      <protection locked="0"/>
    </xf>
    <xf numFmtId="0" fontId="64" fillId="35" borderId="62" xfId="0" applyFont="1" applyFill="1" applyBorder="1" applyAlignment="1" applyProtection="1">
      <alignment horizontal="center" vertical="center"/>
      <protection locked="0"/>
    </xf>
    <xf numFmtId="0" fontId="64" fillId="35" borderId="41" xfId="0" applyFont="1" applyFill="1" applyBorder="1" applyAlignment="1" applyProtection="1">
      <alignment horizontal="center" vertical="center"/>
      <protection locked="0"/>
    </xf>
    <xf numFmtId="0" fontId="68" fillId="35" borderId="33" xfId="42" applyFont="1" applyFill="1" applyBorder="1" applyAlignment="1" applyProtection="1" quotePrefix="1">
      <alignment horizontal="center" vertical="center" wrapText="1"/>
      <protection locked="0"/>
    </xf>
    <xf numFmtId="0" fontId="68" fillId="35" borderId="69" xfId="42" applyFont="1" applyFill="1" applyBorder="1" applyAlignment="1" applyProtection="1" quotePrefix="1">
      <alignment horizontal="center" vertical="center" wrapText="1"/>
      <protection locked="0"/>
    </xf>
    <xf numFmtId="0" fontId="65" fillId="35" borderId="36" xfId="38" applyFont="1" applyFill="1" applyBorder="1" applyAlignment="1" applyProtection="1">
      <alignment horizontal="center" vertical="center" wrapText="1"/>
      <protection locked="0"/>
    </xf>
    <xf numFmtId="0" fontId="68" fillId="35" borderId="30" xfId="42" applyFont="1" applyFill="1" applyBorder="1" applyAlignment="1" applyProtection="1" quotePrefix="1">
      <alignment vertical="center" wrapText="1"/>
      <protection locked="0"/>
    </xf>
    <xf numFmtId="0" fontId="68" fillId="35" borderId="65" xfId="42" applyFont="1" applyFill="1" applyBorder="1" applyAlignment="1" applyProtection="1" quotePrefix="1">
      <alignment horizontal="center" vertical="center" wrapText="1"/>
      <protection locked="0"/>
    </xf>
    <xf numFmtId="0" fontId="65" fillId="35" borderId="12" xfId="38" applyFont="1" applyFill="1" applyBorder="1" applyAlignment="1" applyProtection="1" quotePrefix="1">
      <alignment horizontal="center" vertical="center" wrapText="1"/>
      <protection locked="0"/>
    </xf>
    <xf numFmtId="0" fontId="65" fillId="35" borderId="13" xfId="38" applyFont="1" applyFill="1" applyBorder="1" applyAlignment="1" applyProtection="1" quotePrefix="1">
      <alignment horizontal="center" vertical="center" wrapText="1"/>
      <protection locked="0"/>
    </xf>
    <xf numFmtId="0" fontId="65" fillId="35" borderId="26" xfId="38" applyFont="1" applyFill="1" applyBorder="1" applyAlignment="1" applyProtection="1" quotePrefix="1">
      <alignment horizontal="center" vertical="center" wrapText="1"/>
      <protection locked="0"/>
    </xf>
    <xf numFmtId="0" fontId="65" fillId="35" borderId="63" xfId="38" applyFont="1" applyFill="1" applyBorder="1" applyAlignment="1" applyProtection="1" quotePrefix="1">
      <alignment horizontal="center" vertical="center" wrapText="1"/>
      <protection locked="0"/>
    </xf>
    <xf numFmtId="0" fontId="65" fillId="35" borderId="104" xfId="38" applyFont="1" applyFill="1" applyBorder="1" applyAlignment="1" applyProtection="1" quotePrefix="1">
      <alignment horizontal="center" vertical="center" wrapText="1"/>
      <protection locked="0"/>
    </xf>
    <xf numFmtId="0" fontId="68" fillId="35" borderId="132" xfId="38" applyFont="1" applyFill="1" applyBorder="1" applyAlignment="1" applyProtection="1" quotePrefix="1">
      <alignment horizontal="center" vertical="center" wrapText="1"/>
      <protection locked="0"/>
    </xf>
    <xf numFmtId="0" fontId="68" fillId="35" borderId="133" xfId="38" applyFont="1" applyFill="1" applyBorder="1" applyAlignment="1" applyProtection="1" quotePrefix="1">
      <alignment horizontal="center" vertical="center" wrapText="1"/>
      <protection locked="0"/>
    </xf>
    <xf numFmtId="0" fontId="65" fillId="35" borderId="101" xfId="38" applyFont="1" applyFill="1" applyBorder="1" applyAlignment="1" applyProtection="1" quotePrefix="1">
      <alignment horizontal="center" vertical="center" wrapText="1"/>
      <protection locked="0"/>
    </xf>
    <xf numFmtId="0" fontId="68" fillId="35" borderId="97" xfId="38" applyFont="1" applyFill="1" applyBorder="1" applyAlignment="1" applyProtection="1" quotePrefix="1">
      <alignment horizontal="center" vertical="center" wrapText="1"/>
      <protection locked="0"/>
    </xf>
    <xf numFmtId="0" fontId="65" fillId="35" borderId="132" xfId="38" applyFont="1" applyFill="1" applyBorder="1" applyAlignment="1" applyProtection="1" quotePrefix="1">
      <alignment horizontal="center" vertical="center" wrapText="1"/>
      <protection locked="0"/>
    </xf>
    <xf numFmtId="0" fontId="65" fillId="35" borderId="133" xfId="38" applyFont="1" applyFill="1" applyBorder="1" applyAlignment="1" applyProtection="1" quotePrefix="1">
      <alignment horizontal="center" vertical="center" wrapText="1"/>
      <protection locked="0"/>
    </xf>
    <xf numFmtId="0" fontId="65" fillId="35" borderId="132" xfId="38" applyFont="1" applyFill="1" applyBorder="1" applyAlignment="1" applyProtection="1">
      <alignment horizontal="center" vertical="center" wrapText="1"/>
      <protection locked="0"/>
    </xf>
    <xf numFmtId="0" fontId="69" fillId="35" borderId="31" xfId="0" applyFont="1" applyFill="1" applyBorder="1" applyAlignment="1" applyProtection="1">
      <alignment horizontal="left" vertical="center" wrapText="1"/>
      <protection locked="0"/>
    </xf>
    <xf numFmtId="0" fontId="65" fillId="35" borderId="25" xfId="38" applyFont="1" applyFill="1" applyBorder="1" applyAlignment="1" applyProtection="1" quotePrefix="1">
      <alignment horizontal="center" vertical="center" wrapText="1"/>
      <protection locked="0"/>
    </xf>
    <xf numFmtId="0" fontId="65" fillId="35" borderId="31" xfId="38" applyFont="1" applyFill="1" applyBorder="1" applyAlignment="1" applyProtection="1" quotePrefix="1">
      <alignment horizontal="center" vertical="center" wrapText="1"/>
      <protection locked="0"/>
    </xf>
    <xf numFmtId="0" fontId="68" fillId="35" borderId="45" xfId="38" applyFont="1" applyFill="1" applyBorder="1" applyAlignment="1" applyProtection="1" quotePrefix="1">
      <alignment horizontal="center" vertical="center" wrapText="1"/>
      <protection locked="0"/>
    </xf>
    <xf numFmtId="0" fontId="69" fillId="35" borderId="36" xfId="0" applyFont="1" applyFill="1" applyBorder="1" applyAlignment="1" applyProtection="1">
      <alignment horizontal="center" vertical="center"/>
      <protection locked="0"/>
    </xf>
    <xf numFmtId="0" fontId="69" fillId="35" borderId="0" xfId="0" applyFont="1" applyFill="1" applyBorder="1" applyAlignment="1" applyProtection="1">
      <alignment horizontal="left" vertical="center" wrapText="1"/>
      <protection locked="0"/>
    </xf>
    <xf numFmtId="0" fontId="69" fillId="35" borderId="0" xfId="0" applyFont="1" applyFill="1" applyBorder="1" applyAlignment="1" applyProtection="1">
      <alignment/>
      <protection locked="0"/>
    </xf>
    <xf numFmtId="0" fontId="64" fillId="35" borderId="0" xfId="0" applyFont="1" applyFill="1" applyBorder="1" applyAlignment="1" applyProtection="1">
      <alignment/>
      <protection locked="0"/>
    </xf>
    <xf numFmtId="0" fontId="65" fillId="35" borderId="27" xfId="38" applyFont="1" applyFill="1" applyBorder="1" applyAlignment="1" applyProtection="1" quotePrefix="1">
      <alignment horizontal="center" vertical="center" wrapText="1"/>
      <protection locked="0"/>
    </xf>
    <xf numFmtId="0" fontId="65" fillId="35" borderId="13" xfId="38" applyFont="1" applyFill="1" applyBorder="1" applyAlignment="1" applyProtection="1" quotePrefix="1">
      <alignment vertical="center" wrapText="1"/>
      <protection locked="0"/>
    </xf>
    <xf numFmtId="0" fontId="65" fillId="35" borderId="14" xfId="38" applyFont="1" applyFill="1" applyBorder="1" applyAlignment="1" applyProtection="1" quotePrefix="1">
      <alignment vertical="center" wrapText="1"/>
      <protection locked="0"/>
    </xf>
    <xf numFmtId="0" fontId="65" fillId="35" borderId="26" xfId="38" applyFont="1" applyFill="1" applyBorder="1" applyAlignment="1" applyProtection="1" quotePrefix="1">
      <alignment vertical="center" wrapText="1"/>
      <protection locked="0"/>
    </xf>
    <xf numFmtId="0" fontId="64" fillId="35" borderId="0" xfId="0" applyFont="1" applyFill="1" applyAlignment="1">
      <alignment/>
    </xf>
    <xf numFmtId="0" fontId="65" fillId="35" borderId="132" xfId="42" applyFont="1" applyFill="1" applyBorder="1" applyAlignment="1" applyProtection="1" quotePrefix="1">
      <alignment horizontal="center" vertical="center" wrapText="1"/>
      <protection locked="0"/>
    </xf>
    <xf numFmtId="0" fontId="67" fillId="35" borderId="11" xfId="42" applyFont="1" applyFill="1" applyBorder="1" applyAlignment="1" applyProtection="1">
      <alignment vertical="center" wrapText="1"/>
      <protection locked="0"/>
    </xf>
    <xf numFmtId="0" fontId="69" fillId="35" borderId="13" xfId="0" applyFont="1" applyFill="1" applyBorder="1" applyAlignment="1" applyProtection="1">
      <alignment horizontal="center" vertical="center" wrapText="1"/>
      <protection locked="0"/>
    </xf>
    <xf numFmtId="0" fontId="69" fillId="35" borderId="29" xfId="0" applyFont="1" applyFill="1" applyBorder="1" applyAlignment="1" applyProtection="1">
      <alignment horizontal="center" vertical="center" wrapText="1"/>
      <protection locked="0"/>
    </xf>
    <xf numFmtId="0" fontId="69" fillId="35" borderId="28" xfId="0" applyFont="1" applyFill="1" applyBorder="1" applyAlignment="1" applyProtection="1">
      <alignment horizontal="center" vertical="center" wrapText="1"/>
      <protection locked="0"/>
    </xf>
    <xf numFmtId="0" fontId="69" fillId="35" borderId="34" xfId="0" applyFont="1" applyFill="1" applyBorder="1" applyAlignment="1" applyProtection="1">
      <alignment horizontal="center" vertical="center" wrapText="1"/>
      <protection locked="0"/>
    </xf>
    <xf numFmtId="0" fontId="65" fillId="35" borderId="12" xfId="42" applyFont="1" applyFill="1" applyBorder="1" applyAlignment="1" applyProtection="1" quotePrefix="1">
      <alignment horizontal="center" vertical="center" wrapText="1"/>
      <protection locked="0"/>
    </xf>
    <xf numFmtId="0" fontId="65" fillId="35" borderId="11" xfId="42" applyFont="1" applyFill="1" applyBorder="1" applyAlignment="1" applyProtection="1" quotePrefix="1">
      <alignment horizontal="center" vertical="center" wrapText="1"/>
      <protection locked="0"/>
    </xf>
    <xf numFmtId="0" fontId="62" fillId="35" borderId="0" xfId="0" applyFont="1" applyFill="1" applyBorder="1" applyAlignment="1" applyProtection="1">
      <alignment vertical="center" wrapText="1"/>
      <protection locked="0"/>
    </xf>
    <xf numFmtId="0" fontId="64" fillId="35" borderId="0" xfId="0" applyFont="1" applyFill="1" applyAlignment="1" applyProtection="1">
      <alignment vertical="center"/>
      <protection locked="0"/>
    </xf>
    <xf numFmtId="0" fontId="68" fillId="35" borderId="0" xfId="35" applyFont="1" applyFill="1" applyBorder="1" applyAlignment="1" applyProtection="1" quotePrefix="1">
      <alignment horizontal="center" vertical="center" wrapText="1"/>
      <protection locked="0"/>
    </xf>
    <xf numFmtId="0" fontId="65" fillId="35" borderId="36" xfId="35" applyFont="1" applyFill="1" applyBorder="1" applyAlignment="1" applyProtection="1" quotePrefix="1">
      <alignment horizontal="center" textRotation="90" wrapText="1"/>
      <protection locked="0"/>
    </xf>
    <xf numFmtId="0" fontId="65" fillId="35" borderId="13" xfId="42" applyFont="1" applyFill="1" applyBorder="1" applyAlignment="1" applyProtection="1" quotePrefix="1">
      <alignment vertical="center" wrapText="1"/>
      <protection locked="0"/>
    </xf>
    <xf numFmtId="0" fontId="65" fillId="35" borderId="14" xfId="42" applyFont="1" applyFill="1" applyBorder="1" applyAlignment="1" applyProtection="1" quotePrefix="1">
      <alignment vertical="center" wrapText="1"/>
      <protection locked="0"/>
    </xf>
    <xf numFmtId="0" fontId="68" fillId="35" borderId="26" xfId="42" applyFont="1" applyFill="1" applyBorder="1" applyAlignment="1" applyProtection="1" quotePrefix="1">
      <alignment vertical="center" wrapText="1"/>
      <protection locked="0"/>
    </xf>
    <xf numFmtId="0" fontId="68" fillId="35" borderId="15" xfId="42" applyFont="1" applyFill="1" applyBorder="1" applyAlignment="1" applyProtection="1" quotePrefix="1">
      <alignment vertical="center" wrapText="1"/>
      <protection locked="0"/>
    </xf>
    <xf numFmtId="0" fontId="65" fillId="35" borderId="27" xfId="42" applyFont="1" applyFill="1" applyBorder="1" applyAlignment="1" applyProtection="1" quotePrefix="1">
      <alignment vertical="center" wrapText="1"/>
      <protection locked="0"/>
    </xf>
    <xf numFmtId="0" fontId="69" fillId="35" borderId="13" xfId="0" applyFont="1" applyFill="1" applyBorder="1" applyAlignment="1" applyProtection="1">
      <alignment horizontal="left" vertical="center" wrapText="1"/>
      <protection locked="0"/>
    </xf>
    <xf numFmtId="0" fontId="69" fillId="35" borderId="14" xfId="0" applyFont="1" applyFill="1" applyBorder="1" applyAlignment="1" applyProtection="1">
      <alignment horizontal="left" vertical="center" wrapText="1"/>
      <protection locked="0"/>
    </xf>
    <xf numFmtId="0" fontId="69" fillId="35" borderId="15" xfId="0" applyFont="1" applyFill="1" applyBorder="1" applyAlignment="1" applyProtection="1">
      <alignment horizontal="left" vertical="center" wrapText="1"/>
      <protection locked="0"/>
    </xf>
    <xf numFmtId="0" fontId="68" fillId="35" borderId="0" xfId="38" applyFont="1" applyFill="1" applyBorder="1" applyAlignment="1" applyProtection="1" quotePrefix="1">
      <alignment vertical="center" wrapText="1"/>
      <protection locked="0"/>
    </xf>
    <xf numFmtId="0" fontId="65" fillId="35" borderId="41" xfId="38" applyFont="1" applyFill="1" applyBorder="1" applyAlignment="1" applyProtection="1" quotePrefix="1">
      <alignment horizontal="center" vertical="center" wrapText="1"/>
      <protection locked="0"/>
    </xf>
    <xf numFmtId="0" fontId="65" fillId="35" borderId="33" xfId="38" applyFont="1" applyFill="1" applyBorder="1" applyAlignment="1" applyProtection="1" quotePrefix="1">
      <alignment horizontal="center" vertical="center" wrapText="1"/>
      <protection locked="0"/>
    </xf>
    <xf numFmtId="0" fontId="65" fillId="35" borderId="69" xfId="38" applyFont="1" applyFill="1" applyBorder="1" applyAlignment="1" applyProtection="1" quotePrefix="1">
      <alignment horizontal="center" vertical="center" wrapText="1"/>
      <protection locked="0"/>
    </xf>
    <xf numFmtId="0" fontId="69" fillId="35" borderId="36" xfId="0" applyFont="1" applyFill="1" applyBorder="1" applyAlignment="1" applyProtection="1">
      <alignment horizontal="center" vertical="center" wrapText="1"/>
      <protection locked="0"/>
    </xf>
    <xf numFmtId="0" fontId="69" fillId="35" borderId="62" xfId="0" applyFont="1" applyFill="1" applyBorder="1" applyAlignment="1" applyProtection="1">
      <alignment horizontal="center" vertical="center" wrapText="1"/>
      <protection locked="0"/>
    </xf>
    <xf numFmtId="0" fontId="69" fillId="35" borderId="53" xfId="0" applyFont="1" applyFill="1" applyBorder="1" applyAlignment="1" applyProtection="1">
      <alignment horizontal="center" vertical="center" wrapText="1"/>
      <protection locked="0"/>
    </xf>
    <xf numFmtId="0" fontId="65" fillId="35" borderId="61" xfId="42" applyFont="1" applyFill="1" applyBorder="1" applyAlignment="1" applyProtection="1" quotePrefix="1">
      <alignment horizontal="center" vertical="center" wrapText="1"/>
      <protection locked="0"/>
    </xf>
    <xf numFmtId="0" fontId="65" fillId="35" borderId="36" xfId="42" applyFont="1" applyFill="1" applyBorder="1" applyAlignment="1" applyProtection="1" quotePrefix="1">
      <alignment horizontal="center" vertical="center" wrapText="1"/>
      <protection locked="0"/>
    </xf>
    <xf numFmtId="0" fontId="68" fillId="35" borderId="23" xfId="38" applyFont="1" applyFill="1" applyBorder="1" applyAlignment="1" applyProtection="1" quotePrefix="1">
      <alignment horizontal="center" vertical="center" wrapText="1"/>
      <protection locked="0"/>
    </xf>
    <xf numFmtId="0" fontId="68" fillId="35" borderId="22" xfId="38" applyFont="1" applyFill="1" applyBorder="1" applyAlignment="1" applyProtection="1" quotePrefix="1">
      <alignment horizontal="center" vertical="center" wrapText="1"/>
      <protection locked="0"/>
    </xf>
    <xf numFmtId="0" fontId="64" fillId="35" borderId="23" xfId="0" applyFont="1" applyFill="1" applyBorder="1" applyAlignment="1" applyProtection="1">
      <alignment horizontal="center" vertical="center"/>
      <protection locked="0"/>
    </xf>
    <xf numFmtId="0" fontId="64" fillId="35" borderId="22" xfId="0" applyFont="1" applyFill="1" applyBorder="1" applyAlignment="1" applyProtection="1">
      <alignment horizontal="center" vertical="center"/>
      <protection locked="0"/>
    </xf>
    <xf numFmtId="0" fontId="64" fillId="35" borderId="65" xfId="42" applyFont="1" applyFill="1" applyBorder="1" applyAlignment="1" quotePrefix="1">
      <alignment horizontal="left" vertical="center" wrapText="1"/>
      <protection/>
    </xf>
    <xf numFmtId="0" fontId="64" fillId="35" borderId="59" xfId="0" applyFont="1" applyFill="1" applyBorder="1" applyAlignment="1" applyProtection="1">
      <alignment horizontal="center" vertical="center"/>
      <protection locked="0"/>
    </xf>
    <xf numFmtId="0" fontId="64" fillId="35" borderId="57" xfId="0" applyFont="1" applyFill="1" applyBorder="1" applyAlignment="1" applyProtection="1">
      <alignment horizontal="center" vertical="center"/>
      <protection locked="0"/>
    </xf>
    <xf numFmtId="0" fontId="64" fillId="35" borderId="58" xfId="0" applyFont="1" applyFill="1" applyBorder="1" applyAlignment="1" applyProtection="1">
      <alignment horizontal="center" vertical="center"/>
      <protection locked="0"/>
    </xf>
    <xf numFmtId="0" fontId="64" fillId="35" borderId="37" xfId="0" applyFont="1" applyFill="1" applyBorder="1" applyAlignment="1" applyProtection="1">
      <alignment horizontal="center" vertical="center"/>
      <protection locked="0"/>
    </xf>
    <xf numFmtId="0" fontId="64" fillId="35" borderId="34" xfId="0" applyFont="1" applyFill="1" applyBorder="1" applyAlignment="1" applyProtection="1">
      <alignment horizontal="center" vertical="center"/>
      <protection locked="0"/>
    </xf>
    <xf numFmtId="0" fontId="64" fillId="35" borderId="45" xfId="0" applyFont="1" applyFill="1" applyBorder="1" applyAlignment="1" applyProtection="1">
      <alignment horizontal="center" vertical="center"/>
      <protection locked="0"/>
    </xf>
    <xf numFmtId="0" fontId="66" fillId="35" borderId="36" xfId="35" applyFont="1" applyFill="1" applyBorder="1" applyAlignment="1" applyProtection="1" quotePrefix="1">
      <alignment horizontal="center" textRotation="90" wrapText="1"/>
      <protection locked="0"/>
    </xf>
    <xf numFmtId="0" fontId="66" fillId="35" borderId="11" xfId="35" applyFont="1" applyFill="1" applyBorder="1" applyAlignment="1" applyProtection="1" quotePrefix="1">
      <alignment horizontal="center" textRotation="90" wrapText="1"/>
      <protection locked="0"/>
    </xf>
    <xf numFmtId="0" fontId="68" fillId="35" borderId="62" xfId="42" applyFont="1" applyFill="1" applyBorder="1" applyAlignment="1" applyProtection="1" quotePrefix="1">
      <alignment horizontal="center" vertical="center" wrapText="1"/>
      <protection locked="0"/>
    </xf>
    <xf numFmtId="0" fontId="72" fillId="35" borderId="12" xfId="0" applyFont="1" applyFill="1" applyBorder="1" applyAlignment="1" applyProtection="1">
      <alignment horizontal="left" vertical="center" wrapText="1"/>
      <protection locked="0"/>
    </xf>
    <xf numFmtId="0" fontId="65" fillId="35" borderId="25" xfId="38" applyFont="1" applyFill="1" applyBorder="1" applyAlignment="1" applyProtection="1" quotePrefix="1">
      <alignment vertical="center" wrapText="1"/>
      <protection locked="0"/>
    </xf>
    <xf numFmtId="0" fontId="68" fillId="35" borderId="14" xfId="38" applyFont="1" applyFill="1" applyBorder="1" applyAlignment="1" applyProtection="1" quotePrefix="1">
      <alignment vertical="center" wrapText="1"/>
      <protection locked="0"/>
    </xf>
    <xf numFmtId="0" fontId="68" fillId="35" borderId="44" xfId="38" applyFont="1" applyFill="1" applyBorder="1" applyAlignment="1" applyProtection="1" quotePrefix="1">
      <alignment vertical="center" wrapText="1"/>
      <protection locked="0"/>
    </xf>
    <xf numFmtId="0" fontId="65" fillId="35" borderId="103" xfId="42" applyFont="1" applyFill="1" applyBorder="1" applyAlignment="1" applyProtection="1" quotePrefix="1">
      <alignment horizontal="center" vertical="center" wrapText="1"/>
      <protection locked="0"/>
    </xf>
    <xf numFmtId="0" fontId="68" fillId="35" borderId="0" xfId="42" applyFont="1" applyFill="1" applyBorder="1" applyAlignment="1" applyProtection="1" quotePrefix="1">
      <alignment vertical="center" wrapText="1"/>
      <protection locked="0"/>
    </xf>
    <xf numFmtId="0" fontId="73" fillId="35" borderId="11" xfId="42" applyFont="1" applyFill="1" applyBorder="1" applyAlignment="1" applyProtection="1">
      <alignment vertical="center" wrapText="1"/>
      <protection locked="0"/>
    </xf>
    <xf numFmtId="0" fontId="68" fillId="35" borderId="64" xfId="38" applyFont="1" applyFill="1" applyBorder="1" applyAlignment="1" applyProtection="1" quotePrefix="1">
      <alignment horizontal="center" vertical="center" wrapText="1"/>
      <protection locked="0"/>
    </xf>
    <xf numFmtId="0" fontId="48" fillId="35" borderId="0" xfId="0" applyFont="1" applyFill="1" applyAlignment="1">
      <alignment/>
    </xf>
    <xf numFmtId="0" fontId="73" fillId="35" borderId="25" xfId="42" applyFont="1" applyFill="1" applyBorder="1" applyAlignment="1" applyProtection="1">
      <alignment vertical="center" wrapText="1"/>
      <protection locked="0"/>
    </xf>
    <xf numFmtId="0" fontId="16" fillId="20" borderId="85" xfId="42" applyFont="1" applyFill="1" applyBorder="1" applyAlignment="1" quotePrefix="1">
      <alignment vertical="center" wrapText="1"/>
      <protection/>
    </xf>
    <xf numFmtId="0" fontId="18" fillId="35" borderId="36" xfId="0" applyFont="1" applyFill="1" applyBorder="1" applyAlignment="1">
      <alignment vertical="center"/>
    </xf>
    <xf numFmtId="0" fontId="18" fillId="35" borderId="12" xfId="0" applyFont="1" applyFill="1" applyBorder="1" applyAlignment="1">
      <alignment vertical="center"/>
    </xf>
    <xf numFmtId="0" fontId="18" fillId="35" borderId="11" xfId="0" applyFont="1" applyFill="1" applyBorder="1" applyAlignment="1">
      <alignment vertical="center"/>
    </xf>
    <xf numFmtId="0" fontId="17" fillId="35" borderId="72" xfId="42" applyFont="1" applyFill="1" applyBorder="1" applyAlignment="1">
      <alignment vertical="center" wrapText="1"/>
      <protection/>
    </xf>
    <xf numFmtId="0" fontId="16" fillId="35" borderId="71" xfId="42" applyFont="1" applyFill="1" applyBorder="1" applyAlignment="1" quotePrefix="1">
      <alignment vertical="center" wrapText="1"/>
      <protection/>
    </xf>
    <xf numFmtId="0" fontId="16" fillId="35" borderId="28" xfId="42" applyFont="1" applyFill="1" applyBorder="1" applyAlignment="1" quotePrefix="1">
      <alignment vertical="center" wrapText="1"/>
      <protection/>
    </xf>
    <xf numFmtId="0" fontId="16" fillId="35" borderId="48" xfId="42" applyFont="1" applyFill="1" applyBorder="1" applyAlignment="1" quotePrefix="1">
      <alignment vertical="center" wrapText="1"/>
      <protection/>
    </xf>
    <xf numFmtId="0" fontId="16" fillId="35" borderId="45" xfId="42" applyFont="1" applyFill="1" applyBorder="1" applyAlignment="1" quotePrefix="1">
      <alignment vertical="center" wrapText="1"/>
      <protection/>
    </xf>
    <xf numFmtId="0" fontId="47" fillId="35" borderId="29" xfId="0" applyFont="1" applyFill="1" applyBorder="1" applyAlignment="1">
      <alignment vertical="center" wrapText="1"/>
    </xf>
    <xf numFmtId="0" fontId="47" fillId="35" borderId="34" xfId="0" applyFont="1" applyFill="1" applyBorder="1" applyAlignment="1">
      <alignment vertical="center" wrapText="1"/>
    </xf>
    <xf numFmtId="0" fontId="16" fillId="35" borderId="47" xfId="42" applyFont="1" applyFill="1" applyBorder="1" applyAlignment="1" quotePrefix="1">
      <alignment vertical="center" wrapText="1"/>
      <protection/>
    </xf>
    <xf numFmtId="0" fontId="16" fillId="35" borderId="17" xfId="42" applyFont="1" applyFill="1" applyBorder="1" applyAlignment="1" quotePrefix="1">
      <alignment vertical="center" wrapText="1"/>
      <protection/>
    </xf>
    <xf numFmtId="0" fontId="16" fillId="35" borderId="70" xfId="42" applyFont="1" applyFill="1" applyBorder="1" applyAlignment="1" quotePrefix="1">
      <alignment vertical="center" wrapText="1"/>
      <protection/>
    </xf>
    <xf numFmtId="0" fontId="16" fillId="35" borderId="22" xfId="42" applyFont="1" applyFill="1" applyBorder="1" applyAlignment="1" quotePrefix="1">
      <alignment vertical="center" wrapText="1"/>
      <protection/>
    </xf>
    <xf numFmtId="0" fontId="17" fillId="35" borderId="66" xfId="42" applyFont="1" applyFill="1" applyBorder="1" applyAlignment="1">
      <alignment vertical="center" wrapText="1"/>
      <protection/>
    </xf>
    <xf numFmtId="0" fontId="17" fillId="35" borderId="10" xfId="42" applyFont="1" applyFill="1" applyBorder="1" applyAlignment="1">
      <alignment vertical="center" wrapText="1"/>
      <protection/>
    </xf>
    <xf numFmtId="0" fontId="17" fillId="35" borderId="67" xfId="40" applyFont="1" applyFill="1" applyBorder="1" applyAlignment="1">
      <alignment vertical="center" wrapText="1"/>
      <protection/>
    </xf>
    <xf numFmtId="0" fontId="17" fillId="35" borderId="68" xfId="42" applyFont="1" applyFill="1" applyBorder="1" applyAlignment="1">
      <alignment vertical="center" wrapText="1"/>
      <protection/>
    </xf>
    <xf numFmtId="0" fontId="18" fillId="35" borderId="25" xfId="0" applyFont="1" applyFill="1" applyBorder="1" applyAlignment="1">
      <alignment horizontal="left" vertical="center" wrapText="1"/>
    </xf>
    <xf numFmtId="0" fontId="16" fillId="35" borderId="36" xfId="38" applyFont="1" applyFill="1" applyBorder="1" applyAlignment="1" quotePrefix="1">
      <alignment vertical="center" wrapText="1"/>
      <protection/>
    </xf>
    <xf numFmtId="0" fontId="16" fillId="35" borderId="13" xfId="38" applyFont="1" applyFill="1" applyBorder="1" applyAlignment="1" quotePrefix="1">
      <alignment vertical="center" wrapText="1"/>
      <protection/>
    </xf>
    <xf numFmtId="0" fontId="16" fillId="35" borderId="27" xfId="38" applyFont="1" applyFill="1" applyBorder="1" applyAlignment="1" quotePrefix="1">
      <alignment vertical="center" wrapText="1"/>
      <protection/>
    </xf>
    <xf numFmtId="0" fontId="16" fillId="35" borderId="64" xfId="38" applyFont="1" applyFill="1" applyBorder="1" applyAlignment="1" quotePrefix="1">
      <alignment vertical="center" wrapText="1"/>
      <protection/>
    </xf>
    <xf numFmtId="0" fontId="16" fillId="35" borderId="25" xfId="38" applyFont="1" applyFill="1" applyBorder="1" applyAlignment="1" quotePrefix="1">
      <alignment vertical="center" wrapText="1"/>
      <protection/>
    </xf>
    <xf numFmtId="0" fontId="21" fillId="35" borderId="25" xfId="0" applyFont="1" applyFill="1" applyBorder="1" applyAlignment="1">
      <alignment horizontal="left" vertical="center" wrapText="1"/>
    </xf>
    <xf numFmtId="0" fontId="16" fillId="35" borderId="14" xfId="38" applyFont="1" applyFill="1" applyBorder="1" applyAlignment="1" quotePrefix="1">
      <alignment vertical="center" wrapText="1"/>
      <protection/>
    </xf>
    <xf numFmtId="0" fontId="16" fillId="35" borderId="26" xfId="38" applyFont="1" applyFill="1" applyBorder="1" applyAlignment="1" quotePrefix="1">
      <alignment vertical="center" wrapText="1"/>
      <protection/>
    </xf>
    <xf numFmtId="0" fontId="19" fillId="35" borderId="72" xfId="42" applyFont="1" applyFill="1" applyBorder="1" applyAlignment="1">
      <alignment vertical="center" wrapText="1"/>
      <protection/>
    </xf>
    <xf numFmtId="0" fontId="47" fillId="35" borderId="19" xfId="0" applyFont="1" applyFill="1" applyBorder="1" applyAlignment="1">
      <alignment vertical="center" wrapText="1"/>
    </xf>
    <xf numFmtId="0" fontId="47" fillId="35" borderId="43" xfId="0" applyFont="1" applyFill="1" applyBorder="1" applyAlignment="1">
      <alignment vertical="center" wrapText="1"/>
    </xf>
    <xf numFmtId="0" fontId="19" fillId="35" borderId="12" xfId="42" applyFont="1" applyFill="1" applyBorder="1" applyAlignment="1" quotePrefix="1">
      <alignment vertical="center" wrapText="1"/>
      <protection/>
    </xf>
    <xf numFmtId="0" fontId="16" fillId="35" borderId="12" xfId="42" applyFont="1" applyFill="1" applyBorder="1" applyAlignment="1" quotePrefix="1">
      <alignment vertical="center" wrapText="1"/>
      <protection/>
    </xf>
    <xf numFmtId="0" fontId="16" fillId="35" borderId="11" xfId="42" applyFont="1" applyFill="1" applyBorder="1" applyAlignment="1" quotePrefix="1">
      <alignment vertical="center" wrapText="1"/>
      <protection/>
    </xf>
    <xf numFmtId="0" fontId="20" fillId="35" borderId="12" xfId="0" applyFont="1" applyFill="1" applyBorder="1" applyAlignment="1">
      <alignment horizontal="left" vertical="center" wrapText="1"/>
    </xf>
    <xf numFmtId="0" fontId="16" fillId="35" borderId="12" xfId="38" applyFont="1" applyFill="1" applyBorder="1" applyAlignment="1" quotePrefix="1">
      <alignment vertical="center" wrapText="1"/>
      <protection/>
    </xf>
    <xf numFmtId="0" fontId="16" fillId="35" borderId="11" xfId="38" applyFont="1" applyFill="1" applyBorder="1" applyAlignment="1" quotePrefix="1">
      <alignment vertical="center" wrapText="1"/>
      <protection/>
    </xf>
    <xf numFmtId="0" fontId="18" fillId="35" borderId="12" xfId="0" applyFont="1" applyFill="1" applyBorder="1" applyAlignment="1">
      <alignment horizontal="left" vertical="center" wrapText="1"/>
    </xf>
    <xf numFmtId="0" fontId="47" fillId="35" borderId="36" xfId="0" applyFont="1" applyFill="1" applyBorder="1" applyAlignment="1">
      <alignment vertical="center"/>
    </xf>
    <xf numFmtId="0" fontId="47" fillId="35" borderId="12" xfId="0" applyFont="1" applyFill="1" applyBorder="1" applyAlignment="1">
      <alignment vertical="center"/>
    </xf>
    <xf numFmtId="0" fontId="47" fillId="35" borderId="11" xfId="0" applyFont="1" applyFill="1" applyBorder="1" applyAlignment="1">
      <alignment vertical="center"/>
    </xf>
    <xf numFmtId="0" fontId="17" fillId="35" borderId="22" xfId="42" applyFont="1" applyFill="1" applyBorder="1" applyAlignment="1" quotePrefix="1">
      <alignment horizontal="center" vertical="center" wrapText="1"/>
      <protection/>
    </xf>
    <xf numFmtId="0" fontId="22" fillId="35" borderId="17" xfId="42" applyFont="1" applyFill="1" applyBorder="1" applyAlignment="1" quotePrefix="1">
      <alignment horizontal="center" vertical="center" wrapText="1"/>
      <protection/>
    </xf>
    <xf numFmtId="0" fontId="16" fillId="35" borderId="42" xfId="38" applyFont="1" applyFill="1" applyBorder="1" applyAlignment="1">
      <alignment horizontal="center" vertical="center" wrapText="1"/>
      <protection/>
    </xf>
    <xf numFmtId="0" fontId="17" fillId="35" borderId="42" xfId="42" applyFont="1" applyFill="1" applyBorder="1" applyAlignment="1" quotePrefix="1">
      <alignment horizontal="center" vertical="center" wrapText="1"/>
      <protection/>
    </xf>
    <xf numFmtId="0" fontId="19" fillId="35" borderId="25" xfId="42" applyFont="1" applyFill="1" applyBorder="1" applyAlignment="1" quotePrefix="1">
      <alignment vertical="center" wrapText="1"/>
      <protection/>
    </xf>
    <xf numFmtId="0" fontId="16" fillId="35" borderId="36" xfId="38" applyFont="1" applyFill="1" applyBorder="1" applyAlignment="1" quotePrefix="1">
      <alignment horizontal="center" vertical="center" wrapText="1"/>
      <protection/>
    </xf>
    <xf numFmtId="0" fontId="16" fillId="35" borderId="62" xfId="38" applyFont="1" applyFill="1" applyBorder="1" applyAlignment="1" quotePrefix="1">
      <alignment horizontal="center" vertical="center" wrapText="1"/>
      <protection/>
    </xf>
    <xf numFmtId="0" fontId="16" fillId="35" borderId="53" xfId="38" applyFont="1" applyFill="1" applyBorder="1" applyAlignment="1" quotePrefix="1">
      <alignment horizontal="center" vertical="center" wrapText="1"/>
      <protection/>
    </xf>
    <xf numFmtId="0" fontId="16" fillId="35" borderId="41" xfId="38" applyFont="1" applyFill="1" applyBorder="1" applyAlignment="1" quotePrefix="1">
      <alignment horizontal="center" vertical="center" wrapText="1"/>
      <protection/>
    </xf>
    <xf numFmtId="0" fontId="16" fillId="35" borderId="63" xfId="38" applyFont="1" applyFill="1" applyBorder="1" applyAlignment="1" quotePrefix="1">
      <alignment horizontal="center" vertical="center" wrapText="1"/>
      <protection/>
    </xf>
    <xf numFmtId="0" fontId="16" fillId="35" borderId="13" xfId="38" applyFont="1" applyFill="1" applyBorder="1" applyAlignment="1" quotePrefix="1">
      <alignment horizontal="center" vertical="center" wrapText="1"/>
      <protection/>
    </xf>
    <xf numFmtId="0" fontId="16" fillId="35" borderId="14" xfId="38" applyFont="1" applyFill="1" applyBorder="1" applyAlignment="1" quotePrefix="1">
      <alignment horizontal="center" vertical="center" wrapText="1"/>
      <protection/>
    </xf>
    <xf numFmtId="0" fontId="16" fillId="35" borderId="26" xfId="38" applyFont="1" applyFill="1" applyBorder="1" applyAlignment="1" quotePrefix="1">
      <alignment horizontal="center" vertical="center" wrapText="1"/>
      <protection/>
    </xf>
    <xf numFmtId="0" fontId="16" fillId="35" borderId="27" xfId="38" applyFont="1" applyFill="1" applyBorder="1" applyAlignment="1" quotePrefix="1">
      <alignment horizontal="center" vertical="center" wrapText="1"/>
      <protection/>
    </xf>
    <xf numFmtId="0" fontId="21" fillId="35" borderId="12" xfId="0" applyFont="1" applyFill="1" applyBorder="1" applyAlignment="1">
      <alignment horizontal="left" vertical="center" wrapText="1"/>
    </xf>
    <xf numFmtId="0" fontId="17" fillId="35" borderId="36" xfId="38" applyFont="1" applyFill="1" applyBorder="1" applyAlignment="1" quotePrefix="1">
      <alignment horizontal="center" vertical="center" wrapText="1"/>
      <protection/>
    </xf>
    <xf numFmtId="0" fontId="17" fillId="35" borderId="62" xfId="38" applyFont="1" applyFill="1" applyBorder="1" applyAlignment="1" quotePrefix="1">
      <alignment horizontal="center" vertical="center" wrapText="1"/>
      <protection/>
    </xf>
    <xf numFmtId="0" fontId="17" fillId="35" borderId="41" xfId="38" applyFont="1" applyFill="1" applyBorder="1" applyAlignment="1" quotePrefix="1">
      <alignment horizontal="center" vertical="center" wrapText="1"/>
      <protection/>
    </xf>
    <xf numFmtId="0" fontId="21" fillId="35" borderId="31" xfId="0" applyFont="1" applyFill="1" applyBorder="1" applyAlignment="1">
      <alignment horizontal="left" vertical="center" wrapText="1"/>
    </xf>
    <xf numFmtId="0" fontId="17" fillId="35" borderId="29" xfId="38" applyFont="1" applyFill="1" applyBorder="1" applyAlignment="1" quotePrefix="1">
      <alignment horizontal="center" vertical="center" wrapText="1"/>
      <protection/>
    </xf>
    <xf numFmtId="0" fontId="17" fillId="35" borderId="45" xfId="38" applyFont="1" applyFill="1" applyBorder="1" applyAlignment="1" quotePrefix="1">
      <alignment horizontal="center" vertical="center" wrapText="1"/>
      <protection/>
    </xf>
    <xf numFmtId="0" fontId="17" fillId="35" borderId="48" xfId="38" applyFont="1" applyFill="1" applyBorder="1" applyAlignment="1" quotePrefix="1">
      <alignment horizontal="center" vertical="center" wrapText="1"/>
      <protection/>
    </xf>
    <xf numFmtId="0" fontId="17" fillId="35" borderId="46" xfId="38" applyFont="1" applyFill="1" applyBorder="1" applyAlignment="1" quotePrefix="1">
      <alignment horizontal="center" vertical="center" wrapText="1"/>
      <protection/>
    </xf>
    <xf numFmtId="0" fontId="22" fillId="35" borderId="20" xfId="0" applyFont="1" applyFill="1" applyBorder="1" applyAlignment="1">
      <alignment horizontal="center" vertical="center"/>
    </xf>
    <xf numFmtId="0" fontId="22" fillId="35" borderId="21" xfId="0" applyFont="1" applyFill="1" applyBorder="1" applyAlignment="1">
      <alignment horizontal="center" vertical="center"/>
    </xf>
    <xf numFmtId="0" fontId="17" fillId="35" borderId="24" xfId="42" applyFont="1" applyFill="1" applyBorder="1" applyAlignment="1" quotePrefix="1">
      <alignment horizontal="center" vertical="center" wrapText="1"/>
      <protection/>
    </xf>
    <xf numFmtId="0" fontId="17" fillId="35" borderId="40" xfId="42" applyFont="1" applyFill="1" applyBorder="1" applyAlignment="1" quotePrefix="1">
      <alignment horizontal="center" vertical="center" wrapText="1"/>
      <protection/>
    </xf>
    <xf numFmtId="0" fontId="22" fillId="35" borderId="35" xfId="0" applyFont="1" applyFill="1" applyBorder="1" applyAlignment="1">
      <alignment horizontal="center" vertical="center"/>
    </xf>
    <xf numFmtId="0" fontId="22" fillId="35" borderId="16" xfId="0" applyFont="1" applyFill="1" applyBorder="1" applyAlignment="1">
      <alignment horizontal="center" vertical="center"/>
    </xf>
    <xf numFmtId="0" fontId="22" fillId="35" borderId="17" xfId="0" applyFont="1" applyFill="1" applyBorder="1" applyAlignment="1">
      <alignment horizontal="center" vertical="center"/>
    </xf>
    <xf numFmtId="0" fontId="16" fillId="35" borderId="20" xfId="38" applyFont="1" applyFill="1" applyBorder="1" applyAlignment="1">
      <alignment horizontal="center" vertical="center" wrapText="1"/>
      <protection/>
    </xf>
    <xf numFmtId="0" fontId="16" fillId="35" borderId="21" xfId="38" applyFont="1" applyFill="1" applyBorder="1" applyAlignment="1">
      <alignment horizontal="center" vertical="center" wrapText="1"/>
      <protection/>
    </xf>
    <xf numFmtId="0" fontId="22" fillId="35" borderId="50" xfId="0" applyFont="1" applyFill="1" applyBorder="1" applyAlignment="1">
      <alignment horizontal="center" vertical="center"/>
    </xf>
    <xf numFmtId="0" fontId="22" fillId="35" borderId="39" xfId="0" applyFont="1" applyFill="1" applyBorder="1" applyAlignment="1">
      <alignment horizontal="center" vertical="center"/>
    </xf>
    <xf numFmtId="0" fontId="17" fillId="35" borderId="51" xfId="42" applyFont="1" applyFill="1" applyBorder="1" applyAlignment="1" quotePrefix="1">
      <alignment horizontal="center" vertical="center" wrapText="1"/>
      <protection/>
    </xf>
    <xf numFmtId="0" fontId="22" fillId="35" borderId="52" xfId="0" applyFont="1" applyFill="1" applyBorder="1" applyAlignment="1">
      <alignment horizontal="center" vertical="center"/>
    </xf>
    <xf numFmtId="0" fontId="16" fillId="35" borderId="50" xfId="38" applyFont="1" applyFill="1" applyBorder="1" applyAlignment="1">
      <alignment horizontal="center" vertical="center" wrapText="1"/>
      <protection/>
    </xf>
    <xf numFmtId="0" fontId="16" fillId="35" borderId="39" xfId="38" applyFont="1" applyFill="1" applyBorder="1" applyAlignment="1">
      <alignment horizontal="center" vertical="center" wrapText="1"/>
      <protection/>
    </xf>
    <xf numFmtId="0" fontId="22" fillId="35" borderId="22" xfId="0" applyFont="1" applyFill="1" applyBorder="1" applyAlignment="1">
      <alignment horizontal="center" vertical="center"/>
    </xf>
    <xf numFmtId="0" fontId="16" fillId="35" borderId="16" xfId="38" applyFont="1" applyFill="1" applyBorder="1" applyAlignment="1">
      <alignment horizontal="center" vertical="center" wrapText="1"/>
      <protection/>
    </xf>
    <xf numFmtId="0" fontId="16" fillId="35" borderId="17" xfId="38" applyFont="1" applyFill="1" applyBorder="1" applyAlignment="1">
      <alignment horizontal="center" vertical="center" wrapText="1"/>
      <protection/>
    </xf>
    <xf numFmtId="0" fontId="16" fillId="35" borderId="12" xfId="38" applyFont="1" applyFill="1" applyBorder="1" applyAlignment="1" quotePrefix="1">
      <alignment horizontal="center" vertical="center" wrapText="1"/>
      <protection/>
    </xf>
    <xf numFmtId="0" fontId="16" fillId="35" borderId="11" xfId="38" applyFont="1" applyFill="1" applyBorder="1" applyAlignment="1" quotePrefix="1">
      <alignment horizontal="center" vertical="center" wrapText="1"/>
      <protection/>
    </xf>
    <xf numFmtId="0" fontId="20" fillId="35" borderId="61" xfId="0" applyFont="1" applyFill="1" applyBorder="1" applyAlignment="1">
      <alignment horizontal="left" vertical="center" wrapText="1"/>
    </xf>
    <xf numFmtId="0" fontId="16" fillId="35" borderId="43" xfId="38" applyFont="1" applyFill="1" applyBorder="1" applyAlignment="1">
      <alignment horizontal="center" vertical="center" wrapText="1"/>
      <protection/>
    </xf>
    <xf numFmtId="0" fontId="16" fillId="35" borderId="44" xfId="38" applyFont="1" applyFill="1" applyBorder="1" applyAlignment="1" quotePrefix="1">
      <alignment horizontal="center" vertical="center" wrapText="1"/>
      <protection/>
    </xf>
    <xf numFmtId="0" fontId="16" fillId="35" borderId="11" xfId="38" applyFont="1" applyFill="1" applyBorder="1" applyAlignment="1">
      <alignment horizontal="center" vertical="center" wrapText="1"/>
      <protection/>
    </xf>
    <xf numFmtId="0" fontId="17" fillId="35" borderId="49" xfId="38" applyFont="1" applyFill="1" applyBorder="1" applyAlignment="1" quotePrefix="1">
      <alignment horizontal="center" vertical="center" wrapText="1"/>
      <protection/>
    </xf>
    <xf numFmtId="0" fontId="16" fillId="35" borderId="32" xfId="38" applyFont="1" applyFill="1" applyBorder="1" applyAlignment="1">
      <alignment horizontal="center" vertical="center" wrapText="1"/>
      <protection/>
    </xf>
    <xf numFmtId="0" fontId="16" fillId="35" borderId="40" xfId="38" applyFont="1" applyFill="1" applyBorder="1" applyAlignment="1">
      <alignment horizontal="center" vertical="center" wrapText="1"/>
      <protection/>
    </xf>
    <xf numFmtId="0" fontId="16" fillId="35" borderId="18" xfId="38" applyFont="1" applyFill="1" applyBorder="1" applyAlignment="1">
      <alignment horizontal="center" vertical="center" wrapText="1"/>
      <protection/>
    </xf>
    <xf numFmtId="0" fontId="16" fillId="35" borderId="16" xfId="38" applyFont="1" applyFill="1" applyBorder="1" applyAlignment="1">
      <alignment vertical="center" wrapText="1"/>
      <protection/>
    </xf>
    <xf numFmtId="0" fontId="16" fillId="35" borderId="18" xfId="38" applyFont="1" applyFill="1" applyBorder="1" applyAlignment="1">
      <alignment vertical="center" wrapText="1"/>
      <protection/>
    </xf>
    <xf numFmtId="0" fontId="16" fillId="35" borderId="13" xfId="35" applyFont="1" applyFill="1" applyBorder="1" applyAlignment="1" quotePrefix="1">
      <alignment horizontal="center" vertical="center" textRotation="255" wrapText="1"/>
      <protection/>
    </xf>
    <xf numFmtId="0" fontId="16" fillId="35" borderId="27" xfId="35" applyFont="1" applyFill="1" applyBorder="1" applyAlignment="1" quotePrefix="1">
      <alignment horizontal="center" vertical="center" textRotation="255" wrapText="1"/>
      <protection/>
    </xf>
    <xf numFmtId="0" fontId="16" fillId="35" borderId="44" xfId="35" applyFont="1" applyFill="1" applyBorder="1" applyAlignment="1" quotePrefix="1">
      <alignment horizontal="center" vertical="center" textRotation="255" wrapText="1"/>
      <protection/>
    </xf>
    <xf numFmtId="0" fontId="16" fillId="35" borderId="52" xfId="35" applyFont="1" applyFill="1" applyBorder="1" applyAlignment="1" quotePrefix="1">
      <alignment horizontal="center" vertical="center" textRotation="255" wrapText="1"/>
      <protection/>
    </xf>
    <xf numFmtId="0" fontId="16" fillId="35" borderId="54" xfId="35" applyFont="1" applyFill="1" applyBorder="1" applyAlignment="1" quotePrefix="1">
      <alignment horizontal="center" vertical="center" textRotation="255" wrapText="1"/>
      <protection/>
    </xf>
    <xf numFmtId="0" fontId="16" fillId="35" borderId="0" xfId="35" applyFont="1" applyFill="1" applyBorder="1" applyAlignment="1" quotePrefix="1">
      <alignment horizontal="center" vertical="center" textRotation="255" wrapText="1"/>
      <protection/>
    </xf>
    <xf numFmtId="0" fontId="16" fillId="35" borderId="50" xfId="35" applyFont="1" applyFill="1" applyBorder="1" applyAlignment="1" quotePrefix="1">
      <alignment horizontal="center" vertical="center" textRotation="255" wrapText="1"/>
      <protection/>
    </xf>
    <xf numFmtId="0" fontId="16" fillId="35" borderId="54" xfId="38" applyFont="1" applyFill="1" applyBorder="1" applyAlignment="1">
      <alignment vertical="center" wrapText="1"/>
      <protection/>
    </xf>
    <xf numFmtId="0" fontId="17" fillId="35" borderId="13" xfId="38" applyFont="1" applyFill="1" applyBorder="1" applyAlignment="1" quotePrefix="1">
      <alignment vertical="center" wrapText="1"/>
      <protection/>
    </xf>
    <xf numFmtId="0" fontId="17" fillId="35" borderId="14" xfId="38" applyFont="1" applyFill="1" applyBorder="1" applyAlignment="1" quotePrefix="1">
      <alignment vertical="center" wrapText="1"/>
      <protection/>
    </xf>
    <xf numFmtId="0" fontId="16" fillId="35" borderId="15" xfId="38" applyFont="1" applyFill="1" applyBorder="1" applyAlignment="1" quotePrefix="1">
      <alignment vertical="center" wrapText="1"/>
      <protection/>
    </xf>
    <xf numFmtId="0" fontId="17" fillId="35" borderId="27" xfId="38" applyFont="1" applyFill="1" applyBorder="1" applyAlignment="1" quotePrefix="1">
      <alignment vertical="center" wrapText="1"/>
      <protection/>
    </xf>
    <xf numFmtId="0" fontId="16" fillId="35" borderId="29" xfId="38" applyFont="1" applyFill="1" applyBorder="1" applyAlignment="1" quotePrefix="1">
      <alignment vertical="center" wrapText="1"/>
      <protection/>
    </xf>
    <xf numFmtId="0" fontId="16" fillId="35" borderId="34" xfId="38" applyFont="1" applyFill="1" applyBorder="1" applyAlignment="1" quotePrefix="1">
      <alignment vertical="center" wrapText="1"/>
      <protection/>
    </xf>
    <xf numFmtId="0" fontId="19" fillId="35" borderId="17" xfId="42" applyFont="1" applyFill="1" applyBorder="1" applyAlignment="1">
      <alignment vertical="center" wrapText="1"/>
      <protection/>
    </xf>
    <xf numFmtId="0" fontId="16" fillId="35" borderId="0" xfId="38" applyFont="1" applyFill="1" applyBorder="1" applyAlignment="1" quotePrefix="1">
      <alignment horizontal="center" vertical="center" wrapText="1"/>
      <protection/>
    </xf>
    <xf numFmtId="0" fontId="16" fillId="35" borderId="52" xfId="38" applyFont="1" applyFill="1" applyBorder="1" applyAlignment="1" quotePrefix="1">
      <alignment horizontal="center" vertical="center" wrapText="1"/>
      <protection/>
    </xf>
    <xf numFmtId="0" fontId="16" fillId="35" borderId="30" xfId="38" applyFont="1" applyFill="1" applyBorder="1" applyAlignment="1" quotePrefix="1">
      <alignment horizontal="center" vertical="center" wrapText="1"/>
      <protection/>
    </xf>
    <xf numFmtId="0" fontId="16" fillId="35" borderId="50" xfId="38" applyFont="1" applyFill="1" applyBorder="1" applyAlignment="1" quotePrefix="1">
      <alignment horizontal="center" vertical="center" wrapText="1"/>
      <protection/>
    </xf>
    <xf numFmtId="0" fontId="16" fillId="35" borderId="54" xfId="38" applyFont="1" applyFill="1" applyBorder="1" applyAlignment="1" quotePrefix="1">
      <alignment horizontal="center" vertical="center" wrapText="1"/>
      <protection/>
    </xf>
    <xf numFmtId="0" fontId="22" fillId="35" borderId="47" xfId="42" applyFont="1" applyFill="1" applyBorder="1" applyAlignment="1" quotePrefix="1">
      <alignment horizontal="center" vertical="center" wrapText="1"/>
      <protection/>
    </xf>
    <xf numFmtId="0" fontId="22" fillId="35" borderId="22" xfId="42" applyFont="1" applyFill="1" applyBorder="1" applyAlignment="1" quotePrefix="1">
      <alignment horizontal="center" vertical="center" wrapText="1"/>
      <protection/>
    </xf>
    <xf numFmtId="0" fontId="16" fillId="35" borderId="12" xfId="42" applyFont="1" applyFill="1" applyBorder="1" applyAlignment="1" quotePrefix="1">
      <alignment horizontal="center" vertical="center" wrapText="1"/>
      <protection/>
    </xf>
    <xf numFmtId="0" fontId="16" fillId="35" borderId="11" xfId="42" applyFont="1" applyFill="1" applyBorder="1" applyAlignment="1" quotePrefix="1">
      <alignment horizontal="center" vertical="center" wrapText="1"/>
      <protection/>
    </xf>
    <xf numFmtId="0" fontId="16" fillId="35" borderId="33" xfId="42" applyFont="1" applyFill="1" applyBorder="1" applyAlignment="1" quotePrefix="1">
      <alignment horizontal="center" vertical="center" wrapText="1"/>
      <protection/>
    </xf>
    <xf numFmtId="0" fontId="20" fillId="35" borderId="25" xfId="0" applyFont="1" applyFill="1" applyBorder="1" applyAlignment="1">
      <alignment horizontal="left" vertical="center" wrapText="1"/>
    </xf>
    <xf numFmtId="0" fontId="16" fillId="35" borderId="31" xfId="38" applyFont="1" applyFill="1" applyBorder="1" applyAlignment="1" quotePrefix="1">
      <alignment horizontal="center" vertical="center" wrapText="1"/>
      <protection/>
    </xf>
    <xf numFmtId="0" fontId="18" fillId="35" borderId="23" xfId="0" applyFont="1" applyFill="1" applyBorder="1" applyAlignment="1">
      <alignment horizontal="left" vertical="center" wrapText="1"/>
    </xf>
    <xf numFmtId="0" fontId="18" fillId="35" borderId="16" xfId="0" applyFont="1" applyFill="1" applyBorder="1" applyAlignment="1">
      <alignment horizontal="center" vertical="center"/>
    </xf>
    <xf numFmtId="0" fontId="18" fillId="35" borderId="67" xfId="0" applyFont="1" applyFill="1" applyBorder="1" applyAlignment="1">
      <alignment horizontal="center" vertical="center"/>
    </xf>
    <xf numFmtId="0" fontId="18" fillId="35" borderId="22" xfId="0" applyFont="1" applyFill="1" applyBorder="1" applyAlignment="1">
      <alignment horizontal="center" vertical="center"/>
    </xf>
    <xf numFmtId="0" fontId="18" fillId="35" borderId="2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12" fillId="0" borderId="151" xfId="0" applyFont="1" applyFill="1" applyBorder="1" applyAlignment="1">
      <alignment horizontal="center"/>
    </xf>
    <xf numFmtId="0" fontId="12" fillId="0" borderId="152" xfId="0" applyFont="1" applyFill="1" applyBorder="1" applyAlignment="1">
      <alignment horizontal="center"/>
    </xf>
    <xf numFmtId="0" fontId="12" fillId="0" borderId="153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" fillId="0" borderId="154" xfId="36" applyFont="1" applyFill="1" applyBorder="1" applyAlignment="1">
      <alignment horizontal="center" vertical="center" wrapText="1"/>
      <protection/>
    </xf>
    <xf numFmtId="0" fontId="5" fillId="0" borderId="155" xfId="36" applyFont="1" applyFill="1" applyBorder="1" applyAlignment="1">
      <alignment horizontal="center" vertical="center" wrapText="1"/>
      <protection/>
    </xf>
    <xf numFmtId="0" fontId="5" fillId="0" borderId="156" xfId="36" applyFont="1" applyFill="1" applyBorder="1" applyAlignment="1">
      <alignment horizontal="center" vertical="center" wrapText="1"/>
      <protection/>
    </xf>
    <xf numFmtId="0" fontId="5" fillId="0" borderId="157" xfId="36" applyFont="1" applyFill="1" applyBorder="1" applyAlignment="1">
      <alignment horizontal="center" vertical="center" wrapText="1"/>
      <protection/>
    </xf>
    <xf numFmtId="0" fontId="12" fillId="0" borderId="15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/>
    </xf>
    <xf numFmtId="0" fontId="12" fillId="0" borderId="152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4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7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76" fillId="0" borderId="0" xfId="0" applyFont="1" applyFill="1" applyAlignment="1">
      <alignment vertical="center"/>
    </xf>
    <xf numFmtId="0" fontId="60" fillId="0" borderId="0" xfId="0" applyFont="1" applyFill="1" applyBorder="1" applyAlignment="1">
      <alignment vertical="center" wrapText="1"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17" fillId="20" borderId="59" xfId="42" applyFont="1" applyFill="1" applyBorder="1" applyAlignment="1" quotePrefix="1">
      <alignment vertical="center" wrapText="1"/>
      <protection/>
    </xf>
    <xf numFmtId="0" fontId="65" fillId="35" borderId="133" xfId="42" applyFont="1" applyFill="1" applyBorder="1" applyAlignment="1" applyProtection="1" quotePrefix="1">
      <alignment horizontal="center" vertical="center" wrapText="1"/>
      <protection locked="0"/>
    </xf>
    <xf numFmtId="0" fontId="65" fillId="35" borderId="62" xfId="42" applyFont="1" applyFill="1" applyBorder="1" applyAlignment="1" applyProtection="1" quotePrefix="1">
      <alignment horizontal="center" vertical="center" wrapText="1"/>
      <protection locked="0"/>
    </xf>
    <xf numFmtId="0" fontId="65" fillId="35" borderId="41" xfId="42" applyFont="1" applyFill="1" applyBorder="1" applyAlignment="1" applyProtection="1" quotePrefix="1">
      <alignment horizontal="center" vertical="center" wrapText="1"/>
      <protection locked="0"/>
    </xf>
    <xf numFmtId="0" fontId="149" fillId="0" borderId="0" xfId="74" applyFont="1" applyFill="1">
      <alignment/>
      <protection/>
    </xf>
    <xf numFmtId="0" fontId="150" fillId="0" borderId="65" xfId="74" applyFont="1" applyBorder="1" applyAlignment="1">
      <alignment horizontal="center" vertical="center" wrapText="1"/>
      <protection/>
    </xf>
    <xf numFmtId="0" fontId="151" fillId="0" borderId="98" xfId="0" applyFont="1" applyBorder="1" applyAlignment="1">
      <alignment horizontal="center" vertical="center" textRotation="90" wrapText="1"/>
    </xf>
    <xf numFmtId="0" fontId="0" fillId="0" borderId="78" xfId="74" applyFont="1" applyBorder="1" applyAlignment="1">
      <alignment vertical="center"/>
      <protection/>
    </xf>
    <xf numFmtId="0" fontId="0" fillId="0" borderId="83" xfId="74" applyFont="1" applyBorder="1" applyAlignment="1">
      <alignment vertical="center"/>
      <protection/>
    </xf>
    <xf numFmtId="0" fontId="0" fillId="0" borderId="35" xfId="74" applyFont="1" applyBorder="1" applyAlignment="1">
      <alignment vertical="center"/>
      <protection/>
    </xf>
    <xf numFmtId="0" fontId="0" fillId="0" borderId="98" xfId="74" applyFont="1" applyBorder="1" applyAlignment="1">
      <alignment vertical="center"/>
      <protection/>
    </xf>
    <xf numFmtId="0" fontId="38" fillId="0" borderId="67" xfId="74" applyFont="1" applyFill="1" applyBorder="1" applyAlignment="1">
      <alignment horizontal="left" shrinkToFit="1"/>
      <protection/>
    </xf>
    <xf numFmtId="0" fontId="33" fillId="35" borderId="0" xfId="74" applyFont="1" applyFill="1" applyBorder="1" applyAlignment="1">
      <alignment horizontal="left" wrapText="1"/>
      <protection/>
    </xf>
    <xf numFmtId="0" fontId="0" fillId="35" borderId="0" xfId="74" applyFill="1" applyBorder="1" applyAlignment="1">
      <alignment horizontal="center" vertical="center"/>
      <protection/>
    </xf>
    <xf numFmtId="0" fontId="0" fillId="35" borderId="64" xfId="74" applyFill="1" applyBorder="1" applyAlignment="1">
      <alignment horizontal="center" vertical="center"/>
      <protection/>
    </xf>
    <xf numFmtId="0" fontId="2" fillId="35" borderId="64" xfId="74" applyFont="1" applyFill="1" applyBorder="1" applyAlignment="1">
      <alignment horizontal="center" vertical="center"/>
      <protection/>
    </xf>
    <xf numFmtId="0" fontId="2" fillId="35" borderId="0" xfId="74" applyFont="1" applyFill="1" applyBorder="1" applyAlignment="1">
      <alignment horizontal="center" vertical="center"/>
      <protection/>
    </xf>
    <xf numFmtId="0" fontId="17" fillId="20" borderId="103" xfId="0" applyFont="1" applyFill="1" applyBorder="1" applyAlignment="1">
      <alignment horizontal="right" wrapText="1"/>
    </xf>
    <xf numFmtId="0" fontId="17" fillId="20" borderId="102" xfId="0" applyFont="1" applyFill="1" applyBorder="1" applyAlignment="1">
      <alignment horizontal="right" wrapText="1"/>
    </xf>
    <xf numFmtId="0" fontId="17" fillId="20" borderId="146" xfId="0" applyFont="1" applyFill="1" applyBorder="1" applyAlignment="1">
      <alignment horizontal="right" wrapText="1"/>
    </xf>
    <xf numFmtId="0" fontId="17" fillId="20" borderId="11" xfId="0" applyFont="1" applyFill="1" applyBorder="1" applyAlignment="1">
      <alignment horizontal="right" wrapText="1"/>
    </xf>
    <xf numFmtId="0" fontId="17" fillId="20" borderId="69" xfId="0" applyFont="1" applyFill="1" applyBorder="1" applyAlignment="1">
      <alignment horizontal="right" wrapText="1"/>
    </xf>
    <xf numFmtId="0" fontId="17" fillId="20" borderId="102" xfId="0" applyFont="1" applyFill="1" applyBorder="1" applyAlignment="1">
      <alignment wrapText="1"/>
    </xf>
    <xf numFmtId="0" fontId="17" fillId="20" borderId="54" xfId="38" applyFont="1" applyFill="1" applyBorder="1" applyAlignment="1" quotePrefix="1">
      <alignment horizontal="center" vertical="center" wrapText="1"/>
      <protection/>
    </xf>
    <xf numFmtId="0" fontId="5" fillId="0" borderId="157" xfId="34" applyFont="1" applyFill="1" applyBorder="1" applyAlignment="1">
      <alignment horizontal="center" vertical="center" wrapText="1"/>
      <protection/>
    </xf>
    <xf numFmtId="0" fontId="5" fillId="0" borderId="156" xfId="34" applyFont="1" applyFill="1" applyBorder="1" applyAlignment="1">
      <alignment horizontal="center" vertical="center" wrapText="1"/>
      <protection/>
    </xf>
    <xf numFmtId="0" fontId="5" fillId="0" borderId="158" xfId="34" applyFont="1" applyFill="1" applyBorder="1" applyAlignment="1">
      <alignment horizontal="center" vertical="center" wrapText="1"/>
      <protection/>
    </xf>
    <xf numFmtId="0" fontId="17" fillId="35" borderId="65" xfId="42" applyFont="1" applyFill="1" applyBorder="1" applyAlignment="1" quotePrefix="1">
      <alignment vertical="center" wrapText="1"/>
      <protection/>
    </xf>
    <xf numFmtId="0" fontId="22" fillId="35" borderId="21" xfId="42" applyFont="1" applyFill="1" applyBorder="1" applyAlignment="1" quotePrefix="1">
      <alignment vertical="center" wrapText="1"/>
      <protection/>
    </xf>
    <xf numFmtId="0" fontId="17" fillId="35" borderId="35" xfId="42" applyFont="1" applyFill="1" applyBorder="1" applyAlignment="1" quotePrefix="1">
      <alignment vertical="center" wrapText="1"/>
      <protection/>
    </xf>
    <xf numFmtId="0" fontId="17" fillId="35" borderId="21" xfId="42" applyFont="1" applyFill="1" applyBorder="1" applyAlignment="1" quotePrefix="1">
      <alignment vertical="center" wrapText="1"/>
      <protection/>
    </xf>
    <xf numFmtId="0" fontId="18" fillId="35" borderId="50" xfId="0" applyFont="1" applyFill="1" applyBorder="1" applyAlignment="1">
      <alignment vertical="center" wrapText="1"/>
    </xf>
    <xf numFmtId="0" fontId="18" fillId="35" borderId="39" xfId="0" applyFont="1" applyFill="1" applyBorder="1" applyAlignment="1">
      <alignment vertical="center" wrapText="1"/>
    </xf>
    <xf numFmtId="0" fontId="18" fillId="35" borderId="40" xfId="0" applyFont="1" applyFill="1" applyBorder="1" applyAlignment="1">
      <alignment vertical="center" wrapText="1"/>
    </xf>
    <xf numFmtId="0" fontId="17" fillId="35" borderId="47" xfId="42" applyFont="1" applyFill="1" applyBorder="1" applyAlignment="1" quotePrefix="1">
      <alignment vertical="center" wrapText="1"/>
      <protection/>
    </xf>
    <xf numFmtId="0" fontId="17" fillId="35" borderId="17" xfId="42" applyFont="1" applyFill="1" applyBorder="1" applyAlignment="1" quotePrefix="1">
      <alignment vertical="center" wrapText="1"/>
      <protection/>
    </xf>
    <xf numFmtId="0" fontId="17" fillId="35" borderId="22" xfId="42" applyFont="1" applyFill="1" applyBorder="1" applyAlignment="1" quotePrefix="1">
      <alignment vertical="center" wrapText="1"/>
      <protection/>
    </xf>
    <xf numFmtId="0" fontId="18" fillId="35" borderId="19" xfId="0" applyFont="1" applyFill="1" applyBorder="1" applyAlignment="1">
      <alignment vertical="center" wrapText="1"/>
    </xf>
    <xf numFmtId="0" fontId="18" fillId="35" borderId="42" xfId="0" applyFont="1" applyFill="1" applyBorder="1" applyAlignment="1">
      <alignment vertical="center" wrapText="1"/>
    </xf>
    <xf numFmtId="0" fontId="18" fillId="35" borderId="43" xfId="0" applyFont="1" applyFill="1" applyBorder="1" applyAlignment="1">
      <alignment vertical="center" wrapText="1"/>
    </xf>
    <xf numFmtId="0" fontId="17" fillId="35" borderId="66" xfId="40" applyFont="1" applyFill="1" applyBorder="1" applyAlignment="1">
      <alignment vertical="center" wrapText="1"/>
      <protection/>
    </xf>
    <xf numFmtId="0" fontId="17" fillId="35" borderId="44" xfId="38" applyFont="1" applyFill="1" applyBorder="1" applyAlignment="1" quotePrefix="1">
      <alignment vertical="center" wrapText="1"/>
      <protection/>
    </xf>
    <xf numFmtId="0" fontId="17" fillId="35" borderId="29" xfId="42" applyFont="1" applyFill="1" applyBorder="1" applyAlignment="1" quotePrefix="1">
      <alignment vertical="center" wrapText="1"/>
      <protection/>
    </xf>
    <xf numFmtId="0" fontId="17" fillId="35" borderId="34" xfId="42" applyFont="1" applyFill="1" applyBorder="1" applyAlignment="1" quotePrefix="1">
      <alignment vertical="center" wrapText="1"/>
      <protection/>
    </xf>
    <xf numFmtId="0" fontId="17" fillId="35" borderId="45" xfId="42" applyFont="1" applyFill="1" applyBorder="1" applyAlignment="1" quotePrefix="1">
      <alignment vertical="center" wrapText="1"/>
      <protection/>
    </xf>
    <xf numFmtId="0" fontId="18" fillId="35" borderId="29" xfId="0" applyFont="1" applyFill="1" applyBorder="1" applyAlignment="1">
      <alignment vertical="center" wrapText="1"/>
    </xf>
    <xf numFmtId="0" fontId="18" fillId="35" borderId="28" xfId="0" applyFont="1" applyFill="1" applyBorder="1" applyAlignment="1">
      <alignment vertical="center" wrapText="1"/>
    </xf>
    <xf numFmtId="0" fontId="18" fillId="35" borderId="34" xfId="0" applyFont="1" applyFill="1" applyBorder="1" applyAlignment="1">
      <alignment vertical="center" wrapText="1"/>
    </xf>
    <xf numFmtId="0" fontId="17" fillId="35" borderId="16" xfId="42" applyFont="1" applyFill="1" applyBorder="1" applyAlignment="1" quotePrefix="1">
      <alignment vertical="center" wrapText="1"/>
      <protection/>
    </xf>
    <xf numFmtId="0" fontId="16" fillId="35" borderId="18" xfId="42" applyFont="1" applyFill="1" applyBorder="1" applyAlignment="1" quotePrefix="1">
      <alignment vertical="center" wrapText="1"/>
      <protection/>
    </xf>
    <xf numFmtId="0" fontId="17" fillId="35" borderId="23" xfId="42" applyFont="1" applyFill="1" applyBorder="1" applyAlignment="1" quotePrefix="1">
      <alignment vertical="center" wrapText="1"/>
      <protection/>
    </xf>
    <xf numFmtId="0" fontId="17" fillId="35" borderId="60" xfId="42" applyFont="1" applyFill="1" applyBorder="1" applyAlignment="1" quotePrefix="1">
      <alignment vertical="center" wrapText="1"/>
      <protection/>
    </xf>
    <xf numFmtId="0" fontId="16" fillId="35" borderId="32" xfId="42" applyFont="1" applyFill="1" applyBorder="1" applyAlignment="1" quotePrefix="1">
      <alignment vertical="center" wrapText="1"/>
      <protection/>
    </xf>
    <xf numFmtId="0" fontId="17" fillId="35" borderId="86" xfId="42" applyFont="1" applyFill="1" applyBorder="1" applyAlignment="1" quotePrefix="1">
      <alignment vertical="center" wrapText="1"/>
      <protection/>
    </xf>
    <xf numFmtId="0" fontId="16" fillId="35" borderId="36" xfId="42" applyFont="1" applyFill="1" applyBorder="1" applyAlignment="1" quotePrefix="1">
      <alignment vertical="center" wrapText="1"/>
      <protection/>
    </xf>
    <xf numFmtId="0" fontId="17" fillId="35" borderId="50" xfId="38" applyFont="1" applyFill="1" applyBorder="1" applyAlignment="1" quotePrefix="1">
      <alignment vertical="center" wrapText="1"/>
      <protection/>
    </xf>
    <xf numFmtId="0" fontId="17" fillId="35" borderId="52" xfId="38" applyFont="1" applyFill="1" applyBorder="1" applyAlignment="1" quotePrefix="1">
      <alignment vertical="center" wrapText="1"/>
      <protection/>
    </xf>
    <xf numFmtId="0" fontId="17" fillId="35" borderId="0" xfId="38" applyFont="1" applyFill="1" applyBorder="1" applyAlignment="1" quotePrefix="1">
      <alignment vertical="center" wrapText="1"/>
      <protection/>
    </xf>
    <xf numFmtId="0" fontId="17" fillId="35" borderId="16" xfId="38" applyFont="1" applyFill="1" applyBorder="1" applyAlignment="1" quotePrefix="1">
      <alignment vertical="center" wrapText="1"/>
      <protection/>
    </xf>
    <xf numFmtId="0" fontId="17" fillId="35" borderId="17" xfId="38" applyFont="1" applyFill="1" applyBorder="1" applyAlignment="1" quotePrefix="1">
      <alignment vertical="center" wrapText="1"/>
      <protection/>
    </xf>
    <xf numFmtId="0" fontId="17" fillId="35" borderId="18" xfId="38" applyFont="1" applyFill="1" applyBorder="1" applyAlignment="1" quotePrefix="1">
      <alignment vertical="center" wrapText="1"/>
      <protection/>
    </xf>
    <xf numFmtId="0" fontId="18" fillId="35" borderId="13" xfId="0" applyFont="1" applyFill="1" applyBorder="1" applyAlignment="1">
      <alignment vertical="center" wrapText="1"/>
    </xf>
    <xf numFmtId="0" fontId="18" fillId="35" borderId="14" xfId="0" applyFont="1" applyFill="1" applyBorder="1" applyAlignment="1">
      <alignment vertical="center" wrapText="1"/>
    </xf>
    <xf numFmtId="0" fontId="18" fillId="35" borderId="15" xfId="0" applyFont="1" applyFill="1" applyBorder="1" applyAlignment="1">
      <alignment vertical="center" wrapText="1"/>
    </xf>
    <xf numFmtId="0" fontId="17" fillId="35" borderId="70" xfId="42" applyFont="1" applyFill="1" applyBorder="1" applyAlignment="1" quotePrefix="1">
      <alignment vertical="center" wrapText="1"/>
      <protection/>
    </xf>
    <xf numFmtId="0" fontId="16" fillId="35" borderId="25" xfId="42" applyFont="1" applyFill="1" applyBorder="1" applyAlignment="1" quotePrefix="1">
      <alignment vertical="center" wrapText="1"/>
      <protection/>
    </xf>
    <xf numFmtId="0" fontId="5" fillId="0" borderId="159" xfId="0" applyFont="1" applyFill="1" applyBorder="1" applyAlignment="1">
      <alignment horizontal="center" vertical="center"/>
    </xf>
    <xf numFmtId="0" fontId="5" fillId="0" borderId="156" xfId="46" applyFont="1" applyFill="1" applyBorder="1" applyAlignment="1">
      <alignment horizontal="center" vertical="center" wrapText="1"/>
      <protection/>
    </xf>
    <xf numFmtId="0" fontId="5" fillId="0" borderId="160" xfId="0" applyFont="1" applyFill="1" applyBorder="1" applyAlignment="1">
      <alignment horizontal="center" vertical="center"/>
    </xf>
    <xf numFmtId="0" fontId="5" fillId="0" borderId="152" xfId="0" applyFont="1" applyFill="1" applyBorder="1" applyAlignment="1">
      <alignment horizontal="center" vertical="center"/>
    </xf>
    <xf numFmtId="0" fontId="5" fillId="0" borderId="161" xfId="0" applyFont="1" applyFill="1" applyBorder="1" applyAlignment="1">
      <alignment horizontal="center" vertical="center"/>
    </xf>
    <xf numFmtId="0" fontId="5" fillId="0" borderId="153" xfId="0" applyFont="1" applyFill="1" applyBorder="1" applyAlignment="1">
      <alignment horizontal="center" vertical="center"/>
    </xf>
    <xf numFmtId="0" fontId="5" fillId="0" borderId="162" xfId="0" applyFont="1" applyFill="1" applyBorder="1" applyAlignment="1">
      <alignment horizontal="center" vertical="center"/>
    </xf>
    <xf numFmtId="0" fontId="5" fillId="0" borderId="163" xfId="0" applyFont="1" applyFill="1" applyBorder="1" applyAlignment="1">
      <alignment horizontal="center" vertical="center"/>
    </xf>
    <xf numFmtId="0" fontId="5" fillId="0" borderId="164" xfId="0" applyFont="1" applyFill="1" applyBorder="1" applyAlignment="1">
      <alignment horizontal="center" vertical="center"/>
    </xf>
    <xf numFmtId="0" fontId="5" fillId="0" borderId="165" xfId="0" applyFont="1" applyFill="1" applyBorder="1" applyAlignment="1">
      <alignment horizontal="center" vertical="center"/>
    </xf>
    <xf numFmtId="0" fontId="12" fillId="0" borderId="166" xfId="0" applyFont="1" applyFill="1" applyBorder="1" applyAlignment="1">
      <alignment horizontal="left"/>
    </xf>
    <xf numFmtId="0" fontId="12" fillId="0" borderId="167" xfId="0" applyFont="1" applyFill="1" applyBorder="1" applyAlignment="1">
      <alignment horizontal="left"/>
    </xf>
    <xf numFmtId="0" fontId="12" fillId="0" borderId="160" xfId="0" applyFont="1" applyFill="1" applyBorder="1" applyAlignment="1">
      <alignment horizontal="left"/>
    </xf>
    <xf numFmtId="0" fontId="12" fillId="0" borderId="162" xfId="0" applyFont="1" applyFill="1" applyBorder="1" applyAlignment="1">
      <alignment horizontal="left"/>
    </xf>
    <xf numFmtId="0" fontId="12" fillId="0" borderId="163" xfId="0" applyFont="1" applyFill="1" applyBorder="1" applyAlignment="1">
      <alignment horizontal="left"/>
    </xf>
    <xf numFmtId="0" fontId="5" fillId="0" borderId="156" xfId="0" applyFont="1" applyFill="1" applyBorder="1" applyAlignment="1">
      <alignment horizontal="center"/>
    </xf>
    <xf numFmtId="0" fontId="5" fillId="0" borderId="158" xfId="0" applyFont="1" applyFill="1" applyBorder="1" applyAlignment="1">
      <alignment horizontal="center"/>
    </xf>
    <xf numFmtId="0" fontId="12" fillId="0" borderId="158" xfId="0" applyFont="1" applyFill="1" applyBorder="1" applyAlignment="1">
      <alignment/>
    </xf>
    <xf numFmtId="0" fontId="5" fillId="0" borderId="168" xfId="0" applyFont="1" applyFill="1" applyBorder="1" applyAlignment="1">
      <alignment horizontal="center"/>
    </xf>
    <xf numFmtId="0" fontId="5" fillId="0" borderId="169" xfId="0" applyFont="1" applyFill="1" applyBorder="1" applyAlignment="1">
      <alignment horizontal="center"/>
    </xf>
    <xf numFmtId="0" fontId="12" fillId="0" borderId="170" xfId="0" applyFont="1" applyFill="1" applyBorder="1" applyAlignment="1">
      <alignment horizontal="left"/>
    </xf>
    <xf numFmtId="0" fontId="5" fillId="0" borderId="171" xfId="0" applyFont="1" applyFill="1" applyBorder="1" applyAlignment="1">
      <alignment horizontal="center"/>
    </xf>
    <xf numFmtId="0" fontId="5" fillId="0" borderId="172" xfId="0" applyFont="1" applyFill="1" applyBorder="1" applyAlignment="1">
      <alignment horizontal="center" vertical="center"/>
    </xf>
    <xf numFmtId="0" fontId="5" fillId="0" borderId="173" xfId="0" applyFont="1" applyFill="1" applyBorder="1" applyAlignment="1">
      <alignment horizontal="center" vertical="center"/>
    </xf>
    <xf numFmtId="0" fontId="5" fillId="0" borderId="174" xfId="0" applyFont="1" applyFill="1" applyBorder="1" applyAlignment="1">
      <alignment horizontal="center" vertical="center"/>
    </xf>
    <xf numFmtId="0" fontId="5" fillId="0" borderId="175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wrapText="1"/>
    </xf>
    <xf numFmtId="0" fontId="5" fillId="0" borderId="157" xfId="46" applyFont="1" applyFill="1" applyBorder="1" applyAlignment="1">
      <alignment horizontal="center" vertical="center" wrapText="1"/>
      <protection/>
    </xf>
    <xf numFmtId="0" fontId="54" fillId="0" borderId="156" xfId="0" applyFont="1" applyFill="1" applyBorder="1" applyAlignment="1">
      <alignment horizontal="center" vertical="center"/>
    </xf>
    <xf numFmtId="0" fontId="54" fillId="0" borderId="157" xfId="0" applyFont="1" applyFill="1" applyBorder="1" applyAlignment="1">
      <alignment horizontal="center" vertical="center"/>
    </xf>
    <xf numFmtId="0" fontId="54" fillId="0" borderId="158" xfId="0" applyFont="1" applyFill="1" applyBorder="1" applyAlignment="1">
      <alignment horizontal="center" vertical="center"/>
    </xf>
    <xf numFmtId="0" fontId="5" fillId="0" borderId="176" xfId="0" applyFont="1" applyFill="1" applyBorder="1" applyAlignment="1">
      <alignment horizontal="center"/>
    </xf>
    <xf numFmtId="0" fontId="5" fillId="0" borderId="177" xfId="0" applyFont="1" applyFill="1" applyBorder="1" applyAlignment="1">
      <alignment horizontal="center"/>
    </xf>
    <xf numFmtId="0" fontId="5" fillId="0" borderId="178" xfId="0" applyFont="1" applyFill="1" applyBorder="1" applyAlignment="1">
      <alignment horizontal="center"/>
    </xf>
    <xf numFmtId="0" fontId="5" fillId="0" borderId="179" xfId="0" applyFont="1" applyFill="1" applyBorder="1" applyAlignment="1">
      <alignment horizontal="center"/>
    </xf>
    <xf numFmtId="0" fontId="12" fillId="0" borderId="18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" fillId="0" borderId="18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1" xfId="0" applyFont="1" applyFill="1" applyBorder="1" applyAlignment="1">
      <alignment horizontal="center"/>
    </xf>
    <xf numFmtId="0" fontId="5" fillId="0" borderId="172" xfId="0" applyFont="1" applyFill="1" applyBorder="1" applyAlignment="1">
      <alignment horizontal="center"/>
    </xf>
    <xf numFmtId="0" fontId="5" fillId="0" borderId="175" xfId="0" applyFont="1" applyFill="1" applyBorder="1" applyAlignment="1">
      <alignment horizontal="center"/>
    </xf>
    <xf numFmtId="0" fontId="5" fillId="0" borderId="173" xfId="0" applyFont="1" applyFill="1" applyBorder="1" applyAlignment="1">
      <alignment horizontal="center"/>
    </xf>
    <xf numFmtId="0" fontId="5" fillId="0" borderId="182" xfId="0" applyFont="1" applyFill="1" applyBorder="1" applyAlignment="1">
      <alignment horizontal="center"/>
    </xf>
    <xf numFmtId="0" fontId="5" fillId="0" borderId="183" xfId="0" applyFont="1" applyFill="1" applyBorder="1" applyAlignment="1">
      <alignment horizontal="center"/>
    </xf>
    <xf numFmtId="0" fontId="5" fillId="0" borderId="184" xfId="0" applyFont="1" applyFill="1" applyBorder="1" applyAlignment="1">
      <alignment horizontal="center"/>
    </xf>
    <xf numFmtId="0" fontId="5" fillId="0" borderId="185" xfId="0" applyFont="1" applyFill="1" applyBorder="1" applyAlignment="1">
      <alignment horizontal="center"/>
    </xf>
    <xf numFmtId="0" fontId="5" fillId="0" borderId="170" xfId="0" applyFont="1" applyFill="1" applyBorder="1" applyAlignment="1">
      <alignment horizontal="center"/>
    </xf>
    <xf numFmtId="0" fontId="5" fillId="0" borderId="186" xfId="0" applyFont="1" applyFill="1" applyBorder="1" applyAlignment="1">
      <alignment horizontal="center"/>
    </xf>
    <xf numFmtId="0" fontId="5" fillId="0" borderId="187" xfId="0" applyFont="1" applyFill="1" applyBorder="1" applyAlignment="1">
      <alignment horizontal="center"/>
    </xf>
    <xf numFmtId="0" fontId="5" fillId="0" borderId="188" xfId="0" applyFont="1" applyFill="1" applyBorder="1" applyAlignment="1">
      <alignment horizontal="center"/>
    </xf>
    <xf numFmtId="0" fontId="5" fillId="0" borderId="182" xfId="0" applyFont="1" applyFill="1" applyBorder="1" applyAlignment="1">
      <alignment horizontal="center" vertical="center"/>
    </xf>
    <xf numFmtId="0" fontId="5" fillId="0" borderId="184" xfId="0" applyFont="1" applyFill="1" applyBorder="1" applyAlignment="1">
      <alignment horizontal="center" vertical="center"/>
    </xf>
    <xf numFmtId="0" fontId="5" fillId="0" borderId="183" xfId="0" applyFont="1" applyFill="1" applyBorder="1" applyAlignment="1">
      <alignment horizontal="center" vertical="center"/>
    </xf>
    <xf numFmtId="0" fontId="5" fillId="0" borderId="189" xfId="0" applyFont="1" applyFill="1" applyBorder="1" applyAlignment="1">
      <alignment horizontal="center"/>
    </xf>
    <xf numFmtId="0" fontId="12" fillId="0" borderId="151" xfId="0" applyFont="1" applyFill="1" applyBorder="1" applyAlignment="1">
      <alignment horizontal="left"/>
    </xf>
    <xf numFmtId="0" fontId="10" fillId="20" borderId="13" xfId="35" applyFont="1" applyFill="1" applyBorder="1" applyAlignment="1" quotePrefix="1">
      <alignment horizontal="center" vertical="center" wrapText="1"/>
      <protection/>
    </xf>
    <xf numFmtId="0" fontId="11" fillId="20" borderId="13" xfId="35" applyFont="1" applyFill="1" applyBorder="1" applyAlignment="1" quotePrefix="1">
      <alignment horizontal="center" vertical="center" wrapText="1"/>
      <protection/>
    </xf>
    <xf numFmtId="0" fontId="4" fillId="20" borderId="31" xfId="35" applyFont="1" applyFill="1" applyBorder="1" applyAlignment="1" quotePrefix="1">
      <alignment horizontal="center" vertical="center" wrapText="1"/>
      <protection/>
    </xf>
    <xf numFmtId="0" fontId="19" fillId="20" borderId="25" xfId="42" applyFont="1" applyFill="1" applyBorder="1" applyAlignment="1">
      <alignment vertical="center" wrapText="1"/>
      <protection/>
    </xf>
    <xf numFmtId="0" fontId="150" fillId="0" borderId="73" xfId="74" applyFont="1" applyBorder="1" applyAlignment="1">
      <alignment horizontal="center" vertical="center" wrapText="1"/>
      <protection/>
    </xf>
    <xf numFmtId="0" fontId="150" fillId="0" borderId="83" xfId="74" applyFont="1" applyBorder="1" applyAlignment="1">
      <alignment horizontal="center" vertical="center" wrapText="1"/>
      <protection/>
    </xf>
    <xf numFmtId="0" fontId="150" fillId="0" borderId="85" xfId="74" applyFont="1" applyBorder="1" applyAlignment="1">
      <alignment horizontal="center" vertical="center" wrapText="1"/>
      <protection/>
    </xf>
    <xf numFmtId="0" fontId="152" fillId="0" borderId="73" xfId="74" applyFont="1" applyBorder="1">
      <alignment/>
      <protection/>
    </xf>
    <xf numFmtId="0" fontId="152" fillId="0" borderId="74" xfId="74" applyFont="1" applyBorder="1">
      <alignment/>
      <protection/>
    </xf>
    <xf numFmtId="0" fontId="152" fillId="0" borderId="70" xfId="74" applyFont="1" applyBorder="1">
      <alignment/>
      <protection/>
    </xf>
    <xf numFmtId="0" fontId="152" fillId="0" borderId="84" xfId="74" applyFont="1" applyBorder="1">
      <alignment/>
      <protection/>
    </xf>
    <xf numFmtId="0" fontId="152" fillId="0" borderId="76" xfId="74" applyFont="1" applyBorder="1">
      <alignment/>
      <protection/>
    </xf>
    <xf numFmtId="0" fontId="152" fillId="0" borderId="22" xfId="74" applyFont="1" applyBorder="1">
      <alignment/>
      <protection/>
    </xf>
    <xf numFmtId="0" fontId="151" fillId="0" borderId="78" xfId="74" applyFont="1" applyBorder="1" applyAlignment="1">
      <alignment horizontal="center" vertical="center" textRotation="90" wrapText="1"/>
      <protection/>
    </xf>
    <xf numFmtId="0" fontId="151" fillId="0" borderId="76" xfId="74" applyFont="1" applyBorder="1">
      <alignment/>
      <protection/>
    </xf>
    <xf numFmtId="0" fontId="151" fillId="0" borderId="80" xfId="74" applyFont="1" applyBorder="1">
      <alignment/>
      <protection/>
    </xf>
    <xf numFmtId="0" fontId="17" fillId="20" borderId="29" xfId="42" applyFont="1" applyFill="1" applyBorder="1" applyAlignment="1" quotePrefix="1">
      <alignment horizontal="center" vertical="center" wrapText="1"/>
      <protection/>
    </xf>
    <xf numFmtId="0" fontId="17" fillId="20" borderId="46" xfId="42" applyFont="1" applyFill="1" applyBorder="1" applyAlignment="1" quotePrefix="1">
      <alignment horizontal="center" vertical="center" wrapText="1"/>
      <protection/>
    </xf>
    <xf numFmtId="0" fontId="17" fillId="20" borderId="49" xfId="42" applyFont="1" applyFill="1" applyBorder="1" applyAlignment="1" quotePrefix="1">
      <alignment horizontal="center" vertical="center" wrapText="1"/>
      <protection/>
    </xf>
    <xf numFmtId="0" fontId="17" fillId="20" borderId="84" xfId="42" applyFont="1" applyFill="1" applyBorder="1" applyAlignment="1" quotePrefix="1">
      <alignment horizontal="center" vertical="center" wrapText="1"/>
      <protection/>
    </xf>
    <xf numFmtId="0" fontId="65" fillId="35" borderId="29" xfId="38" applyFont="1" applyFill="1" applyBorder="1" applyAlignment="1" applyProtection="1">
      <alignment horizontal="center" vertical="center" wrapText="1"/>
      <protection locked="0"/>
    </xf>
    <xf numFmtId="0" fontId="65" fillId="35" borderId="20" xfId="38" applyFont="1" applyFill="1" applyBorder="1" applyAlignment="1" applyProtection="1">
      <alignment horizontal="center" vertical="center" wrapText="1"/>
      <protection locked="0"/>
    </xf>
    <xf numFmtId="0" fontId="62" fillId="35" borderId="12" xfId="42" applyFont="1" applyFill="1" applyBorder="1" applyAlignment="1" quotePrefix="1">
      <alignment horizontal="left" vertical="center" wrapText="1"/>
      <protection/>
    </xf>
    <xf numFmtId="0" fontId="65" fillId="35" borderId="104" xfId="42" applyFont="1" applyFill="1" applyBorder="1" applyAlignment="1" applyProtection="1" quotePrefix="1">
      <alignment horizontal="center" vertical="center" wrapText="1"/>
      <protection locked="0"/>
    </xf>
    <xf numFmtId="0" fontId="65" fillId="35" borderId="53" xfId="42" applyFont="1" applyFill="1" applyBorder="1" applyAlignment="1" applyProtection="1" quotePrefix="1">
      <alignment horizontal="center" vertical="center" wrapText="1"/>
      <protection locked="0"/>
    </xf>
    <xf numFmtId="0" fontId="65" fillId="35" borderId="63" xfId="42" applyFont="1" applyFill="1" applyBorder="1" applyAlignment="1" applyProtection="1" quotePrefix="1">
      <alignment horizontal="center" vertical="center" wrapText="1"/>
      <protection locked="0"/>
    </xf>
    <xf numFmtId="0" fontId="69" fillId="35" borderId="20" xfId="0" applyFont="1" applyFill="1" applyBorder="1" applyAlignment="1" applyProtection="1">
      <alignment horizontal="center" vertical="center" wrapText="1"/>
      <protection locked="0"/>
    </xf>
    <xf numFmtId="0" fontId="69" fillId="35" borderId="21" xfId="0" applyFont="1" applyFill="1" applyBorder="1" applyAlignment="1" applyProtection="1">
      <alignment horizontal="center" vertical="center" wrapText="1"/>
      <protection locked="0"/>
    </xf>
    <xf numFmtId="0" fontId="69" fillId="35" borderId="32" xfId="0" applyFont="1" applyFill="1" applyBorder="1" applyAlignment="1" applyProtection="1">
      <alignment horizontal="center" vertical="center" wrapText="1"/>
      <protection locked="0"/>
    </xf>
    <xf numFmtId="0" fontId="69" fillId="35" borderId="55" xfId="0" applyFont="1" applyFill="1" applyBorder="1" applyAlignment="1" applyProtection="1">
      <alignment horizontal="center" vertical="center" wrapText="1"/>
      <protection locked="0"/>
    </xf>
    <xf numFmtId="0" fontId="69" fillId="35" borderId="56" xfId="0" applyFont="1" applyFill="1" applyBorder="1" applyAlignment="1" applyProtection="1">
      <alignment horizontal="center" vertical="center" wrapText="1"/>
      <protection locked="0"/>
    </xf>
    <xf numFmtId="0" fontId="69" fillId="35" borderId="57" xfId="0" applyFont="1" applyFill="1" applyBorder="1" applyAlignment="1" applyProtection="1">
      <alignment horizontal="center" vertical="center" wrapText="1"/>
      <protection locked="0"/>
    </xf>
    <xf numFmtId="0" fontId="65" fillId="35" borderId="41" xfId="38" applyFont="1" applyFill="1" applyBorder="1" applyAlignment="1" applyProtection="1">
      <alignment horizontal="center" vertical="center" wrapText="1"/>
      <protection locked="0"/>
    </xf>
    <xf numFmtId="0" fontId="67" fillId="35" borderId="72" xfId="42" applyFont="1" applyFill="1" applyBorder="1" applyAlignment="1" applyProtection="1">
      <alignment vertical="center" wrapText="1"/>
      <protection locked="0"/>
    </xf>
    <xf numFmtId="0" fontId="68" fillId="35" borderId="48" xfId="38" applyFont="1" applyFill="1" applyBorder="1" applyAlignment="1" applyProtection="1" quotePrefix="1">
      <alignment horizontal="center" vertical="center" wrapText="1"/>
      <protection locked="0"/>
    </xf>
    <xf numFmtId="0" fontId="68" fillId="35" borderId="46" xfId="38" applyFont="1" applyFill="1" applyBorder="1" applyAlignment="1" applyProtection="1" quotePrefix="1">
      <alignment horizontal="center" vertical="center" wrapText="1"/>
      <protection locked="0"/>
    </xf>
    <xf numFmtId="0" fontId="69" fillId="35" borderId="50" xfId="0" applyFont="1" applyFill="1" applyBorder="1" applyAlignment="1" applyProtection="1">
      <alignment horizontal="center" vertical="center" wrapText="1"/>
      <protection locked="0"/>
    </xf>
    <xf numFmtId="0" fontId="69" fillId="35" borderId="39" xfId="0" applyFont="1" applyFill="1" applyBorder="1" applyAlignment="1" applyProtection="1">
      <alignment horizontal="center" vertical="center" wrapText="1"/>
      <protection locked="0"/>
    </xf>
    <xf numFmtId="0" fontId="69" fillId="35" borderId="40" xfId="0" applyFont="1" applyFill="1" applyBorder="1" applyAlignment="1" applyProtection="1">
      <alignment horizontal="center" vertical="center" wrapText="1"/>
      <protection locked="0"/>
    </xf>
    <xf numFmtId="0" fontId="20" fillId="35" borderId="12" xfId="76" applyFont="1" applyFill="1" applyBorder="1" applyAlignment="1">
      <alignment horizontal="center"/>
      <protection/>
    </xf>
    <xf numFmtId="0" fontId="63" fillId="35" borderId="0" xfId="0" applyNumberFormat="1" applyFont="1" applyFill="1" applyBorder="1" applyAlignment="1" applyProtection="1">
      <alignment/>
      <protection locked="0"/>
    </xf>
    <xf numFmtId="0" fontId="64" fillId="35" borderId="0" xfId="0" applyNumberFormat="1" applyFont="1" applyFill="1" applyBorder="1" applyAlignment="1" applyProtection="1">
      <alignment/>
      <protection locked="0"/>
    </xf>
    <xf numFmtId="0" fontId="18" fillId="35" borderId="16" xfId="0" applyFont="1" applyFill="1" applyBorder="1" applyAlignment="1">
      <alignment horizontal="center" vertical="center" wrapText="1"/>
    </xf>
    <xf numFmtId="0" fontId="18" fillId="35" borderId="17" xfId="0" applyFont="1" applyFill="1" applyBorder="1" applyAlignment="1">
      <alignment horizontal="center" vertical="center" wrapText="1"/>
    </xf>
    <xf numFmtId="0" fontId="18" fillId="35" borderId="18" xfId="0" applyFont="1" applyFill="1" applyBorder="1" applyAlignment="1">
      <alignment horizontal="center" vertical="center" wrapText="1"/>
    </xf>
    <xf numFmtId="0" fontId="18" fillId="35" borderId="22" xfId="0" applyFont="1" applyFill="1" applyBorder="1" applyAlignment="1">
      <alignment horizontal="center" vertical="center" wrapText="1"/>
    </xf>
    <xf numFmtId="0" fontId="18" fillId="35" borderId="23" xfId="0" applyFont="1" applyFill="1" applyBorder="1" applyAlignment="1">
      <alignment horizontal="center" vertical="center" wrapText="1"/>
    </xf>
    <xf numFmtId="0" fontId="62" fillId="35" borderId="11" xfId="42" applyFont="1" applyFill="1" applyBorder="1" applyAlignment="1" quotePrefix="1">
      <alignment horizontal="left" vertical="center" wrapText="1"/>
      <protection/>
    </xf>
    <xf numFmtId="0" fontId="62" fillId="35" borderId="36" xfId="0" applyFont="1" applyFill="1" applyBorder="1" applyAlignment="1" applyProtection="1">
      <alignment horizontal="center" vertical="center"/>
      <protection locked="0"/>
    </xf>
    <xf numFmtId="0" fontId="69" fillId="35" borderId="133" xfId="0" applyFont="1" applyFill="1" applyBorder="1" applyAlignment="1" applyProtection="1">
      <alignment horizontal="center" vertical="center" wrapText="1"/>
      <protection locked="0"/>
    </xf>
    <xf numFmtId="0" fontId="69" fillId="35" borderId="101" xfId="0" applyFont="1" applyFill="1" applyBorder="1" applyAlignment="1" applyProtection="1">
      <alignment horizontal="center" vertical="center" wrapText="1"/>
      <protection locked="0"/>
    </xf>
    <xf numFmtId="0" fontId="69" fillId="35" borderId="132" xfId="0" applyFont="1" applyFill="1" applyBorder="1" applyAlignment="1" applyProtection="1">
      <alignment horizontal="center" vertical="center" wrapText="1"/>
      <protection locked="0"/>
    </xf>
    <xf numFmtId="0" fontId="0" fillId="0" borderId="0" xfId="74" applyAlignment="1">
      <alignment horizontal="center"/>
      <protection/>
    </xf>
    <xf numFmtId="49" fontId="32" fillId="0" borderId="85" xfId="0" applyNumberFormat="1" applyFont="1" applyFill="1" applyBorder="1" applyAlignment="1">
      <alignment horizontal="center"/>
    </xf>
    <xf numFmtId="0" fontId="152" fillId="0" borderId="47" xfId="0" applyFont="1" applyFill="1" applyBorder="1" applyAlignment="1">
      <alignment horizontal="center" vertical="center"/>
    </xf>
    <xf numFmtId="0" fontId="152" fillId="0" borderId="74" xfId="0" applyFont="1" applyBorder="1" applyAlignment="1">
      <alignment horizontal="center" vertical="center"/>
    </xf>
    <xf numFmtId="0" fontId="152" fillId="0" borderId="77" xfId="0" applyFont="1" applyBorder="1" applyAlignment="1">
      <alignment horizontal="center" vertical="center"/>
    </xf>
    <xf numFmtId="0" fontId="152" fillId="0" borderId="76" xfId="0" applyFont="1" applyFill="1" applyBorder="1" applyAlignment="1">
      <alignment horizontal="center" vertical="center"/>
    </xf>
    <xf numFmtId="0" fontId="152" fillId="0" borderId="22" xfId="0" applyFont="1" applyBorder="1" applyAlignment="1">
      <alignment horizontal="center" vertical="center"/>
    </xf>
    <xf numFmtId="0" fontId="151" fillId="0" borderId="76" xfId="0" applyFont="1" applyBorder="1" applyAlignment="1">
      <alignment horizontal="center" vertical="center" textRotation="90" wrapText="1"/>
    </xf>
    <xf numFmtId="0" fontId="151" fillId="0" borderId="76" xfId="0" applyFont="1" applyBorder="1" applyAlignment="1">
      <alignment horizontal="center" vertical="center"/>
    </xf>
    <xf numFmtId="0" fontId="151" fillId="0" borderId="80" xfId="0" applyFont="1" applyBorder="1" applyAlignment="1">
      <alignment horizontal="center" vertical="center"/>
    </xf>
    <xf numFmtId="0" fontId="33" fillId="0" borderId="73" xfId="0" applyFont="1" applyFill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77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4" fillId="0" borderId="73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4" fillId="0" borderId="75" xfId="74" applyFont="1" applyFill="1" applyBorder="1" applyAlignment="1">
      <alignment horizontal="left" vertical="center" wrapText="1"/>
      <protection/>
    </xf>
    <xf numFmtId="0" fontId="29" fillId="0" borderId="78" xfId="0" applyFont="1" applyFill="1" applyBorder="1" applyAlignment="1">
      <alignment horizontal="center" vertical="center"/>
    </xf>
    <xf numFmtId="0" fontId="29" fillId="0" borderId="83" xfId="0" applyFont="1" applyFill="1" applyBorder="1" applyAlignment="1">
      <alignment horizontal="center" vertical="center"/>
    </xf>
    <xf numFmtId="0" fontId="29" fillId="0" borderId="79" xfId="0" applyFont="1" applyFill="1" applyBorder="1" applyAlignment="1">
      <alignment horizontal="center" vertical="center"/>
    </xf>
    <xf numFmtId="0" fontId="29" fillId="0" borderId="190" xfId="0" applyFont="1" applyFill="1" applyBorder="1" applyAlignment="1">
      <alignment horizontal="center" vertical="center"/>
    </xf>
    <xf numFmtId="0" fontId="29" fillId="0" borderId="98" xfId="0" applyFont="1" applyFill="1" applyBorder="1" applyAlignment="1">
      <alignment horizontal="center" vertical="center"/>
    </xf>
    <xf numFmtId="0" fontId="29" fillId="0" borderId="73" xfId="0" applyFont="1" applyFill="1" applyBorder="1" applyAlignment="1">
      <alignment horizontal="center" vertical="center"/>
    </xf>
    <xf numFmtId="0" fontId="29" fillId="0" borderId="74" xfId="0" applyFont="1" applyFill="1" applyBorder="1" applyAlignment="1">
      <alignment horizontal="center" vertical="center"/>
    </xf>
    <xf numFmtId="0" fontId="29" fillId="0" borderId="77" xfId="0" applyFont="1" applyFill="1" applyBorder="1" applyAlignment="1">
      <alignment horizontal="center" vertical="center"/>
    </xf>
    <xf numFmtId="0" fontId="29" fillId="0" borderId="87" xfId="0" applyFont="1" applyFill="1" applyBorder="1" applyAlignment="1">
      <alignment horizontal="center" vertical="center"/>
    </xf>
    <xf numFmtId="0" fontId="29" fillId="0" borderId="76" xfId="0" applyFont="1" applyFill="1" applyBorder="1" applyAlignment="1">
      <alignment horizontal="center" vertical="center"/>
    </xf>
    <xf numFmtId="0" fontId="34" fillId="0" borderId="191" xfId="0" applyFont="1" applyFill="1" applyBorder="1" applyAlignment="1">
      <alignment horizontal="center" vertical="center" wrapText="1"/>
    </xf>
    <xf numFmtId="0" fontId="150" fillId="0" borderId="79" xfId="74" applyFont="1" applyBorder="1" applyAlignment="1">
      <alignment horizontal="center" vertical="center" wrapText="1"/>
      <protection/>
    </xf>
    <xf numFmtId="0" fontId="150" fillId="0" borderId="98" xfId="74" applyFont="1" applyBorder="1" applyAlignment="1">
      <alignment horizontal="center" vertical="center" wrapText="1"/>
      <protection/>
    </xf>
    <xf numFmtId="0" fontId="54" fillId="0" borderId="154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/>
    </xf>
    <xf numFmtId="0" fontId="0" fillId="0" borderId="18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76" fillId="0" borderId="0" xfId="0" applyFont="1" applyFill="1" applyAlignment="1">
      <alignment/>
    </xf>
    <xf numFmtId="0" fontId="16" fillId="20" borderId="103" xfId="0" applyFont="1" applyFill="1" applyBorder="1" applyAlignment="1">
      <alignment horizontal="right" wrapText="1"/>
    </xf>
    <xf numFmtId="0" fontId="16" fillId="20" borderId="102" xfId="0" applyFont="1" applyFill="1" applyBorder="1" applyAlignment="1">
      <alignment horizontal="right" wrapText="1"/>
    </xf>
    <xf numFmtId="0" fontId="16" fillId="20" borderId="146" xfId="0" applyFont="1" applyFill="1" applyBorder="1" applyAlignment="1">
      <alignment horizontal="right" wrapText="1"/>
    </xf>
    <xf numFmtId="0" fontId="16" fillId="20" borderId="11" xfId="0" applyFont="1" applyFill="1" applyBorder="1" applyAlignment="1">
      <alignment horizontal="right" wrapText="1"/>
    </xf>
    <xf numFmtId="0" fontId="16" fillId="20" borderId="69" xfId="0" applyFont="1" applyFill="1" applyBorder="1" applyAlignment="1">
      <alignment wrapText="1"/>
    </xf>
    <xf numFmtId="0" fontId="16" fillId="20" borderId="69" xfId="0" applyFont="1" applyFill="1" applyBorder="1" applyAlignment="1">
      <alignment horizontal="right" wrapText="1"/>
    </xf>
    <xf numFmtId="0" fontId="69" fillId="35" borderId="12" xfId="0" applyNumberFormat="1" applyFont="1" applyFill="1" applyBorder="1" applyAlignment="1" applyProtection="1">
      <alignment horizontal="left" vertical="center" wrapText="1"/>
      <protection locked="0"/>
    </xf>
    <xf numFmtId="0" fontId="68" fillId="35" borderId="36" xfId="42" applyFont="1" applyFill="1" applyBorder="1" applyAlignment="1" applyProtection="1" quotePrefix="1">
      <alignment horizontal="center" vertical="center" wrapText="1"/>
      <protection locked="0"/>
    </xf>
    <xf numFmtId="0" fontId="17" fillId="20" borderId="54" xfId="0" applyFont="1" applyFill="1" applyBorder="1" applyAlignment="1">
      <alignment horizontal="right" wrapText="1"/>
    </xf>
    <xf numFmtId="0" fontId="17" fillId="20" borderId="54" xfId="0" applyFont="1" applyFill="1" applyBorder="1" applyAlignment="1">
      <alignment wrapText="1"/>
    </xf>
    <xf numFmtId="0" fontId="22" fillId="35" borderId="42" xfId="42" applyFont="1" applyFill="1" applyBorder="1" applyAlignment="1" quotePrefix="1">
      <alignment horizontal="center" vertical="center" wrapText="1"/>
      <protection/>
    </xf>
    <xf numFmtId="0" fontId="47" fillId="35" borderId="28" xfId="42" applyFont="1" applyFill="1" applyBorder="1" applyAlignment="1" quotePrefix="1">
      <alignment vertical="center" wrapText="1"/>
      <protection/>
    </xf>
    <xf numFmtId="0" fontId="47" fillId="35" borderId="17" xfId="42" applyFont="1" applyFill="1" applyBorder="1" applyAlignment="1" quotePrefix="1">
      <alignment vertical="center" wrapText="1"/>
      <protection/>
    </xf>
    <xf numFmtId="0" fontId="47" fillId="35" borderId="47" xfId="42" applyFont="1" applyFill="1" applyBorder="1" applyAlignment="1" quotePrefix="1">
      <alignment vertical="center" wrapText="1"/>
      <protection/>
    </xf>
    <xf numFmtId="0" fontId="22" fillId="35" borderId="17" xfId="42" applyFont="1" applyFill="1" applyBorder="1" applyAlignment="1" quotePrefix="1">
      <alignment vertical="center" wrapText="1"/>
      <protection/>
    </xf>
    <xf numFmtId="0" fontId="65" fillId="35" borderId="36" xfId="38" applyFont="1" applyFill="1" applyBorder="1" applyAlignment="1" applyProtection="1" quotePrefix="1">
      <alignment vertical="center" wrapText="1"/>
      <protection locked="0"/>
    </xf>
    <xf numFmtId="0" fontId="65" fillId="35" borderId="62" xfId="38" applyFont="1" applyFill="1" applyBorder="1" applyAlignment="1" applyProtection="1" quotePrefix="1">
      <alignment vertical="center" wrapText="1"/>
      <protection locked="0"/>
    </xf>
    <xf numFmtId="0" fontId="65" fillId="35" borderId="63" xfId="38" applyFont="1" applyFill="1" applyBorder="1" applyAlignment="1" applyProtection="1" quotePrefix="1">
      <alignment vertical="center" wrapText="1"/>
      <protection locked="0"/>
    </xf>
    <xf numFmtId="0" fontId="69" fillId="35" borderId="0" xfId="0" applyNumberFormat="1" applyFont="1" applyFill="1" applyBorder="1" applyAlignment="1" applyProtection="1">
      <alignment/>
      <protection locked="0"/>
    </xf>
    <xf numFmtId="0" fontId="65" fillId="35" borderId="14" xfId="38" applyFont="1" applyFill="1" applyBorder="1" applyAlignment="1" applyProtection="1" quotePrefix="1">
      <alignment horizontal="center" vertical="center" wrapText="1"/>
      <protection locked="0"/>
    </xf>
    <xf numFmtId="0" fontId="66" fillId="35" borderId="31" xfId="35" applyFont="1" applyFill="1" applyBorder="1" applyAlignment="1" applyProtection="1" quotePrefix="1">
      <alignment horizontal="left" textRotation="90" wrapText="1"/>
      <protection locked="0"/>
    </xf>
    <xf numFmtId="0" fontId="54" fillId="0" borderId="0" xfId="42" applyFont="1" applyFill="1" applyBorder="1" applyAlignment="1">
      <alignment horizontal="left" vertical="center" wrapText="1"/>
      <protection/>
    </xf>
    <xf numFmtId="0" fontId="12" fillId="0" borderId="186" xfId="0" applyFont="1" applyFill="1" applyBorder="1" applyAlignment="1">
      <alignment horizontal="center"/>
    </xf>
    <xf numFmtId="0" fontId="0" fillId="0" borderId="73" xfId="74" applyFont="1" applyBorder="1" applyAlignment="1">
      <alignment horizontal="center" vertical="center"/>
      <protection/>
    </xf>
    <xf numFmtId="0" fontId="0" fillId="0" borderId="109" xfId="74" applyFont="1" applyBorder="1" applyAlignment="1">
      <alignment horizontal="center" vertical="center"/>
      <protection/>
    </xf>
    <xf numFmtId="0" fontId="0" fillId="0" borderId="192" xfId="74" applyFont="1" applyBorder="1" applyAlignment="1">
      <alignment horizontal="center" vertical="center"/>
      <protection/>
    </xf>
    <xf numFmtId="0" fontId="0" fillId="0" borderId="108" xfId="74" applyFont="1" applyBorder="1" applyAlignment="1">
      <alignment horizontal="center" vertical="center"/>
      <protection/>
    </xf>
    <xf numFmtId="0" fontId="0" fillId="0" borderId="76" xfId="74" applyFont="1" applyBorder="1" applyAlignment="1">
      <alignment horizontal="center" vertical="center"/>
      <protection/>
    </xf>
    <xf numFmtId="0" fontId="0" fillId="0" borderId="22" xfId="74" applyFont="1" applyBorder="1" applyAlignment="1">
      <alignment horizontal="center" vertical="center"/>
      <protection/>
    </xf>
    <xf numFmtId="0" fontId="0" fillId="0" borderId="107" xfId="74" applyFont="1" applyBorder="1" applyAlignment="1">
      <alignment horizontal="center" vertical="center"/>
      <protection/>
    </xf>
    <xf numFmtId="0" fontId="0" fillId="0" borderId="111" xfId="74" applyFont="1" applyBorder="1" applyAlignment="1">
      <alignment horizontal="center" vertical="center"/>
      <protection/>
    </xf>
    <xf numFmtId="0" fontId="2" fillId="0" borderId="70" xfId="74" applyFont="1" applyBorder="1" applyAlignment="1">
      <alignment horizontal="center" vertical="center"/>
      <protection/>
    </xf>
    <xf numFmtId="0" fontId="0" fillId="0" borderId="30" xfId="74" applyFont="1" applyFill="1" applyBorder="1">
      <alignment/>
      <protection/>
    </xf>
    <xf numFmtId="0" fontId="0" fillId="37" borderId="0" xfId="74" applyFont="1" applyFill="1">
      <alignment/>
      <protection/>
    </xf>
    <xf numFmtId="0" fontId="0" fillId="38" borderId="0" xfId="74" applyFont="1" applyFill="1">
      <alignment/>
      <protection/>
    </xf>
    <xf numFmtId="0" fontId="17" fillId="20" borderId="42" xfId="42" applyFont="1" applyFill="1" applyBorder="1" applyAlignment="1" quotePrefix="1">
      <alignment vertical="center" wrapText="1"/>
      <protection/>
    </xf>
    <xf numFmtId="0" fontId="17" fillId="20" borderId="43" xfId="42" applyFont="1" applyFill="1" applyBorder="1" applyAlignment="1" quotePrefix="1">
      <alignment vertical="center" wrapText="1"/>
      <protection/>
    </xf>
    <xf numFmtId="0" fontId="16" fillId="20" borderId="27" xfId="42" applyFont="1" applyFill="1" applyBorder="1" applyAlignment="1" quotePrefix="1">
      <alignment horizontal="center" vertical="center" wrapText="1"/>
      <protection/>
    </xf>
    <xf numFmtId="0" fontId="17" fillId="20" borderId="47" xfId="42" applyFont="1" applyFill="1" applyBorder="1" applyAlignment="1">
      <alignment vertical="center" wrapText="1"/>
      <protection/>
    </xf>
    <xf numFmtId="0" fontId="16" fillId="20" borderId="16" xfId="42" applyFont="1" applyFill="1" applyBorder="1" applyAlignment="1" quotePrefix="1">
      <alignment vertical="center" wrapText="1"/>
      <protection/>
    </xf>
    <xf numFmtId="0" fontId="18" fillId="20" borderId="10" xfId="0" applyFont="1" applyFill="1" applyBorder="1" applyAlignment="1">
      <alignment horizontal="center" vertical="center" wrapText="1"/>
    </xf>
    <xf numFmtId="0" fontId="18" fillId="20" borderId="34" xfId="0" applyFont="1" applyFill="1" applyBorder="1" applyAlignment="1">
      <alignment horizontal="center" vertical="center" wrapText="1"/>
    </xf>
    <xf numFmtId="0" fontId="17" fillId="0" borderId="34" xfId="42" applyFont="1" applyFill="1" applyBorder="1" applyAlignment="1" quotePrefix="1">
      <alignment horizontal="center" vertical="center" wrapText="1"/>
      <protection/>
    </xf>
    <xf numFmtId="0" fontId="17" fillId="35" borderId="29" xfId="42" applyFont="1" applyFill="1" applyBorder="1" applyAlignment="1" quotePrefix="1">
      <alignment horizontal="center" vertical="center" wrapText="1"/>
      <protection/>
    </xf>
    <xf numFmtId="0" fontId="17" fillId="35" borderId="28" xfId="42" applyFont="1" applyFill="1" applyBorder="1" applyAlignment="1" quotePrefix="1">
      <alignment horizontal="center" vertical="center" wrapText="1"/>
      <protection/>
    </xf>
    <xf numFmtId="0" fontId="17" fillId="35" borderId="34" xfId="42" applyFont="1" applyFill="1" applyBorder="1" applyAlignment="1" quotePrefix="1">
      <alignment horizontal="center" vertical="center" wrapText="1"/>
      <protection/>
    </xf>
    <xf numFmtId="0" fontId="17" fillId="0" borderId="29" xfId="42" applyFont="1" applyFill="1" applyBorder="1" applyAlignment="1" quotePrefix="1">
      <alignment horizontal="center" vertical="center" wrapText="1"/>
      <protection/>
    </xf>
    <xf numFmtId="0" fontId="17" fillId="0" borderId="28" xfId="42" applyFont="1" applyFill="1" applyBorder="1" applyAlignment="1" quotePrefix="1">
      <alignment horizontal="center" vertical="center" wrapText="1"/>
      <protection/>
    </xf>
    <xf numFmtId="0" fontId="16" fillId="0" borderId="20" xfId="38" applyFont="1" applyFill="1" applyBorder="1" applyAlignment="1">
      <alignment horizontal="center" vertical="center" wrapText="1"/>
      <protection/>
    </xf>
    <xf numFmtId="0" fontId="16" fillId="0" borderId="32" xfId="38" applyFont="1" applyFill="1" applyBorder="1" applyAlignment="1">
      <alignment horizontal="center" vertical="center" wrapText="1"/>
      <protection/>
    </xf>
    <xf numFmtId="0" fontId="17" fillId="0" borderId="18" xfId="42" applyFont="1" applyFill="1" applyBorder="1" applyAlignment="1" quotePrefix="1">
      <alignment horizontal="center" vertical="center" wrapText="1"/>
      <protection/>
    </xf>
    <xf numFmtId="0" fontId="17" fillId="0" borderId="16" xfId="42" applyFont="1" applyFill="1" applyBorder="1" applyAlignment="1" quotePrefix="1">
      <alignment horizontal="center" vertical="center" wrapText="1"/>
      <protection/>
    </xf>
    <xf numFmtId="0" fontId="16" fillId="0" borderId="16" xfId="38" applyFont="1" applyFill="1" applyBorder="1" applyAlignment="1">
      <alignment horizontal="center" vertical="center" wrapText="1"/>
      <protection/>
    </xf>
    <xf numFmtId="0" fontId="16" fillId="0" borderId="18" xfId="38" applyFont="1" applyFill="1" applyBorder="1" applyAlignment="1">
      <alignment horizontal="center" vertical="center" wrapText="1"/>
      <protection/>
    </xf>
    <xf numFmtId="0" fontId="17" fillId="0" borderId="16" xfId="38" applyFont="1" applyFill="1" applyBorder="1" applyAlignment="1">
      <alignment horizontal="center" vertical="center" wrapText="1"/>
      <protection/>
    </xf>
    <xf numFmtId="0" fontId="17" fillId="0" borderId="17" xfId="38" applyFont="1" applyFill="1" applyBorder="1" applyAlignment="1">
      <alignment horizontal="center" vertical="center" wrapText="1"/>
      <protection/>
    </xf>
    <xf numFmtId="0" fontId="17" fillId="0" borderId="57" xfId="42" applyFont="1" applyFill="1" applyBorder="1" applyAlignment="1" quotePrefix="1">
      <alignment horizontal="center" vertical="center" wrapText="1"/>
      <protection/>
    </xf>
    <xf numFmtId="0" fontId="17" fillId="0" borderId="55" xfId="38" applyFont="1" applyFill="1" applyBorder="1" applyAlignment="1">
      <alignment horizontal="center" vertical="center" wrapText="1"/>
      <protection/>
    </xf>
    <xf numFmtId="0" fontId="17" fillId="0" borderId="56" xfId="38" applyFont="1" applyFill="1" applyBorder="1" applyAlignment="1">
      <alignment horizontal="center" vertical="center" wrapText="1"/>
      <protection/>
    </xf>
    <xf numFmtId="0" fontId="17" fillId="20" borderId="39" xfId="38" applyFont="1" applyFill="1" applyBorder="1" applyAlignment="1" quotePrefix="1">
      <alignment horizontal="center" vertical="center" wrapText="1"/>
      <protection/>
    </xf>
    <xf numFmtId="0" fontId="16" fillId="0" borderId="51" xfId="38" applyFont="1" applyFill="1" applyBorder="1" applyAlignment="1" quotePrefix="1">
      <alignment horizontal="center" vertical="center" wrapText="1"/>
      <protection/>
    </xf>
    <xf numFmtId="0" fontId="17" fillId="0" borderId="50" xfId="38" applyFont="1" applyFill="1" applyBorder="1" applyAlignment="1" quotePrefix="1">
      <alignment horizontal="center" vertical="center" wrapText="1"/>
      <protection/>
    </xf>
    <xf numFmtId="0" fontId="17" fillId="0" borderId="39" xfId="38" applyFont="1" applyFill="1" applyBorder="1" applyAlignment="1" quotePrefix="1">
      <alignment horizontal="center" vertical="center" wrapText="1"/>
      <protection/>
    </xf>
    <xf numFmtId="0" fontId="16" fillId="0" borderId="40" xfId="38" applyFont="1" applyFill="1" applyBorder="1" applyAlignment="1" quotePrefix="1">
      <alignment horizontal="center" vertical="center" wrapText="1"/>
      <protection/>
    </xf>
    <xf numFmtId="0" fontId="17" fillId="0" borderId="52" xfId="38" applyFont="1" applyFill="1" applyBorder="1" applyAlignment="1" quotePrefix="1">
      <alignment horizontal="center" vertical="center" wrapText="1"/>
      <protection/>
    </xf>
    <xf numFmtId="0" fontId="16" fillId="0" borderId="30" xfId="38" applyFont="1" applyFill="1" applyBorder="1" applyAlignment="1">
      <alignment horizontal="center" vertical="center" wrapText="1"/>
      <protection/>
    </xf>
    <xf numFmtId="0" fontId="16" fillId="0" borderId="21" xfId="38" applyFont="1" applyFill="1" applyBorder="1" applyAlignment="1">
      <alignment horizontal="center" vertical="center" wrapText="1"/>
      <protection/>
    </xf>
    <xf numFmtId="0" fontId="16" fillId="0" borderId="54" xfId="38" applyFont="1" applyFill="1" applyBorder="1" applyAlignment="1">
      <alignment horizontal="center" vertical="center" wrapText="1"/>
      <protection/>
    </xf>
    <xf numFmtId="0" fontId="17" fillId="35" borderId="16" xfId="42" applyFont="1" applyFill="1" applyBorder="1" applyAlignment="1" quotePrefix="1">
      <alignment horizontal="center" vertical="center" wrapText="1"/>
      <protection/>
    </xf>
    <xf numFmtId="0" fontId="17" fillId="0" borderId="23" xfId="42" applyFont="1" applyFill="1" applyBorder="1" applyAlignment="1" quotePrefix="1">
      <alignment horizontal="center" vertical="center" wrapText="1"/>
      <protection/>
    </xf>
    <xf numFmtId="0" fontId="16" fillId="0" borderId="17" xfId="38" applyFont="1" applyFill="1" applyBorder="1" applyAlignment="1">
      <alignment horizontal="center" vertical="center" wrapText="1"/>
      <protection/>
    </xf>
    <xf numFmtId="0" fontId="16" fillId="0" borderId="13" xfId="42" applyFont="1" applyFill="1" applyBorder="1" applyAlignment="1" quotePrefix="1">
      <alignment horizontal="center" vertical="center" wrapText="1"/>
      <protection/>
    </xf>
    <xf numFmtId="0" fontId="16" fillId="35" borderId="13" xfId="42" applyFont="1" applyFill="1" applyBorder="1" applyAlignment="1" quotePrefix="1">
      <alignment horizontal="center" vertical="center" wrapText="1"/>
      <protection/>
    </xf>
    <xf numFmtId="0" fontId="16" fillId="0" borderId="25" xfId="42" applyFont="1" applyFill="1" applyBorder="1" applyAlignment="1" quotePrefix="1">
      <alignment horizontal="center" vertical="center" wrapText="1"/>
      <protection/>
    </xf>
    <xf numFmtId="0" fontId="16" fillId="0" borderId="11" xfId="42" applyFont="1" applyFill="1" applyBorder="1" applyAlignment="1" quotePrefix="1">
      <alignment horizontal="center" vertical="center" wrapText="1"/>
      <protection/>
    </xf>
    <xf numFmtId="0" fontId="17" fillId="0" borderId="37" xfId="42" applyFont="1" applyFill="1" applyBorder="1" applyAlignment="1" quotePrefix="1">
      <alignment horizontal="center" vertical="center" wrapText="1"/>
      <protection/>
    </xf>
    <xf numFmtId="0" fontId="17" fillId="20" borderId="17" xfId="42" applyFont="1" applyFill="1" applyBorder="1" applyAlignment="1">
      <alignment horizontal="center" vertical="center" wrapText="1"/>
      <protection/>
    </xf>
    <xf numFmtId="0" fontId="18" fillId="35" borderId="36" xfId="0" applyFont="1" applyFill="1" applyBorder="1" applyAlignment="1">
      <alignment horizontal="center" vertical="center"/>
    </xf>
    <xf numFmtId="0" fontId="19" fillId="20" borderId="71" xfId="42" applyFont="1" applyFill="1" applyBorder="1" applyAlignment="1">
      <alignment vertical="center" wrapText="1"/>
      <protection/>
    </xf>
    <xf numFmtId="0" fontId="68" fillId="35" borderId="55" xfId="38" applyFont="1" applyFill="1" applyBorder="1" applyAlignment="1" applyProtection="1" quotePrefix="1">
      <alignment horizontal="center" vertical="center" wrapText="1"/>
      <protection locked="0"/>
    </xf>
    <xf numFmtId="0" fontId="62" fillId="35" borderId="132" xfId="0" applyFont="1" applyFill="1" applyBorder="1" applyAlignment="1" applyProtection="1">
      <alignment horizontal="center" vertical="center"/>
      <protection locked="0"/>
    </xf>
    <xf numFmtId="0" fontId="62" fillId="35" borderId="133" xfId="0" applyFont="1" applyFill="1" applyBorder="1" applyAlignment="1" applyProtection="1">
      <alignment horizontal="center" vertical="center"/>
      <protection locked="0"/>
    </xf>
    <xf numFmtId="0" fontId="62" fillId="35" borderId="104" xfId="0" applyFont="1" applyFill="1" applyBorder="1" applyAlignment="1" applyProtection="1">
      <alignment horizontal="center" vertical="center"/>
      <protection locked="0"/>
    </xf>
    <xf numFmtId="0" fontId="62" fillId="35" borderId="101" xfId="0" applyFont="1" applyFill="1" applyBorder="1" applyAlignment="1" applyProtection="1">
      <alignment horizontal="center" vertical="center"/>
      <protection locked="0"/>
    </xf>
    <xf numFmtId="0" fontId="62" fillId="35" borderId="97" xfId="0" applyFont="1" applyFill="1" applyBorder="1" applyAlignment="1" applyProtection="1">
      <alignment horizontal="center" vertical="center"/>
      <protection locked="0"/>
    </xf>
    <xf numFmtId="0" fontId="65" fillId="35" borderId="62" xfId="38" applyFont="1" applyFill="1" applyBorder="1" applyAlignment="1" applyProtection="1">
      <alignment horizontal="center" vertical="center" wrapText="1"/>
      <protection locked="0"/>
    </xf>
    <xf numFmtId="0" fontId="65" fillId="35" borderId="53" xfId="38" applyFont="1" applyFill="1" applyBorder="1" applyAlignment="1" applyProtection="1">
      <alignment horizontal="center" vertical="center" wrapText="1"/>
      <protection locked="0"/>
    </xf>
    <xf numFmtId="0" fontId="69" fillId="35" borderId="16" xfId="0" applyFont="1" applyFill="1" applyBorder="1" applyAlignment="1" applyProtection="1">
      <alignment horizontal="center" vertical="center" wrapText="1"/>
      <protection locked="0"/>
    </xf>
    <xf numFmtId="0" fontId="69" fillId="35" borderId="17" xfId="0" applyFont="1" applyFill="1" applyBorder="1" applyAlignment="1" applyProtection="1">
      <alignment horizontal="center" vertical="center" wrapText="1"/>
      <protection locked="0"/>
    </xf>
    <xf numFmtId="0" fontId="69" fillId="35" borderId="18" xfId="0" applyFont="1" applyFill="1" applyBorder="1" applyAlignment="1" applyProtection="1">
      <alignment horizontal="center" vertical="center" wrapText="1"/>
      <protection locked="0"/>
    </xf>
    <xf numFmtId="0" fontId="69" fillId="35" borderId="19" xfId="0" applyFont="1" applyFill="1" applyBorder="1" applyAlignment="1" applyProtection="1">
      <alignment horizontal="center" vertical="center" wrapText="1"/>
      <protection locked="0"/>
    </xf>
    <xf numFmtId="0" fontId="69" fillId="35" borderId="42" xfId="0" applyFont="1" applyFill="1" applyBorder="1" applyAlignment="1" applyProtection="1">
      <alignment horizontal="center" vertical="center" wrapText="1"/>
      <protection locked="0"/>
    </xf>
    <xf numFmtId="0" fontId="69" fillId="35" borderId="43" xfId="0" applyFont="1" applyFill="1" applyBorder="1" applyAlignment="1" applyProtection="1">
      <alignment horizontal="center" vertical="center" wrapText="1"/>
      <protection locked="0"/>
    </xf>
    <xf numFmtId="0" fontId="152" fillId="0" borderId="87" xfId="74" applyFont="1" applyBorder="1">
      <alignment/>
      <protection/>
    </xf>
    <xf numFmtId="0" fontId="151" fillId="0" borderId="74" xfId="74" applyFont="1" applyBorder="1">
      <alignment/>
      <protection/>
    </xf>
    <xf numFmtId="0" fontId="151" fillId="0" borderId="84" xfId="74" applyFont="1" applyBorder="1">
      <alignment/>
      <protection/>
    </xf>
    <xf numFmtId="0" fontId="31" fillId="0" borderId="73" xfId="0" applyNumberFormat="1" applyFont="1" applyFill="1" applyBorder="1" applyAlignment="1">
      <alignment horizontal="center" vertical="center"/>
    </xf>
    <xf numFmtId="0" fontId="31" fillId="0" borderId="74" xfId="0" applyNumberFormat="1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0" fontId="34" fillId="0" borderId="193" xfId="0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horizontal="center" vertical="center"/>
    </xf>
    <xf numFmtId="0" fontId="33" fillId="0" borderId="77" xfId="0" applyFont="1" applyFill="1" applyBorder="1" applyAlignment="1">
      <alignment horizontal="center" vertical="center"/>
    </xf>
    <xf numFmtId="0" fontId="33" fillId="0" borderId="80" xfId="0" applyFont="1" applyFill="1" applyBorder="1" applyAlignment="1">
      <alignment horizontal="center" vertical="center"/>
    </xf>
    <xf numFmtId="0" fontId="34" fillId="0" borderId="83" xfId="0" applyFont="1" applyFill="1" applyBorder="1" applyAlignment="1">
      <alignment horizontal="center" vertical="center" wrapText="1"/>
    </xf>
    <xf numFmtId="49" fontId="34" fillId="0" borderId="100" xfId="0" applyNumberFormat="1" applyFont="1" applyFill="1" applyBorder="1" applyAlignment="1">
      <alignment horizontal="left"/>
    </xf>
    <xf numFmtId="49" fontId="34" fillId="0" borderId="122" xfId="0" applyNumberFormat="1" applyFont="1" applyFill="1" applyBorder="1" applyAlignment="1">
      <alignment horizontal="center" vertical="center"/>
    </xf>
    <xf numFmtId="49" fontId="34" fillId="0" borderId="125" xfId="0" applyNumberFormat="1" applyFont="1" applyFill="1" applyBorder="1" applyAlignment="1">
      <alignment horizontal="center" vertical="center"/>
    </xf>
    <xf numFmtId="0" fontId="34" fillId="0" borderId="194" xfId="0" applyFont="1" applyFill="1" applyBorder="1" applyAlignment="1">
      <alignment horizontal="center" vertical="center"/>
    </xf>
    <xf numFmtId="49" fontId="32" fillId="0" borderId="126" xfId="0" applyNumberFormat="1" applyFont="1" applyFill="1" applyBorder="1" applyAlignment="1">
      <alignment horizontal="center" vertical="center" wrapText="1"/>
    </xf>
    <xf numFmtId="49" fontId="32" fillId="0" borderId="123" xfId="0" applyNumberFormat="1" applyFont="1" applyFill="1" applyBorder="1" applyAlignment="1">
      <alignment horizontal="center" vertical="center" wrapText="1"/>
    </xf>
    <xf numFmtId="0" fontId="33" fillId="0" borderId="127" xfId="0" applyFont="1" applyFill="1" applyBorder="1" applyAlignment="1">
      <alignment horizontal="center" vertical="center" wrapText="1"/>
    </xf>
    <xf numFmtId="0" fontId="41" fillId="0" borderId="78" xfId="0" applyFont="1" applyFill="1" applyBorder="1" applyAlignment="1">
      <alignment horizontal="center" vertical="center"/>
    </xf>
    <xf numFmtId="0" fontId="41" fillId="0" borderId="98" xfId="0" applyFont="1" applyFill="1" applyBorder="1" applyAlignment="1">
      <alignment horizontal="center" vertical="center"/>
    </xf>
    <xf numFmtId="0" fontId="41" fillId="0" borderId="79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0" fontId="41" fillId="0" borderId="83" xfId="0" applyFont="1" applyFill="1" applyBorder="1" applyAlignment="1">
      <alignment horizontal="center" vertical="center"/>
    </xf>
    <xf numFmtId="0" fontId="41" fillId="0" borderId="136" xfId="0" applyFont="1" applyFill="1" applyBorder="1" applyAlignment="1">
      <alignment horizontal="center" vertical="center"/>
    </xf>
    <xf numFmtId="0" fontId="34" fillId="0" borderId="81" xfId="0" applyFont="1" applyFill="1" applyBorder="1" applyAlignment="1">
      <alignment horizontal="center" vertical="center"/>
    </xf>
    <xf numFmtId="0" fontId="34" fillId="0" borderId="138" xfId="0" applyFont="1" applyFill="1" applyBorder="1" applyAlignment="1">
      <alignment horizontal="center" vertical="center"/>
    </xf>
    <xf numFmtId="0" fontId="34" fillId="0" borderId="60" xfId="0" applyFont="1" applyFill="1" applyBorder="1" applyAlignment="1">
      <alignment horizontal="center" vertical="center"/>
    </xf>
    <xf numFmtId="0" fontId="34" fillId="0" borderId="86" xfId="0" applyFont="1" applyFill="1" applyBorder="1" applyAlignment="1">
      <alignment horizontal="center" vertical="center"/>
    </xf>
    <xf numFmtId="0" fontId="34" fillId="0" borderId="88" xfId="0" applyFont="1" applyFill="1" applyBorder="1" applyAlignment="1">
      <alignment horizontal="center" vertical="center"/>
    </xf>
    <xf numFmtId="0" fontId="34" fillId="0" borderId="82" xfId="0" applyFont="1" applyFill="1" applyBorder="1" applyAlignment="1">
      <alignment horizontal="center" vertical="center"/>
    </xf>
    <xf numFmtId="0" fontId="34" fillId="0" borderId="195" xfId="0" applyFont="1" applyFill="1" applyBorder="1" applyAlignment="1">
      <alignment horizontal="center" vertical="center"/>
    </xf>
    <xf numFmtId="0" fontId="34" fillId="0" borderId="139" xfId="0" applyFont="1" applyFill="1" applyBorder="1" applyAlignment="1">
      <alignment horizontal="center" vertical="center"/>
    </xf>
    <xf numFmtId="0" fontId="33" fillId="0" borderId="89" xfId="0" applyFont="1" applyFill="1" applyBorder="1" applyAlignment="1">
      <alignment horizontal="center" vertical="center"/>
    </xf>
    <xf numFmtId="0" fontId="34" fillId="0" borderId="90" xfId="0" applyFont="1" applyFill="1" applyBorder="1" applyAlignment="1">
      <alignment horizontal="center" vertical="center"/>
    </xf>
    <xf numFmtId="0" fontId="34" fillId="0" borderId="91" xfId="0" applyFont="1" applyFill="1" applyBorder="1" applyAlignment="1">
      <alignment horizontal="center" vertical="center"/>
    </xf>
    <xf numFmtId="0" fontId="34" fillId="0" borderId="92" xfId="0" applyFont="1" applyFill="1" applyBorder="1" applyAlignment="1">
      <alignment horizontal="center" vertical="center"/>
    </xf>
    <xf numFmtId="0" fontId="34" fillId="0" borderId="196" xfId="0" applyFont="1" applyFill="1" applyBorder="1" applyAlignment="1">
      <alignment horizontal="center" vertical="center"/>
    </xf>
    <xf numFmtId="49" fontId="34" fillId="0" borderId="90" xfId="0" applyNumberFormat="1" applyFont="1" applyFill="1" applyBorder="1" applyAlignment="1">
      <alignment horizontal="center" vertical="center" wrapText="1"/>
    </xf>
    <xf numFmtId="49" fontId="34" fillId="0" borderId="92" xfId="0" applyNumberFormat="1" applyFont="1" applyFill="1" applyBorder="1" applyAlignment="1">
      <alignment horizontal="center" vertical="center" wrapText="1"/>
    </xf>
    <xf numFmtId="0" fontId="33" fillId="0" borderId="46" xfId="0" applyFont="1" applyFill="1" applyBorder="1" applyAlignment="1">
      <alignment horizontal="center" vertical="center" wrapText="1"/>
    </xf>
    <xf numFmtId="0" fontId="34" fillId="0" borderId="94" xfId="0" applyFont="1" applyFill="1" applyBorder="1" applyAlignment="1">
      <alignment horizontal="center" vertical="center"/>
    </xf>
    <xf numFmtId="0" fontId="34" fillId="0" borderId="95" xfId="0" applyFont="1" applyFill="1" applyBorder="1" applyAlignment="1">
      <alignment horizontal="center" vertical="center"/>
    </xf>
    <xf numFmtId="0" fontId="34" fillId="0" borderId="96" xfId="0" applyFont="1" applyFill="1" applyBorder="1" applyAlignment="1">
      <alignment horizontal="center" vertical="center"/>
    </xf>
    <xf numFmtId="0" fontId="34" fillId="0" borderId="149" xfId="0" applyFont="1" applyFill="1" applyBorder="1" applyAlignment="1">
      <alignment horizontal="center" vertical="center"/>
    </xf>
    <xf numFmtId="0" fontId="34" fillId="0" borderId="94" xfId="0" applyFont="1" applyFill="1" applyBorder="1" applyAlignment="1">
      <alignment horizontal="center" vertical="center" wrapText="1"/>
    </xf>
    <xf numFmtId="0" fontId="34" fillId="0" borderId="96" xfId="0" applyFont="1" applyFill="1" applyBorder="1" applyAlignment="1">
      <alignment horizontal="center" vertical="center" wrapText="1"/>
    </xf>
    <xf numFmtId="0" fontId="33" fillId="0" borderId="102" xfId="0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0" fontId="2" fillId="0" borderId="149" xfId="0" applyFont="1" applyFill="1" applyBorder="1" applyAlignment="1">
      <alignment horizontal="center" vertical="center"/>
    </xf>
    <xf numFmtId="0" fontId="33" fillId="0" borderId="145" xfId="0" applyFont="1" applyFill="1" applyBorder="1" applyAlignment="1">
      <alignment horizontal="center" vertical="center" wrapText="1"/>
    </xf>
    <xf numFmtId="0" fontId="33" fillId="0" borderId="96" xfId="0" applyFont="1" applyFill="1" applyBorder="1" applyAlignment="1">
      <alignment horizontal="center" vertical="center" wrapText="1"/>
    </xf>
    <xf numFmtId="0" fontId="153" fillId="0" borderId="0" xfId="0" applyFont="1" applyFill="1" applyAlignment="1">
      <alignment/>
    </xf>
    <xf numFmtId="0" fontId="0" fillId="0" borderId="0" xfId="0" applyFont="1" applyAlignment="1">
      <alignment/>
    </xf>
    <xf numFmtId="0" fontId="153" fillId="0" borderId="0" xfId="0" applyFont="1" applyAlignment="1">
      <alignment/>
    </xf>
    <xf numFmtId="49" fontId="31" fillId="0" borderId="10" xfId="82" applyFont="1" applyAlignment="1">
      <alignment/>
      <protection/>
    </xf>
    <xf numFmtId="0" fontId="78" fillId="0" borderId="0" xfId="74" applyFont="1">
      <alignment/>
      <protection/>
    </xf>
    <xf numFmtId="0" fontId="0" fillId="0" borderId="0" xfId="0" applyFont="1" applyFill="1" applyAlignment="1">
      <alignment/>
    </xf>
    <xf numFmtId="0" fontId="154" fillId="0" borderId="78" xfId="74" applyFont="1" applyBorder="1" applyAlignment="1">
      <alignment wrapText="1"/>
      <protection/>
    </xf>
    <xf numFmtId="0" fontId="154" fillId="0" borderId="83" xfId="74" applyFont="1" applyBorder="1" applyAlignment="1">
      <alignment wrapText="1"/>
      <protection/>
    </xf>
    <xf numFmtId="0" fontId="154" fillId="0" borderId="35" xfId="74" applyFont="1" applyBorder="1" applyAlignment="1">
      <alignment wrapText="1"/>
      <protection/>
    </xf>
    <xf numFmtId="0" fontId="154" fillId="0" borderId="190" xfId="74" applyFont="1" applyBorder="1" applyAlignment="1">
      <alignment wrapText="1"/>
      <protection/>
    </xf>
    <xf numFmtId="0" fontId="149" fillId="0" borderId="98" xfId="74" applyFont="1" applyBorder="1" applyAlignment="1">
      <alignment horizontal="center"/>
      <protection/>
    </xf>
    <xf numFmtId="0" fontId="149" fillId="0" borderId="83" xfId="74" applyFont="1" applyBorder="1" applyAlignment="1">
      <alignment horizontal="center"/>
      <protection/>
    </xf>
    <xf numFmtId="0" fontId="149" fillId="0" borderId="35" xfId="74" applyFont="1" applyBorder="1" applyAlignment="1">
      <alignment horizontal="center"/>
      <protection/>
    </xf>
    <xf numFmtId="0" fontId="155" fillId="0" borderId="83" xfId="74" applyFont="1" applyBorder="1" applyAlignment="1">
      <alignment horizontal="center"/>
      <protection/>
    </xf>
    <xf numFmtId="0" fontId="155" fillId="0" borderId="49" xfId="74" applyFont="1" applyBorder="1" applyAlignment="1">
      <alignment horizontal="center"/>
      <protection/>
    </xf>
    <xf numFmtId="0" fontId="38" fillId="0" borderId="73" xfId="74" applyFont="1" applyFill="1" applyBorder="1" applyAlignment="1">
      <alignment horizontal="center" shrinkToFit="1"/>
      <protection/>
    </xf>
    <xf numFmtId="0" fontId="38" fillId="0" borderId="74" xfId="74" applyFont="1" applyFill="1" applyBorder="1" applyAlignment="1">
      <alignment horizontal="center" shrinkToFit="1"/>
      <protection/>
    </xf>
    <xf numFmtId="0" fontId="38" fillId="0" borderId="22" xfId="74" applyFont="1" applyFill="1" applyBorder="1" applyAlignment="1">
      <alignment horizontal="center" shrinkToFit="1"/>
      <protection/>
    </xf>
    <xf numFmtId="0" fontId="38" fillId="0" borderId="87" xfId="74" applyFont="1" applyFill="1" applyBorder="1" applyAlignment="1">
      <alignment horizontal="center" shrinkToFit="1"/>
      <protection/>
    </xf>
    <xf numFmtId="0" fontId="0" fillId="0" borderId="76" xfId="74" applyFont="1" applyFill="1" applyBorder="1" applyAlignment="1">
      <alignment horizontal="center" vertical="center"/>
      <protection/>
    </xf>
    <xf numFmtId="0" fontId="0" fillId="0" borderId="74" xfId="74" applyFont="1" applyFill="1" applyBorder="1" applyAlignment="1">
      <alignment horizontal="center" vertical="center"/>
      <protection/>
    </xf>
    <xf numFmtId="0" fontId="2" fillId="0" borderId="74" xfId="74" applyFont="1" applyFill="1" applyBorder="1" applyAlignment="1">
      <alignment horizontal="center"/>
      <protection/>
    </xf>
    <xf numFmtId="0" fontId="2" fillId="0" borderId="84" xfId="74" applyFont="1" applyFill="1" applyBorder="1" applyAlignment="1">
      <alignment horizontal="center"/>
      <protection/>
    </xf>
    <xf numFmtId="0" fontId="0" fillId="0" borderId="0" xfId="74" applyAlignment="1">
      <alignment horizontal="right"/>
      <protection/>
    </xf>
    <xf numFmtId="0" fontId="78" fillId="0" borderId="0" xfId="74" applyFont="1" applyAlignment="1">
      <alignment horizontal="center"/>
      <protection/>
    </xf>
    <xf numFmtId="0" fontId="78" fillId="0" borderId="0" xfId="74" applyFont="1" applyFill="1">
      <alignment/>
      <protection/>
    </xf>
    <xf numFmtId="0" fontId="78" fillId="0" borderId="64" xfId="74" applyFont="1" applyBorder="1" applyAlignment="1">
      <alignment horizontal="center"/>
      <protection/>
    </xf>
    <xf numFmtId="0" fontId="78" fillId="0" borderId="44" xfId="74" applyFont="1" applyBorder="1" applyAlignment="1">
      <alignment horizontal="center"/>
      <protection/>
    </xf>
    <xf numFmtId="0" fontId="79" fillId="0" borderId="75" xfId="74" applyFont="1" applyBorder="1" applyAlignment="1">
      <alignment horizontal="center" vertical="center" wrapText="1"/>
      <protection/>
    </xf>
    <xf numFmtId="0" fontId="156" fillId="0" borderId="83" xfId="74" applyFont="1" applyBorder="1" applyAlignment="1">
      <alignment horizontal="center" vertical="center" wrapText="1"/>
      <protection/>
    </xf>
    <xf numFmtId="0" fontId="78" fillId="0" borderId="67" xfId="0" applyFont="1" applyFill="1" applyBorder="1" applyAlignment="1">
      <alignment horizontal="left"/>
    </xf>
    <xf numFmtId="0" fontId="78" fillId="0" borderId="76" xfId="74" applyFont="1" applyFill="1" applyBorder="1" applyAlignment="1">
      <alignment horizontal="center" vertical="center"/>
      <protection/>
    </xf>
    <xf numFmtId="0" fontId="78" fillId="0" borderId="74" xfId="74" applyFont="1" applyFill="1" applyBorder="1" applyAlignment="1">
      <alignment horizontal="center" vertical="center"/>
      <protection/>
    </xf>
    <xf numFmtId="0" fontId="78" fillId="0" borderId="22" xfId="74" applyFont="1" applyFill="1" applyBorder="1" applyAlignment="1">
      <alignment horizontal="center" vertical="center"/>
      <protection/>
    </xf>
    <xf numFmtId="0" fontId="78" fillId="0" borderId="70" xfId="74" applyFont="1" applyFill="1" applyBorder="1" applyAlignment="1">
      <alignment horizontal="center" vertical="center"/>
      <protection/>
    </xf>
    <xf numFmtId="0" fontId="79" fillId="0" borderId="80" xfId="74" applyFont="1" applyFill="1" applyBorder="1" applyAlignment="1">
      <alignment horizontal="center" vertical="center"/>
      <protection/>
    </xf>
    <xf numFmtId="0" fontId="78" fillId="0" borderId="75" xfId="0" applyFont="1" applyFill="1" applyBorder="1" applyAlignment="1">
      <alignment horizontal="left"/>
    </xf>
    <xf numFmtId="49" fontId="78" fillId="0" borderId="67" xfId="0" applyNumberFormat="1" applyFont="1" applyFill="1" applyBorder="1" applyAlignment="1">
      <alignment horizontal="left"/>
    </xf>
    <xf numFmtId="17" fontId="78" fillId="0" borderId="67" xfId="0" applyNumberFormat="1" applyFont="1" applyFill="1" applyBorder="1" applyAlignment="1">
      <alignment horizontal="left"/>
    </xf>
    <xf numFmtId="49" fontId="78" fillId="0" borderId="89" xfId="0" applyNumberFormat="1" applyFont="1" applyFill="1" applyBorder="1" applyAlignment="1">
      <alignment horizontal="left"/>
    </xf>
    <xf numFmtId="49" fontId="78" fillId="0" borderId="66" xfId="0" applyNumberFormat="1" applyFont="1" applyFill="1" applyBorder="1" applyAlignment="1">
      <alignment horizontal="left"/>
    </xf>
    <xf numFmtId="0" fontId="78" fillId="0" borderId="76" xfId="74" applyFont="1" applyBorder="1" applyAlignment="1">
      <alignment horizontal="center" vertical="center"/>
      <protection/>
    </xf>
    <xf numFmtId="0" fontId="78" fillId="0" borderId="70" xfId="74" applyFont="1" applyBorder="1" applyAlignment="1">
      <alignment horizontal="center" vertical="center"/>
      <protection/>
    </xf>
    <xf numFmtId="49" fontId="79" fillId="0" borderId="75" xfId="0" applyNumberFormat="1" applyFont="1" applyFill="1" applyBorder="1" applyAlignment="1">
      <alignment horizontal="left"/>
    </xf>
    <xf numFmtId="0" fontId="78" fillId="0" borderId="73" xfId="0" applyFont="1" applyFill="1" applyBorder="1" applyAlignment="1">
      <alignment horizontal="center"/>
    </xf>
    <xf numFmtId="0" fontId="78" fillId="0" borderId="74" xfId="0" applyFont="1" applyFill="1" applyBorder="1" applyAlignment="1">
      <alignment horizontal="center"/>
    </xf>
    <xf numFmtId="0" fontId="78" fillId="0" borderId="78" xfId="0" applyFont="1" applyFill="1" applyBorder="1" applyAlignment="1">
      <alignment horizontal="center"/>
    </xf>
    <xf numFmtId="0" fontId="78" fillId="0" borderId="83" xfId="0" applyFont="1" applyFill="1" applyBorder="1" applyAlignment="1">
      <alignment horizontal="center"/>
    </xf>
    <xf numFmtId="0" fontId="78" fillId="0" borderId="73" xfId="0" applyNumberFormat="1" applyFont="1" applyFill="1" applyBorder="1" applyAlignment="1">
      <alignment horizontal="center"/>
    </xf>
    <xf numFmtId="0" fontId="78" fillId="0" borderId="74" xfId="0" applyNumberFormat="1" applyFont="1" applyFill="1" applyBorder="1" applyAlignment="1">
      <alignment horizontal="center"/>
    </xf>
    <xf numFmtId="1" fontId="78" fillId="0" borderId="73" xfId="0" applyNumberFormat="1" applyFont="1" applyFill="1" applyBorder="1" applyAlignment="1">
      <alignment horizontal="center"/>
    </xf>
    <xf numFmtId="0" fontId="78" fillId="0" borderId="81" xfId="0" applyNumberFormat="1" applyFont="1" applyFill="1" applyBorder="1" applyAlignment="1">
      <alignment horizontal="center"/>
    </xf>
    <xf numFmtId="0" fontId="78" fillId="0" borderId="82" xfId="0" applyNumberFormat="1" applyFont="1" applyFill="1" applyBorder="1" applyAlignment="1">
      <alignment horizontal="center"/>
    </xf>
    <xf numFmtId="49" fontId="78" fillId="0" borderId="82" xfId="0" applyNumberFormat="1" applyFont="1" applyFill="1" applyBorder="1" applyAlignment="1">
      <alignment horizontal="center"/>
    </xf>
    <xf numFmtId="49" fontId="79" fillId="0" borderId="98" xfId="0" applyNumberFormat="1" applyFont="1" applyFill="1" applyBorder="1" applyAlignment="1">
      <alignment horizontal="center"/>
    </xf>
    <xf numFmtId="49" fontId="78" fillId="0" borderId="0" xfId="74" applyNumberFormat="1" applyFont="1" applyFill="1">
      <alignment/>
      <protection/>
    </xf>
    <xf numFmtId="49" fontId="78" fillId="0" borderId="73" xfId="0" applyNumberFormat="1" applyFont="1" applyFill="1" applyBorder="1" applyAlignment="1">
      <alignment horizontal="center"/>
    </xf>
    <xf numFmtId="49" fontId="78" fillId="0" borderId="77" xfId="0" applyNumberFormat="1" applyFont="1" applyFill="1" applyBorder="1" applyAlignment="1">
      <alignment horizontal="center"/>
    </xf>
    <xf numFmtId="0" fontId="78" fillId="0" borderId="74" xfId="74" applyFont="1" applyBorder="1" applyAlignment="1">
      <alignment horizontal="center" vertical="center"/>
      <protection/>
    </xf>
    <xf numFmtId="0" fontId="78" fillId="0" borderId="78" xfId="0" applyNumberFormat="1" applyFont="1" applyFill="1" applyBorder="1" applyAlignment="1">
      <alignment horizontal="center"/>
    </xf>
    <xf numFmtId="49" fontId="78" fillId="0" borderId="74" xfId="0" applyNumberFormat="1" applyFont="1" applyFill="1" applyBorder="1" applyAlignment="1">
      <alignment horizontal="center"/>
    </xf>
    <xf numFmtId="49" fontId="78" fillId="0" borderId="81" xfId="0" applyNumberFormat="1" applyFont="1" applyFill="1" applyBorder="1" applyAlignment="1">
      <alignment horizontal="center"/>
    </xf>
    <xf numFmtId="49" fontId="79" fillId="0" borderId="30" xfId="0" applyNumberFormat="1" applyFont="1" applyFill="1" applyBorder="1" applyAlignment="1">
      <alignment horizontal="left"/>
    </xf>
    <xf numFmtId="0" fontId="78" fillId="0" borderId="86" xfId="74" applyFont="1" applyFill="1" applyBorder="1" applyAlignment="1">
      <alignment horizontal="center" vertical="center"/>
      <protection/>
    </xf>
    <xf numFmtId="0" fontId="78" fillId="0" borderId="60" xfId="74" applyFont="1" applyFill="1" applyBorder="1" applyAlignment="1">
      <alignment horizontal="center" vertical="center"/>
      <protection/>
    </xf>
    <xf numFmtId="49" fontId="79" fillId="0" borderId="115" xfId="74" applyNumberFormat="1" applyFont="1" applyBorder="1" applyAlignment="1">
      <alignment horizontal="center" vertical="center" wrapText="1"/>
      <protection/>
    </xf>
    <xf numFmtId="49" fontId="79" fillId="0" borderId="117" xfId="74" applyNumberFormat="1" applyFont="1" applyBorder="1" applyAlignment="1">
      <alignment horizontal="center" vertical="center" wrapText="1"/>
      <protection/>
    </xf>
    <xf numFmtId="49" fontId="79" fillId="0" borderId="35" xfId="74" applyNumberFormat="1" applyFont="1" applyBorder="1" applyAlignment="1">
      <alignment horizontal="center" vertical="center" wrapText="1"/>
      <protection/>
    </xf>
    <xf numFmtId="0" fontId="77" fillId="0" borderId="11" xfId="74" applyFont="1" applyBorder="1" applyAlignment="1">
      <alignment horizontal="left" vertical="center" wrapText="1"/>
      <protection/>
    </xf>
    <xf numFmtId="49" fontId="79" fillId="0" borderId="197" xfId="74" applyNumberFormat="1" applyFont="1" applyBorder="1" applyAlignment="1">
      <alignment horizontal="center" vertical="center" wrapText="1"/>
      <protection/>
    </xf>
    <xf numFmtId="49" fontId="79" fillId="0" borderId="198" xfId="74" applyNumberFormat="1" applyFont="1" applyBorder="1" applyAlignment="1">
      <alignment horizontal="center" vertical="center" wrapText="1"/>
      <protection/>
    </xf>
    <xf numFmtId="49" fontId="79" fillId="0" borderId="41" xfId="74" applyNumberFormat="1" applyFont="1" applyBorder="1" applyAlignment="1">
      <alignment horizontal="center" vertical="center" wrapText="1"/>
      <protection/>
    </xf>
    <xf numFmtId="0" fontId="77" fillId="0" borderId="33" xfId="74" applyFont="1" applyFill="1" applyBorder="1" applyAlignment="1">
      <alignment horizontal="center" vertical="center"/>
      <protection/>
    </xf>
    <xf numFmtId="0" fontId="77" fillId="0" borderId="199" xfId="74" applyFont="1" applyFill="1" applyBorder="1" applyAlignment="1">
      <alignment horizontal="center" vertical="center"/>
      <protection/>
    </xf>
    <xf numFmtId="0" fontId="78" fillId="0" borderId="89" xfId="0" applyFont="1" applyFill="1" applyBorder="1" applyAlignment="1">
      <alignment horizontal="left"/>
    </xf>
    <xf numFmtId="0" fontId="78" fillId="0" borderId="138" xfId="74" applyFont="1" applyFill="1" applyBorder="1" applyAlignment="1">
      <alignment horizontal="center" vertical="center"/>
      <protection/>
    </xf>
    <xf numFmtId="0" fontId="78" fillId="0" borderId="82" xfId="74" applyFont="1" applyFill="1" applyBorder="1" applyAlignment="1">
      <alignment horizontal="center" vertical="center"/>
      <protection/>
    </xf>
    <xf numFmtId="0" fontId="79" fillId="0" borderId="139" xfId="74" applyFont="1" applyFill="1" applyBorder="1" applyAlignment="1">
      <alignment horizontal="center" vertical="center"/>
      <protection/>
    </xf>
    <xf numFmtId="0" fontId="78" fillId="0" borderId="98" xfId="74" applyFont="1" applyFill="1" applyBorder="1" applyAlignment="1">
      <alignment horizontal="center" vertical="center"/>
      <protection/>
    </xf>
    <xf numFmtId="0" fontId="79" fillId="0" borderId="11" xfId="0" applyFont="1" applyFill="1" applyBorder="1" applyAlignment="1">
      <alignment horizontal="left" vertical="center"/>
    </xf>
    <xf numFmtId="0" fontId="79" fillId="0" borderId="99" xfId="74" applyFont="1" applyFill="1" applyBorder="1" applyAlignment="1">
      <alignment horizontal="center" vertical="center"/>
      <protection/>
    </xf>
    <xf numFmtId="0" fontId="79" fillId="0" borderId="33" xfId="74" applyFont="1" applyFill="1" applyBorder="1" applyAlignment="1">
      <alignment horizontal="center" vertical="center"/>
      <protection/>
    </xf>
    <xf numFmtId="0" fontId="79" fillId="0" borderId="41" xfId="74" applyFont="1" applyFill="1" applyBorder="1" applyAlignment="1">
      <alignment horizontal="center" vertical="center"/>
      <protection/>
    </xf>
    <xf numFmtId="0" fontId="78" fillId="0" borderId="99" xfId="74" applyFont="1" applyBorder="1" applyAlignment="1">
      <alignment horizontal="center" vertical="center"/>
      <protection/>
    </xf>
    <xf numFmtId="0" fontId="78" fillId="0" borderId="33" xfId="74" applyFont="1" applyBorder="1" applyAlignment="1">
      <alignment horizontal="center" vertical="center"/>
      <protection/>
    </xf>
    <xf numFmtId="49" fontId="79" fillId="0" borderId="11" xfId="0" applyNumberFormat="1" applyFont="1" applyFill="1" applyBorder="1" applyAlignment="1">
      <alignment horizontal="left"/>
    </xf>
    <xf numFmtId="0" fontId="78" fillId="0" borderId="82" xfId="0" applyFont="1" applyFill="1" applyBorder="1" applyAlignment="1">
      <alignment horizontal="center"/>
    </xf>
    <xf numFmtId="0" fontId="78" fillId="0" borderId="138" xfId="74" applyFont="1" applyBorder="1" applyAlignment="1">
      <alignment horizontal="center" vertical="center"/>
      <protection/>
    </xf>
    <xf numFmtId="0" fontId="78" fillId="0" borderId="82" xfId="74" applyFont="1" applyBorder="1" applyAlignment="1">
      <alignment horizontal="center" vertical="center"/>
      <protection/>
    </xf>
    <xf numFmtId="49" fontId="79" fillId="0" borderId="12" xfId="0" applyNumberFormat="1" applyFont="1" applyFill="1" applyBorder="1" applyAlignment="1">
      <alignment horizontal="left"/>
    </xf>
    <xf numFmtId="49" fontId="79" fillId="0" borderId="99" xfId="0" applyNumberFormat="1" applyFont="1" applyFill="1" applyBorder="1" applyAlignment="1">
      <alignment horizontal="center"/>
    </xf>
    <xf numFmtId="0" fontId="78" fillId="0" borderId="33" xfId="74" applyFont="1" applyFill="1" applyBorder="1" applyAlignment="1">
      <alignment horizontal="center" vertical="center"/>
      <protection/>
    </xf>
    <xf numFmtId="0" fontId="79" fillId="0" borderId="33" xfId="74" applyFont="1" applyBorder="1" applyAlignment="1">
      <alignment horizontal="center" vertical="center"/>
      <protection/>
    </xf>
    <xf numFmtId="0" fontId="78" fillId="0" borderId="81" xfId="0" applyFont="1" applyFill="1" applyBorder="1" applyAlignment="1">
      <alignment horizontal="center"/>
    </xf>
    <xf numFmtId="0" fontId="78" fillId="0" borderId="85" xfId="74" applyFont="1" applyFill="1" applyBorder="1" applyAlignment="1">
      <alignment horizontal="center" vertical="center"/>
      <protection/>
    </xf>
    <xf numFmtId="49" fontId="79" fillId="0" borderId="198" xfId="0" applyNumberFormat="1" applyFont="1" applyFill="1" applyBorder="1" applyAlignment="1">
      <alignment horizontal="center"/>
    </xf>
    <xf numFmtId="0" fontId="156" fillId="0" borderId="78" xfId="74" applyFont="1" applyBorder="1" applyAlignment="1">
      <alignment horizontal="center" vertical="center" wrapText="1"/>
      <protection/>
    </xf>
    <xf numFmtId="0" fontId="156" fillId="0" borderId="79" xfId="74" applyFont="1" applyBorder="1" applyAlignment="1">
      <alignment horizontal="center" vertical="center" wrapText="1"/>
      <protection/>
    </xf>
    <xf numFmtId="0" fontId="157" fillId="0" borderId="98" xfId="74" applyFont="1" applyBorder="1">
      <alignment/>
      <protection/>
    </xf>
    <xf numFmtId="0" fontId="157" fillId="0" borderId="83" xfId="74" applyFont="1" applyBorder="1">
      <alignment/>
      <protection/>
    </xf>
    <xf numFmtId="0" fontId="157" fillId="0" borderId="85" xfId="74" applyFont="1" applyBorder="1">
      <alignment/>
      <protection/>
    </xf>
    <xf numFmtId="0" fontId="80" fillId="0" borderId="33" xfId="74" applyFont="1" applyBorder="1" applyAlignment="1">
      <alignment horizontal="center"/>
      <protection/>
    </xf>
    <xf numFmtId="0" fontId="80" fillId="0" borderId="69" xfId="74" applyFont="1" applyBorder="1" applyAlignment="1">
      <alignment horizontal="center"/>
      <protection/>
    </xf>
    <xf numFmtId="0" fontId="80" fillId="0" borderId="73" xfId="74" applyFont="1" applyBorder="1" applyAlignment="1">
      <alignment horizontal="center" vertical="center" wrapText="1"/>
      <protection/>
    </xf>
    <xf numFmtId="0" fontId="80" fillId="0" borderId="74" xfId="74" applyFont="1" applyBorder="1" applyAlignment="1">
      <alignment horizontal="center" wrapText="1"/>
      <protection/>
    </xf>
    <xf numFmtId="0" fontId="80" fillId="0" borderId="22" xfId="74" applyFont="1" applyBorder="1" applyAlignment="1">
      <alignment horizontal="center" vertical="center"/>
      <protection/>
    </xf>
    <xf numFmtId="0" fontId="80" fillId="0" borderId="84" xfId="74" applyFont="1" applyBorder="1" applyAlignment="1">
      <alignment horizontal="center" vertical="center"/>
      <protection/>
    </xf>
    <xf numFmtId="0" fontId="79" fillId="0" borderId="78" xfId="74" applyFont="1" applyBorder="1" applyAlignment="1">
      <alignment horizontal="center" vertical="center" wrapText="1"/>
      <protection/>
    </xf>
    <xf numFmtId="0" fontId="79" fillId="0" borderId="98" xfId="74" applyFont="1" applyBorder="1" applyAlignment="1">
      <alignment horizontal="center" vertical="center" wrapText="1"/>
      <protection/>
    </xf>
    <xf numFmtId="0" fontId="78" fillId="0" borderId="76" xfId="74" applyFont="1" applyBorder="1">
      <alignment/>
      <protection/>
    </xf>
    <xf numFmtId="0" fontId="78" fillId="0" borderId="74" xfId="74" applyFont="1" applyBorder="1">
      <alignment/>
      <protection/>
    </xf>
    <xf numFmtId="0" fontId="78" fillId="0" borderId="70" xfId="74" applyFont="1" applyBorder="1">
      <alignment/>
      <protection/>
    </xf>
    <xf numFmtId="0" fontId="79" fillId="0" borderId="80" xfId="74" applyFont="1" applyBorder="1">
      <alignment/>
      <protection/>
    </xf>
    <xf numFmtId="0" fontId="78" fillId="0" borderId="193" xfId="74" applyFont="1" applyFill="1" applyBorder="1" applyAlignment="1">
      <alignment horizontal="center" vertical="center"/>
      <protection/>
    </xf>
    <xf numFmtId="0" fontId="78" fillId="0" borderId="18" xfId="74" applyFont="1" applyFill="1" applyBorder="1" applyAlignment="1">
      <alignment horizontal="center" vertical="center"/>
      <protection/>
    </xf>
    <xf numFmtId="0" fontId="79" fillId="0" borderId="136" xfId="74" applyFont="1" applyFill="1" applyBorder="1" applyAlignment="1">
      <alignment horizontal="center" vertical="center"/>
      <protection/>
    </xf>
    <xf numFmtId="49" fontId="79" fillId="0" borderId="78" xfId="0" applyNumberFormat="1" applyFont="1" applyFill="1" applyBorder="1" applyAlignment="1">
      <alignment horizontal="center"/>
    </xf>
    <xf numFmtId="0" fontId="78" fillId="0" borderId="80" xfId="74" applyFont="1" applyFill="1" applyBorder="1" applyAlignment="1">
      <alignment horizontal="center" vertical="center"/>
      <protection/>
    </xf>
    <xf numFmtId="0" fontId="78" fillId="0" borderId="73" xfId="74" applyFont="1" applyFill="1" applyBorder="1" applyAlignment="1">
      <alignment horizontal="center" vertical="center"/>
      <protection/>
    </xf>
    <xf numFmtId="0" fontId="78" fillId="0" borderId="73" xfId="0" applyFont="1" applyFill="1" applyBorder="1" applyAlignment="1">
      <alignment horizontal="center" vertical="center"/>
    </xf>
    <xf numFmtId="0" fontId="78" fillId="0" borderId="76" xfId="0" applyFont="1" applyFill="1" applyBorder="1" applyAlignment="1">
      <alignment horizontal="center" vertical="center"/>
    </xf>
    <xf numFmtId="0" fontId="78" fillId="0" borderId="80" xfId="0" applyFont="1" applyFill="1" applyBorder="1" applyAlignment="1">
      <alignment horizontal="center" vertical="center"/>
    </xf>
    <xf numFmtId="0" fontId="78" fillId="0" borderId="70" xfId="0" applyFont="1" applyFill="1" applyBorder="1" applyAlignment="1">
      <alignment horizontal="center" vertical="center"/>
    </xf>
    <xf numFmtId="0" fontId="78" fillId="0" borderId="200" xfId="0" applyFont="1" applyFill="1" applyBorder="1" applyAlignment="1">
      <alignment horizontal="center" vertical="center"/>
    </xf>
    <xf numFmtId="0" fontId="78" fillId="0" borderId="74" xfId="0" applyFont="1" applyFill="1" applyBorder="1" applyAlignment="1">
      <alignment horizontal="center" vertical="center"/>
    </xf>
    <xf numFmtId="0" fontId="78" fillId="0" borderId="193" xfId="0" applyFont="1" applyFill="1" applyBorder="1" applyAlignment="1">
      <alignment horizontal="center" vertical="center"/>
    </xf>
    <xf numFmtId="0" fontId="78" fillId="0" borderId="47" xfId="0" applyFont="1" applyFill="1" applyBorder="1" applyAlignment="1">
      <alignment horizontal="center" vertical="center"/>
    </xf>
    <xf numFmtId="49" fontId="79" fillId="0" borderId="93" xfId="0" applyNumberFormat="1" applyFont="1" applyFill="1" applyBorder="1" applyAlignment="1">
      <alignment horizontal="left"/>
    </xf>
    <xf numFmtId="0" fontId="79" fillId="0" borderId="75" xfId="74" applyFont="1" applyBorder="1" applyAlignment="1">
      <alignment horizontal="left" vertical="center" wrapText="1"/>
      <protection/>
    </xf>
    <xf numFmtId="0" fontId="77" fillId="0" borderId="99" xfId="74" applyFont="1" applyFill="1" applyBorder="1" applyAlignment="1">
      <alignment horizontal="center" vertical="center"/>
      <protection/>
    </xf>
    <xf numFmtId="0" fontId="77" fillId="0" borderId="129" xfId="74" applyFont="1" applyFill="1" applyBorder="1" applyAlignment="1">
      <alignment horizontal="center" vertical="center"/>
      <protection/>
    </xf>
    <xf numFmtId="0" fontId="77" fillId="0" borderId="150" xfId="74" applyFont="1" applyFill="1" applyBorder="1" applyAlignment="1">
      <alignment horizontal="center" vertical="center"/>
      <protection/>
    </xf>
    <xf numFmtId="0" fontId="77" fillId="0" borderId="201" xfId="74" applyFont="1" applyFill="1" applyBorder="1" applyAlignment="1">
      <alignment horizontal="center" vertical="center"/>
      <protection/>
    </xf>
    <xf numFmtId="0" fontId="78" fillId="0" borderId="128" xfId="74" applyFont="1" applyFill="1" applyBorder="1" applyAlignment="1">
      <alignment horizontal="center" vertical="center"/>
      <protection/>
    </xf>
    <xf numFmtId="0" fontId="78" fillId="0" borderId="99" xfId="74" applyFont="1" applyFill="1" applyBorder="1" applyAlignment="1">
      <alignment horizontal="center" vertical="center"/>
      <protection/>
    </xf>
    <xf numFmtId="0" fontId="79" fillId="0" borderId="150" xfId="74" applyFont="1" applyFill="1" applyBorder="1" applyAlignment="1">
      <alignment horizontal="center" vertical="center"/>
      <protection/>
    </xf>
    <xf numFmtId="0" fontId="82" fillId="0" borderId="33" xfId="74" applyFont="1" applyBorder="1" applyAlignment="1">
      <alignment horizontal="center"/>
      <protection/>
    </xf>
    <xf numFmtId="0" fontId="82" fillId="0" borderId="0" xfId="74" applyFont="1" applyFill="1">
      <alignment/>
      <protection/>
    </xf>
    <xf numFmtId="0" fontId="82" fillId="0" borderId="0" xfId="74" applyFont="1">
      <alignment/>
      <protection/>
    </xf>
    <xf numFmtId="0" fontId="82" fillId="0" borderId="69" xfId="74" applyFont="1" applyBorder="1" applyAlignment="1">
      <alignment horizontal="center"/>
      <protection/>
    </xf>
    <xf numFmtId="0" fontId="81" fillId="0" borderId="75" xfId="74" applyFont="1" applyBorder="1" applyAlignment="1">
      <alignment horizontal="center" vertical="center" wrapText="1"/>
      <protection/>
    </xf>
    <xf numFmtId="0" fontId="158" fillId="0" borderId="78" xfId="74" applyFont="1" applyBorder="1" applyAlignment="1">
      <alignment horizontal="center" vertical="center" wrapText="1"/>
      <protection/>
    </xf>
    <xf numFmtId="0" fontId="158" fillId="0" borderId="98" xfId="74" applyFont="1" applyBorder="1" applyAlignment="1">
      <alignment horizontal="center" vertical="center" wrapText="1"/>
      <protection/>
    </xf>
    <xf numFmtId="0" fontId="158" fillId="0" borderId="79" xfId="74" applyFont="1" applyBorder="1" applyAlignment="1">
      <alignment horizontal="center" vertical="center" wrapText="1"/>
      <protection/>
    </xf>
    <xf numFmtId="0" fontId="159" fillId="0" borderId="76" xfId="74" applyFont="1" applyBorder="1">
      <alignment/>
      <protection/>
    </xf>
    <xf numFmtId="0" fontId="159" fillId="0" borderId="74" xfId="74" applyFont="1" applyBorder="1">
      <alignment/>
      <protection/>
    </xf>
    <xf numFmtId="0" fontId="159" fillId="0" borderId="80" xfId="74" applyFont="1" applyBorder="1">
      <alignment/>
      <protection/>
    </xf>
    <xf numFmtId="0" fontId="159" fillId="0" borderId="70" xfId="74" applyFont="1" applyBorder="1">
      <alignment/>
      <protection/>
    </xf>
    <xf numFmtId="0" fontId="158" fillId="0" borderId="80" xfId="74" applyFont="1" applyBorder="1">
      <alignment/>
      <protection/>
    </xf>
    <xf numFmtId="0" fontId="80" fillId="0" borderId="67" xfId="0" applyFont="1" applyFill="1" applyBorder="1" applyAlignment="1">
      <alignment horizontal="left"/>
    </xf>
    <xf numFmtId="0" fontId="82" fillId="0" borderId="76" xfId="74" applyFont="1" applyFill="1" applyBorder="1" applyAlignment="1">
      <alignment horizontal="center" vertical="center"/>
      <protection/>
    </xf>
    <xf numFmtId="0" fontId="82" fillId="0" borderId="74" xfId="74" applyFont="1" applyFill="1" applyBorder="1" applyAlignment="1">
      <alignment horizontal="center" vertical="center"/>
      <protection/>
    </xf>
    <xf numFmtId="0" fontId="82" fillId="0" borderId="77" xfId="0" applyFont="1" applyFill="1" applyBorder="1" applyAlignment="1">
      <alignment horizontal="center" vertical="center"/>
    </xf>
    <xf numFmtId="0" fontId="82" fillId="0" borderId="80" xfId="74" applyFont="1" applyFill="1" applyBorder="1" applyAlignment="1">
      <alignment horizontal="center" vertical="center"/>
      <protection/>
    </xf>
    <xf numFmtId="0" fontId="82" fillId="0" borderId="70" xfId="74" applyFont="1" applyFill="1" applyBorder="1" applyAlignment="1">
      <alignment horizontal="center" vertical="center"/>
      <protection/>
    </xf>
    <xf numFmtId="0" fontId="83" fillId="0" borderId="80" xfId="74" applyFont="1" applyFill="1" applyBorder="1" applyAlignment="1">
      <alignment horizontal="center" vertical="center"/>
      <protection/>
    </xf>
    <xf numFmtId="0" fontId="80" fillId="0" borderId="75" xfId="0" applyFont="1" applyFill="1" applyBorder="1" applyAlignment="1">
      <alignment horizontal="left"/>
    </xf>
    <xf numFmtId="49" fontId="80" fillId="0" borderId="67" xfId="0" applyNumberFormat="1" applyFont="1" applyFill="1" applyBorder="1" applyAlignment="1">
      <alignment horizontal="left"/>
    </xf>
    <xf numFmtId="17" fontId="80" fillId="0" borderId="67" xfId="0" applyNumberFormat="1" applyFont="1" applyFill="1" applyBorder="1" applyAlignment="1">
      <alignment horizontal="left"/>
    </xf>
    <xf numFmtId="49" fontId="80" fillId="0" borderId="89" xfId="0" applyNumberFormat="1" applyFont="1" applyFill="1" applyBorder="1" applyAlignment="1">
      <alignment horizontal="left"/>
    </xf>
    <xf numFmtId="49" fontId="80" fillId="0" borderId="66" xfId="0" applyNumberFormat="1" applyFont="1" applyFill="1" applyBorder="1" applyAlignment="1">
      <alignment horizontal="left"/>
    </xf>
    <xf numFmtId="0" fontId="80" fillId="0" borderId="84" xfId="0" applyFont="1" applyFill="1" applyBorder="1" applyAlignment="1">
      <alignment horizontal="left"/>
    </xf>
    <xf numFmtId="0" fontId="82" fillId="0" borderId="76" xfId="74" applyFont="1" applyBorder="1" applyAlignment="1">
      <alignment horizontal="center" vertical="center"/>
      <protection/>
    </xf>
    <xf numFmtId="0" fontId="82" fillId="0" borderId="74" xfId="74" applyFont="1" applyBorder="1" applyAlignment="1">
      <alignment horizontal="center" vertical="center"/>
      <protection/>
    </xf>
    <xf numFmtId="0" fontId="82" fillId="0" borderId="80" xfId="74" applyFont="1" applyBorder="1" applyAlignment="1">
      <alignment horizontal="center" vertical="center"/>
      <protection/>
    </xf>
    <xf numFmtId="0" fontId="81" fillId="0" borderId="18" xfId="0" applyFont="1" applyFill="1" applyBorder="1" applyAlignment="1">
      <alignment horizontal="left" vertical="center"/>
    </xf>
    <xf numFmtId="0" fontId="83" fillId="0" borderId="47" xfId="0" applyFont="1" applyFill="1" applyBorder="1" applyAlignment="1">
      <alignment horizontal="center" vertical="center"/>
    </xf>
    <xf numFmtId="0" fontId="83" fillId="0" borderId="105" xfId="0" applyFont="1" applyFill="1" applyBorder="1" applyAlignment="1">
      <alignment horizontal="center" vertical="center"/>
    </xf>
    <xf numFmtId="0" fontId="83" fillId="0" borderId="200" xfId="0" applyFont="1" applyFill="1" applyBorder="1" applyAlignment="1">
      <alignment horizontal="center" vertical="center"/>
    </xf>
    <xf numFmtId="0" fontId="83" fillId="0" borderId="76" xfId="74" applyFont="1" applyFill="1" applyBorder="1" applyAlignment="1">
      <alignment horizontal="center" vertical="center"/>
      <protection/>
    </xf>
    <xf numFmtId="49" fontId="81" fillId="0" borderId="75" xfId="0" applyNumberFormat="1" applyFont="1" applyFill="1" applyBorder="1" applyAlignment="1">
      <alignment horizontal="left"/>
    </xf>
    <xf numFmtId="49" fontId="83" fillId="0" borderId="78" xfId="0" applyNumberFormat="1" applyFont="1" applyFill="1" applyBorder="1" applyAlignment="1">
      <alignment horizontal="center" vertical="center"/>
    </xf>
    <xf numFmtId="49" fontId="83" fillId="0" borderId="98" xfId="0" applyNumberFormat="1" applyFont="1" applyFill="1" applyBorder="1" applyAlignment="1">
      <alignment horizontal="center" vertical="center"/>
    </xf>
    <xf numFmtId="49" fontId="83" fillId="0" borderId="79" xfId="0" applyNumberFormat="1" applyFont="1" applyFill="1" applyBorder="1" applyAlignment="1">
      <alignment horizontal="center" vertical="center"/>
    </xf>
    <xf numFmtId="49" fontId="83" fillId="0" borderId="77" xfId="0" applyNumberFormat="1" applyFont="1" applyFill="1" applyBorder="1" applyAlignment="1">
      <alignment horizontal="center" vertical="center"/>
    </xf>
    <xf numFmtId="0" fontId="82" fillId="0" borderId="76" xfId="0" applyFont="1" applyFill="1" applyBorder="1" applyAlignment="1">
      <alignment horizontal="center" vertical="center"/>
    </xf>
    <xf numFmtId="0" fontId="82" fillId="0" borderId="80" xfId="0" applyFont="1" applyFill="1" applyBorder="1" applyAlignment="1">
      <alignment horizontal="center" vertical="center"/>
    </xf>
    <xf numFmtId="0" fontId="82" fillId="0" borderId="70" xfId="0" applyFont="1" applyFill="1" applyBorder="1" applyAlignment="1">
      <alignment horizontal="center" vertical="center"/>
    </xf>
    <xf numFmtId="49" fontId="81" fillId="0" borderId="65" xfId="0" applyNumberFormat="1" applyFont="1" applyFill="1" applyBorder="1" applyAlignment="1">
      <alignment horizontal="left"/>
    </xf>
    <xf numFmtId="49" fontId="83" fillId="0" borderId="83" xfId="0" applyNumberFormat="1" applyFont="1" applyFill="1" applyBorder="1" applyAlignment="1">
      <alignment horizontal="center" vertical="center"/>
    </xf>
    <xf numFmtId="49" fontId="81" fillId="0" borderId="93" xfId="0" applyNumberFormat="1" applyFont="1" applyFill="1" applyBorder="1" applyAlignment="1">
      <alignment horizontal="left"/>
    </xf>
    <xf numFmtId="0" fontId="82" fillId="0" borderId="106" xfId="74" applyFont="1" applyFill="1" applyBorder="1" applyAlignment="1">
      <alignment horizontal="center" vertical="center"/>
      <protection/>
    </xf>
    <xf numFmtId="0" fontId="82" fillId="0" borderId="22" xfId="74" applyFont="1" applyFill="1" applyBorder="1" applyAlignment="1">
      <alignment horizontal="center" vertical="center"/>
      <protection/>
    </xf>
    <xf numFmtId="0" fontId="81" fillId="0" borderId="75" xfId="74" applyFont="1" applyBorder="1" applyAlignment="1">
      <alignment horizontal="left" vertical="center" wrapText="1"/>
      <protection/>
    </xf>
    <xf numFmtId="0" fontId="83" fillId="0" borderId="106" xfId="74" applyFont="1" applyBorder="1" applyAlignment="1">
      <alignment horizontal="center" vertical="center" wrapText="1"/>
      <protection/>
    </xf>
    <xf numFmtId="0" fontId="83" fillId="0" borderId="107" xfId="74" applyFont="1" applyBorder="1" applyAlignment="1">
      <alignment horizontal="center" vertical="center" wrapText="1"/>
      <protection/>
    </xf>
    <xf numFmtId="0" fontId="83" fillId="0" borderId="35" xfId="74" applyFont="1" applyBorder="1" applyAlignment="1">
      <alignment horizontal="center" vertical="center" wrapText="1"/>
      <protection/>
    </xf>
    <xf numFmtId="49" fontId="81" fillId="0" borderId="30" xfId="0" applyNumberFormat="1" applyFont="1" applyFill="1" applyBorder="1" applyAlignment="1">
      <alignment horizontal="left"/>
    </xf>
    <xf numFmtId="0" fontId="83" fillId="0" borderId="115" xfId="74" applyFont="1" applyBorder="1" applyAlignment="1">
      <alignment horizontal="center" vertical="center" wrapText="1"/>
      <protection/>
    </xf>
    <xf numFmtId="0" fontId="83" fillId="0" borderId="117" xfId="74" applyFont="1" applyBorder="1" applyAlignment="1">
      <alignment horizontal="center" vertical="center" wrapText="1"/>
      <protection/>
    </xf>
    <xf numFmtId="0" fontId="82" fillId="0" borderId="122" xfId="74" applyFont="1" applyFill="1" applyBorder="1" applyAlignment="1">
      <alignment horizontal="center" vertical="center"/>
      <protection/>
    </xf>
    <xf numFmtId="0" fontId="82" fillId="0" borderId="126" xfId="74" applyFont="1" applyFill="1" applyBorder="1" applyAlignment="1">
      <alignment horizontal="center" vertical="center"/>
      <protection/>
    </xf>
    <xf numFmtId="0" fontId="82" fillId="0" borderId="194" xfId="74" applyFont="1" applyFill="1" applyBorder="1" applyAlignment="1">
      <alignment horizontal="center" vertical="center"/>
      <protection/>
    </xf>
    <xf numFmtId="0" fontId="84" fillId="0" borderId="11" xfId="74" applyFont="1" applyBorder="1" applyAlignment="1">
      <alignment horizontal="left" vertical="center" wrapText="1"/>
      <protection/>
    </xf>
    <xf numFmtId="0" fontId="84" fillId="0" borderId="197" xfId="74" applyFont="1" applyBorder="1" applyAlignment="1">
      <alignment horizontal="center" vertical="center" wrapText="1"/>
      <protection/>
    </xf>
    <xf numFmtId="0" fontId="84" fillId="0" borderId="198" xfId="74" applyFont="1" applyBorder="1" applyAlignment="1">
      <alignment horizontal="center" vertical="center" wrapText="1"/>
      <protection/>
    </xf>
    <xf numFmtId="0" fontId="84" fillId="0" borderId="41" xfId="74" applyFont="1" applyBorder="1" applyAlignment="1">
      <alignment horizontal="center" vertical="center" wrapText="1"/>
      <protection/>
    </xf>
    <xf numFmtId="0" fontId="84" fillId="0" borderId="99" xfId="74" applyFont="1" applyFill="1" applyBorder="1" applyAlignment="1">
      <alignment horizontal="center" vertical="center"/>
      <protection/>
    </xf>
    <xf numFmtId="0" fontId="84" fillId="0" borderId="129" xfId="74" applyFont="1" applyFill="1" applyBorder="1" applyAlignment="1">
      <alignment horizontal="center" vertical="center"/>
      <protection/>
    </xf>
    <xf numFmtId="0" fontId="84" fillId="0" borderId="150" xfId="74" applyFont="1" applyFill="1" applyBorder="1" applyAlignment="1">
      <alignment horizontal="center" vertical="center"/>
      <protection/>
    </xf>
    <xf numFmtId="0" fontId="82" fillId="0" borderId="145" xfId="74" applyFont="1" applyFill="1" applyBorder="1" applyAlignment="1">
      <alignment horizontal="center" vertical="center"/>
      <protection/>
    </xf>
    <xf numFmtId="0" fontId="82" fillId="0" borderId="94" xfId="74" applyFont="1" applyFill="1" applyBorder="1" applyAlignment="1">
      <alignment horizontal="center" vertical="center"/>
      <protection/>
    </xf>
    <xf numFmtId="0" fontId="82" fillId="0" borderId="149" xfId="74" applyFont="1" applyFill="1" applyBorder="1" applyAlignment="1">
      <alignment horizontal="center" vertical="center"/>
      <protection/>
    </xf>
    <xf numFmtId="0" fontId="12" fillId="0" borderId="202" xfId="0" applyFont="1" applyFill="1" applyBorder="1" applyAlignment="1">
      <alignment horizontal="left" vertical="center" wrapText="1"/>
    </xf>
    <xf numFmtId="0" fontId="12" fillId="0" borderId="203" xfId="0" applyFont="1" applyFill="1" applyBorder="1" applyAlignment="1">
      <alignment horizontal="left"/>
    </xf>
    <xf numFmtId="0" fontId="12" fillId="0" borderId="203" xfId="0" applyFont="1" applyFill="1" applyBorder="1" applyAlignment="1">
      <alignment horizontal="center"/>
    </xf>
    <xf numFmtId="0" fontId="5" fillId="0" borderId="204" xfId="0" applyFont="1" applyFill="1" applyBorder="1" applyAlignment="1">
      <alignment horizontal="center"/>
    </xf>
    <xf numFmtId="0" fontId="12" fillId="0" borderId="205" xfId="0" applyFont="1" applyFill="1" applyBorder="1" applyAlignment="1">
      <alignment horizontal="left"/>
    </xf>
    <xf numFmtId="0" fontId="12" fillId="0" borderId="205" xfId="0" applyFont="1" applyFill="1" applyBorder="1" applyAlignment="1">
      <alignment horizontal="center"/>
    </xf>
    <xf numFmtId="0" fontId="12" fillId="0" borderId="202" xfId="0" applyFont="1" applyFill="1" applyBorder="1" applyAlignment="1">
      <alignment horizontal="center"/>
    </xf>
    <xf numFmtId="0" fontId="5" fillId="0" borderId="206" xfId="0" applyFont="1" applyFill="1" applyBorder="1" applyAlignment="1">
      <alignment horizontal="center"/>
    </xf>
    <xf numFmtId="0" fontId="12" fillId="0" borderId="207" xfId="0" applyFont="1" applyFill="1" applyBorder="1" applyAlignment="1">
      <alignment horizontal="center"/>
    </xf>
    <xf numFmtId="0" fontId="12" fillId="0" borderId="208" xfId="0" applyFont="1" applyFill="1" applyBorder="1" applyAlignment="1">
      <alignment horizontal="left"/>
    </xf>
    <xf numFmtId="0" fontId="12" fillId="0" borderId="209" xfId="0" applyFont="1" applyFill="1" applyBorder="1" applyAlignment="1">
      <alignment horizontal="left"/>
    </xf>
    <xf numFmtId="0" fontId="12" fillId="0" borderId="208" xfId="0" applyFont="1" applyFill="1" applyBorder="1" applyAlignment="1">
      <alignment horizontal="center"/>
    </xf>
    <xf numFmtId="0" fontId="12" fillId="0" borderId="209" xfId="0" applyFont="1" applyFill="1" applyBorder="1" applyAlignment="1">
      <alignment horizontal="center"/>
    </xf>
    <xf numFmtId="0" fontId="5" fillId="0" borderId="210" xfId="0" applyFont="1" applyFill="1" applyBorder="1" applyAlignment="1">
      <alignment horizontal="center"/>
    </xf>
    <xf numFmtId="0" fontId="12" fillId="0" borderId="211" xfId="0" applyFont="1" applyFill="1" applyBorder="1" applyAlignment="1">
      <alignment horizontal="center"/>
    </xf>
    <xf numFmtId="0" fontId="12" fillId="0" borderId="202" xfId="0" applyFont="1" applyFill="1" applyBorder="1" applyAlignment="1">
      <alignment horizontal="left"/>
    </xf>
    <xf numFmtId="0" fontId="54" fillId="0" borderId="0" xfId="0" applyFont="1" applyFill="1" applyBorder="1" applyAlignment="1">
      <alignment wrapText="1"/>
    </xf>
    <xf numFmtId="0" fontId="12" fillId="0" borderId="212" xfId="0" applyFont="1" applyFill="1" applyBorder="1" applyAlignment="1">
      <alignment horizontal="center"/>
    </xf>
    <xf numFmtId="0" fontId="5" fillId="0" borderId="213" xfId="0" applyFont="1" applyFill="1" applyBorder="1" applyAlignment="1">
      <alignment horizontal="center"/>
    </xf>
    <xf numFmtId="0" fontId="5" fillId="0" borderId="165" xfId="0" applyFont="1" applyFill="1" applyBorder="1" applyAlignment="1">
      <alignment horizontal="center"/>
    </xf>
    <xf numFmtId="0" fontId="5" fillId="0" borderId="174" xfId="0" applyFont="1" applyFill="1" applyBorder="1" applyAlignment="1">
      <alignment horizontal="center"/>
    </xf>
    <xf numFmtId="0" fontId="16" fillId="20" borderId="93" xfId="38" applyFont="1" applyFill="1" applyBorder="1" applyAlignment="1">
      <alignment horizontal="center" vertical="center" wrapText="1"/>
      <protection/>
    </xf>
    <xf numFmtId="0" fontId="15" fillId="20" borderId="64" xfId="0" applyFont="1" applyFill="1" applyBorder="1" applyAlignment="1">
      <alignment wrapText="1"/>
    </xf>
    <xf numFmtId="0" fontId="15" fillId="20" borderId="30" xfId="0" applyFont="1" applyFill="1" applyBorder="1" applyAlignment="1">
      <alignment wrapText="1"/>
    </xf>
    <xf numFmtId="0" fontId="15" fillId="20" borderId="0" xfId="0" applyFont="1" applyFill="1" applyBorder="1" applyAlignment="1">
      <alignment wrapText="1"/>
    </xf>
    <xf numFmtId="0" fontId="15" fillId="20" borderId="44" xfId="0" applyFont="1" applyFill="1" applyBorder="1" applyAlignment="1">
      <alignment wrapText="1"/>
    </xf>
    <xf numFmtId="0" fontId="15" fillId="20" borderId="65" xfId="0" applyFont="1" applyFill="1" applyBorder="1" applyAlignment="1">
      <alignment wrapText="1"/>
    </xf>
    <xf numFmtId="0" fontId="15" fillId="20" borderId="85" xfId="0" applyFont="1" applyFill="1" applyBorder="1" applyAlignment="1">
      <alignment wrapText="1"/>
    </xf>
    <xf numFmtId="0" fontId="15" fillId="20" borderId="49" xfId="0" applyFont="1" applyFill="1" applyBorder="1" applyAlignment="1">
      <alignment wrapText="1"/>
    </xf>
    <xf numFmtId="0" fontId="15" fillId="20" borderId="61" xfId="0" applyFont="1" applyFill="1" applyBorder="1" applyAlignment="1">
      <alignment wrapText="1"/>
    </xf>
    <xf numFmtId="0" fontId="15" fillId="20" borderId="146" xfId="0" applyFont="1" applyFill="1" applyBorder="1" applyAlignment="1">
      <alignment wrapText="1"/>
    </xf>
    <xf numFmtId="0" fontId="15" fillId="20" borderId="102" xfId="0" applyFont="1" applyFill="1" applyBorder="1" applyAlignment="1">
      <alignment wrapText="1"/>
    </xf>
    <xf numFmtId="0" fontId="15" fillId="20" borderId="0" xfId="0" applyFont="1" applyFill="1" applyBorder="1" applyAlignment="1">
      <alignment horizontal="left" vertical="center" wrapText="1"/>
    </xf>
    <xf numFmtId="0" fontId="4" fillId="20" borderId="71" xfId="45" applyFont="1" applyFill="1" applyBorder="1" applyAlignment="1" quotePrefix="1">
      <alignment horizontal="center" vertical="center" wrapText="1"/>
      <protection/>
    </xf>
    <xf numFmtId="0" fontId="4" fillId="20" borderId="48" xfId="45" applyFont="1" applyFill="1" applyBorder="1" applyAlignment="1" quotePrefix="1">
      <alignment horizontal="center" vertical="center" wrapText="1"/>
      <protection/>
    </xf>
    <xf numFmtId="0" fontId="4" fillId="20" borderId="46" xfId="45" applyFont="1" applyFill="1" applyBorder="1" applyAlignment="1" quotePrefix="1">
      <alignment horizontal="center" vertical="center" wrapText="1"/>
      <protection/>
    </xf>
    <xf numFmtId="0" fontId="4" fillId="20" borderId="33" xfId="33" applyFont="1" applyFill="1" applyBorder="1" applyAlignment="1" quotePrefix="1">
      <alignment horizontal="center" vertical="center" wrapText="1"/>
      <protection/>
    </xf>
    <xf numFmtId="0" fontId="16" fillId="20" borderId="44" xfId="38" applyFont="1" applyFill="1" applyBorder="1" applyAlignment="1">
      <alignment horizontal="center" vertical="center" wrapText="1"/>
      <protection/>
    </xf>
    <xf numFmtId="0" fontId="14" fillId="20" borderId="0" xfId="0" applyFont="1" applyFill="1" applyBorder="1" applyAlignment="1">
      <alignment horizontal="centerContinuous" wrapText="1"/>
    </xf>
    <xf numFmtId="0" fontId="49" fillId="20" borderId="0" xfId="0" applyFont="1" applyFill="1" applyBorder="1" applyAlignment="1">
      <alignment horizontal="centerContinuous" wrapText="1"/>
    </xf>
    <xf numFmtId="0" fontId="4" fillId="20" borderId="31" xfId="47" applyFont="1" applyFill="1" applyBorder="1" applyAlignment="1" quotePrefix="1">
      <alignment horizontal="centerContinuous" vertical="center" wrapText="1"/>
      <protection/>
    </xf>
    <xf numFmtId="0" fontId="4" fillId="20" borderId="12" xfId="33" applyFont="1" applyFill="1" applyBorder="1" applyAlignment="1" quotePrefix="1">
      <alignment horizontal="centerContinuous" vertical="center" wrapText="1"/>
      <protection/>
    </xf>
    <xf numFmtId="0" fontId="4" fillId="20" borderId="33" xfId="33" applyFont="1" applyFill="1" applyBorder="1" applyAlignment="1" quotePrefix="1">
      <alignment horizontal="centerContinuous" vertical="center" wrapText="1"/>
      <protection/>
    </xf>
    <xf numFmtId="0" fontId="4" fillId="20" borderId="69" xfId="33" applyFont="1" applyFill="1" applyBorder="1" applyAlignment="1" quotePrefix="1">
      <alignment horizontal="centerContinuous" vertical="center" wrapText="1"/>
      <protection/>
    </xf>
    <xf numFmtId="0" fontId="4" fillId="20" borderId="25" xfId="45" applyFont="1" applyFill="1" applyBorder="1" applyAlignment="1" quotePrefix="1">
      <alignment horizontal="centerContinuous" vertical="center" wrapText="1"/>
      <protection/>
    </xf>
    <xf numFmtId="0" fontId="4" fillId="20" borderId="64" xfId="45" applyFont="1" applyFill="1" applyBorder="1" applyAlignment="1" quotePrefix="1">
      <alignment horizontal="centerContinuous" vertical="center" wrapText="1"/>
      <protection/>
    </xf>
    <xf numFmtId="0" fontId="4" fillId="20" borderId="44" xfId="45" applyFont="1" applyFill="1" applyBorder="1" applyAlignment="1" quotePrefix="1">
      <alignment horizontal="centerContinuous" vertical="center" wrapText="1"/>
      <protection/>
    </xf>
    <xf numFmtId="0" fontId="4" fillId="20" borderId="93" xfId="47" applyFont="1" applyFill="1" applyBorder="1" applyAlignment="1" quotePrefix="1">
      <alignment horizontal="centerContinuous" vertical="center" wrapText="1"/>
      <protection/>
    </xf>
    <xf numFmtId="0" fontId="4" fillId="20" borderId="71" xfId="45" applyFont="1" applyFill="1" applyBorder="1" applyAlignment="1" quotePrefix="1">
      <alignment horizontal="centerContinuous" vertical="center" wrapText="1"/>
      <protection/>
    </xf>
    <xf numFmtId="0" fontId="4" fillId="20" borderId="48" xfId="45" applyFont="1" applyFill="1" applyBorder="1" applyAlignment="1" quotePrefix="1">
      <alignment horizontal="centerContinuous" vertical="center" wrapText="1"/>
      <protection/>
    </xf>
    <xf numFmtId="0" fontId="4" fillId="20" borderId="46" xfId="45" applyFont="1" applyFill="1" applyBorder="1" applyAlignment="1" quotePrefix="1">
      <alignment horizontal="centerContinuous" vertical="center" wrapText="1"/>
      <protection/>
    </xf>
    <xf numFmtId="0" fontId="4" fillId="20" borderId="61" xfId="45" applyFont="1" applyFill="1" applyBorder="1" applyAlignment="1" quotePrefix="1">
      <alignment horizontal="centerContinuous" vertical="center" wrapText="1"/>
      <protection/>
    </xf>
    <xf numFmtId="0" fontId="4" fillId="20" borderId="146" xfId="45" applyFont="1" applyFill="1" applyBorder="1" applyAlignment="1" quotePrefix="1">
      <alignment horizontal="centerContinuous" vertical="center" wrapText="1"/>
      <protection/>
    </xf>
    <xf numFmtId="0" fontId="4" fillId="20" borderId="102" xfId="45" applyFont="1" applyFill="1" applyBorder="1" applyAlignment="1" quotePrefix="1">
      <alignment horizontal="centerContinuous" vertical="center" wrapText="1"/>
      <protection/>
    </xf>
    <xf numFmtId="0" fontId="4" fillId="20" borderId="61" xfId="47" applyFont="1" applyFill="1" applyBorder="1" applyAlignment="1" quotePrefix="1">
      <alignment horizontal="centerContinuous" vertical="center" wrapText="1"/>
      <protection/>
    </xf>
    <xf numFmtId="0" fontId="12" fillId="20" borderId="29" xfId="42" applyFont="1" applyFill="1" applyBorder="1" applyAlignment="1" quotePrefix="1">
      <alignment vertical="center" wrapText="1"/>
      <protection/>
    </xf>
    <xf numFmtId="0" fontId="12" fillId="20" borderId="28" xfId="42" applyFont="1" applyFill="1" applyBorder="1" applyAlignment="1" quotePrefix="1">
      <alignment vertical="center" wrapText="1"/>
      <protection/>
    </xf>
    <xf numFmtId="0" fontId="12" fillId="20" borderId="72" xfId="42" applyFont="1" applyFill="1" applyBorder="1" applyAlignment="1">
      <alignment vertical="center" wrapText="1"/>
      <protection/>
    </xf>
    <xf numFmtId="0" fontId="12" fillId="20" borderId="47" xfId="42" applyFont="1" applyFill="1" applyBorder="1" applyAlignment="1" quotePrefix="1">
      <alignment horizontal="center" vertical="center" wrapText="1"/>
      <protection/>
    </xf>
    <xf numFmtId="0" fontId="12" fillId="20" borderId="17" xfId="42" applyFont="1" applyFill="1" applyBorder="1" applyAlignment="1" quotePrefix="1">
      <alignment horizontal="center" vertical="center" wrapText="1"/>
      <protection/>
    </xf>
    <xf numFmtId="0" fontId="12" fillId="20" borderId="84" xfId="42" applyFont="1" applyFill="1" applyBorder="1" applyAlignment="1" quotePrefix="1">
      <alignment horizontal="center" vertical="center" wrapText="1"/>
      <protection/>
    </xf>
    <xf numFmtId="0" fontId="12" fillId="20" borderId="16" xfId="42" applyFont="1" applyFill="1" applyBorder="1" applyAlignment="1" quotePrefix="1">
      <alignment horizontal="center" vertical="center" wrapText="1"/>
      <protection/>
    </xf>
    <xf numFmtId="0" fontId="12" fillId="20" borderId="43" xfId="42" applyFont="1" applyFill="1" applyBorder="1" applyAlignment="1" quotePrefix="1">
      <alignment horizontal="center" vertical="center" wrapText="1"/>
      <protection/>
    </xf>
    <xf numFmtId="0" fontId="12" fillId="20" borderId="18" xfId="42" applyFont="1" applyFill="1" applyBorder="1" applyAlignment="1" quotePrefix="1">
      <alignment horizontal="center" vertical="center" wrapText="1"/>
      <protection/>
    </xf>
    <xf numFmtId="0" fontId="12" fillId="20" borderId="75" xfId="40" applyFont="1" applyFill="1" applyBorder="1" applyAlignment="1">
      <alignment vertical="center" wrapText="1"/>
      <protection/>
    </xf>
    <xf numFmtId="0" fontId="12" fillId="20" borderId="66" xfId="42" applyFont="1" applyFill="1" applyBorder="1" applyAlignment="1">
      <alignment vertical="center" wrapText="1"/>
      <protection/>
    </xf>
    <xf numFmtId="0" fontId="12" fillId="20" borderId="67" xfId="40" applyFont="1" applyFill="1" applyBorder="1" applyAlignment="1">
      <alignment vertical="center" wrapText="1"/>
      <protection/>
    </xf>
    <xf numFmtId="0" fontId="12" fillId="20" borderId="19" xfId="42" applyFont="1" applyFill="1" applyBorder="1" applyAlignment="1" quotePrefix="1">
      <alignment horizontal="center" vertical="center" wrapText="1"/>
      <protection/>
    </xf>
    <xf numFmtId="0" fontId="12" fillId="20" borderId="42" xfId="42" applyFont="1" applyFill="1" applyBorder="1" applyAlignment="1" quotePrefix="1">
      <alignment horizontal="center" vertical="center" wrapText="1"/>
      <protection/>
    </xf>
    <xf numFmtId="0" fontId="51" fillId="20" borderId="25" xfId="0" applyFont="1" applyFill="1" applyBorder="1" applyAlignment="1">
      <alignment horizontal="left" vertical="center" wrapText="1"/>
    </xf>
    <xf numFmtId="0" fontId="5" fillId="20" borderId="36" xfId="38" applyFont="1" applyFill="1" applyBorder="1" applyAlignment="1" quotePrefix="1">
      <alignment horizontal="center" vertical="center" wrapText="1"/>
      <protection/>
    </xf>
    <xf numFmtId="0" fontId="5" fillId="20" borderId="11" xfId="38" applyFont="1" applyFill="1" applyBorder="1" applyAlignment="1" quotePrefix="1">
      <alignment horizontal="center" vertical="center" wrapText="1"/>
      <protection/>
    </xf>
    <xf numFmtId="0" fontId="5" fillId="20" borderId="13" xfId="38" applyFont="1" applyFill="1" applyBorder="1" applyAlignment="1" quotePrefix="1">
      <alignment horizontal="center" vertical="center" wrapText="1"/>
      <protection/>
    </xf>
    <xf numFmtId="0" fontId="5" fillId="20" borderId="27" xfId="38" applyFont="1" applyFill="1" applyBorder="1" applyAlignment="1" quotePrefix="1">
      <alignment horizontal="center" vertical="center" wrapText="1"/>
      <protection/>
    </xf>
    <xf numFmtId="0" fontId="5" fillId="20" borderId="44" xfId="38" applyFont="1" applyFill="1" applyBorder="1" applyAlignment="1" quotePrefix="1">
      <alignment horizontal="center" vertical="center" wrapText="1"/>
      <protection/>
    </xf>
    <xf numFmtId="0" fontId="5" fillId="20" borderId="12" xfId="38" applyFont="1" applyFill="1" applyBorder="1" applyAlignment="1" quotePrefix="1">
      <alignment horizontal="center" vertical="center" wrapText="1"/>
      <protection/>
    </xf>
    <xf numFmtId="0" fontId="5" fillId="20" borderId="33" xfId="38" applyFont="1" applyFill="1" applyBorder="1" applyAlignment="1" quotePrefix="1">
      <alignment horizontal="center" vertical="center" wrapText="1"/>
      <protection/>
    </xf>
    <xf numFmtId="0" fontId="5" fillId="20" borderId="69" xfId="38" applyFont="1" applyFill="1" applyBorder="1" applyAlignment="1" quotePrefix="1">
      <alignment horizontal="center" vertical="center" wrapText="1"/>
      <protection/>
    </xf>
    <xf numFmtId="0" fontId="5" fillId="20" borderId="25" xfId="38" applyFont="1" applyFill="1" applyBorder="1" applyAlignment="1" quotePrefix="1">
      <alignment horizontal="center" vertical="center" wrapText="1"/>
      <protection/>
    </xf>
    <xf numFmtId="0" fontId="52" fillId="20" borderId="25" xfId="0" applyFont="1" applyFill="1" applyBorder="1" applyAlignment="1">
      <alignment horizontal="left" vertical="center" wrapText="1"/>
    </xf>
    <xf numFmtId="0" fontId="5" fillId="20" borderId="36" xfId="38" applyFont="1" applyFill="1" applyBorder="1" applyAlignment="1" quotePrefix="1">
      <alignment vertical="center" wrapText="1"/>
      <protection/>
    </xf>
    <xf numFmtId="0" fontId="5" fillId="20" borderId="62" xfId="38" applyFont="1" applyFill="1" applyBorder="1" applyAlignment="1" quotePrefix="1">
      <alignment vertical="center" wrapText="1"/>
      <protection/>
    </xf>
    <xf numFmtId="0" fontId="5" fillId="20" borderId="53" xfId="38" applyFont="1" applyFill="1" applyBorder="1" applyAlignment="1" quotePrefix="1">
      <alignment vertical="center" wrapText="1"/>
      <protection/>
    </xf>
    <xf numFmtId="0" fontId="5" fillId="20" borderId="13" xfId="38" applyFont="1" applyFill="1" applyBorder="1" applyAlignment="1" quotePrefix="1">
      <alignment vertical="center" wrapText="1"/>
      <protection/>
    </xf>
    <xf numFmtId="0" fontId="5" fillId="20" borderId="14" xfId="38" applyFont="1" applyFill="1" applyBorder="1" applyAlignment="1" quotePrefix="1">
      <alignment vertical="center" wrapText="1"/>
      <protection/>
    </xf>
    <xf numFmtId="0" fontId="5" fillId="20" borderId="15" xfId="38" applyFont="1" applyFill="1" applyBorder="1" applyAlignment="1" quotePrefix="1">
      <alignment vertical="center" wrapText="1"/>
      <protection/>
    </xf>
    <xf numFmtId="0" fontId="5" fillId="20" borderId="25" xfId="38" applyFont="1" applyFill="1" applyBorder="1" applyAlignment="1" quotePrefix="1">
      <alignment vertical="center" wrapText="1"/>
      <protection/>
    </xf>
    <xf numFmtId="0" fontId="12" fillId="20" borderId="14" xfId="38" applyFont="1" applyFill="1" applyBorder="1" applyAlignment="1" quotePrefix="1">
      <alignment vertical="center" wrapText="1"/>
      <protection/>
    </xf>
    <xf numFmtId="0" fontId="12" fillId="20" borderId="44" xfId="38" applyFont="1" applyFill="1" applyBorder="1" applyAlignment="1" quotePrefix="1">
      <alignment vertical="center" wrapText="1"/>
      <protection/>
    </xf>
    <xf numFmtId="0" fontId="12" fillId="20" borderId="65" xfId="42" applyFont="1" applyFill="1" applyBorder="1" applyAlignment="1" quotePrefix="1">
      <alignment horizontal="center" vertical="center" wrapText="1"/>
      <protection/>
    </xf>
    <xf numFmtId="0" fontId="12" fillId="20" borderId="21" xfId="42" applyFont="1" applyFill="1" applyBorder="1" applyAlignment="1" quotePrefix="1">
      <alignment horizontal="center" vertical="center" wrapText="1"/>
      <protection/>
    </xf>
    <xf numFmtId="0" fontId="12" fillId="20" borderId="49" xfId="42" applyFont="1" applyFill="1" applyBorder="1" applyAlignment="1" quotePrefix="1">
      <alignment horizontal="center" vertical="center" wrapText="1"/>
      <protection/>
    </xf>
    <xf numFmtId="0" fontId="12" fillId="20" borderId="20" xfId="42" applyFont="1" applyFill="1" applyBorder="1" applyAlignment="1" quotePrefix="1">
      <alignment horizontal="center" vertical="center" wrapText="1"/>
      <protection/>
    </xf>
    <xf numFmtId="0" fontId="12" fillId="20" borderId="32" xfId="42" applyFont="1" applyFill="1" applyBorder="1" applyAlignment="1" quotePrefix="1">
      <alignment horizontal="center" vertical="center" wrapText="1"/>
      <protection/>
    </xf>
    <xf numFmtId="0" fontId="51" fillId="20" borderId="29" xfId="0" applyFont="1" applyFill="1" applyBorder="1" applyAlignment="1">
      <alignment horizontal="center" vertical="center" wrapText="1"/>
    </xf>
    <xf numFmtId="0" fontId="51" fillId="20" borderId="28" xfId="0" applyFont="1" applyFill="1" applyBorder="1" applyAlignment="1">
      <alignment horizontal="center" vertical="center" wrapText="1"/>
    </xf>
    <xf numFmtId="0" fontId="51" fillId="20" borderId="34" xfId="0" applyFont="1" applyFill="1" applyBorder="1" applyAlignment="1">
      <alignment horizontal="center" vertical="center" wrapText="1"/>
    </xf>
    <xf numFmtId="0" fontId="5" fillId="20" borderId="23" xfId="42" applyFont="1" applyFill="1" applyBorder="1" applyAlignment="1" quotePrefix="1">
      <alignment horizontal="center" vertical="center" wrapText="1"/>
      <protection/>
    </xf>
    <xf numFmtId="0" fontId="51" fillId="20" borderId="16" xfId="0" applyFont="1" applyFill="1" applyBorder="1" applyAlignment="1">
      <alignment horizontal="center" vertical="center" wrapText="1"/>
    </xf>
    <xf numFmtId="0" fontId="51" fillId="20" borderId="17" xfId="0" applyFont="1" applyFill="1" applyBorder="1" applyAlignment="1">
      <alignment horizontal="center" vertical="center" wrapText="1"/>
    </xf>
    <xf numFmtId="0" fontId="51" fillId="20" borderId="18" xfId="0" applyFont="1" applyFill="1" applyBorder="1" applyAlignment="1">
      <alignment horizontal="center" vertical="center" wrapText="1"/>
    </xf>
    <xf numFmtId="0" fontId="5" fillId="20" borderId="24" xfId="42" applyFont="1" applyFill="1" applyBorder="1" applyAlignment="1" quotePrefix="1">
      <alignment horizontal="center" vertical="center" wrapText="1"/>
      <protection/>
    </xf>
    <xf numFmtId="0" fontId="51" fillId="20" borderId="32" xfId="0" applyFont="1" applyFill="1" applyBorder="1" applyAlignment="1">
      <alignment horizontal="center" vertical="center" wrapText="1"/>
    </xf>
    <xf numFmtId="0" fontId="50" fillId="20" borderId="12" xfId="42" applyFont="1" applyFill="1" applyBorder="1" applyAlignment="1" quotePrefix="1">
      <alignment vertical="center" wrapText="1"/>
      <protection/>
    </xf>
    <xf numFmtId="0" fontId="5" fillId="20" borderId="36" xfId="42" applyFont="1" applyFill="1" applyBorder="1" applyAlignment="1" quotePrefix="1">
      <alignment horizontal="center" vertical="center" wrapText="1"/>
      <protection/>
    </xf>
    <xf numFmtId="0" fontId="5" fillId="20" borderId="11" xfId="42" applyFont="1" applyFill="1" applyBorder="1" applyAlignment="1" quotePrefix="1">
      <alignment horizontal="center" vertical="center" wrapText="1"/>
      <protection/>
    </xf>
    <xf numFmtId="0" fontId="5" fillId="20" borderId="62" xfId="42" applyFont="1" applyFill="1" applyBorder="1" applyAlignment="1" quotePrefix="1">
      <alignment horizontal="center" vertical="center" wrapText="1"/>
      <protection/>
    </xf>
    <xf numFmtId="0" fontId="5" fillId="20" borderId="53" xfId="42" applyFont="1" applyFill="1" applyBorder="1" applyAlignment="1" quotePrefix="1">
      <alignment horizontal="center" vertical="center" wrapText="1"/>
      <protection/>
    </xf>
    <xf numFmtId="0" fontId="50" fillId="20" borderId="72" xfId="42" applyFont="1" applyFill="1" applyBorder="1" applyAlignment="1">
      <alignment vertical="center" wrapText="1"/>
      <protection/>
    </xf>
    <xf numFmtId="0" fontId="12" fillId="20" borderId="36" xfId="38" applyFont="1" applyFill="1" applyBorder="1" applyAlignment="1" quotePrefix="1">
      <alignment horizontal="center" vertical="center" wrapText="1"/>
      <protection/>
    </xf>
    <xf numFmtId="0" fontId="12" fillId="20" borderId="41" xfId="38" applyFont="1" applyFill="1" applyBorder="1" applyAlignment="1" quotePrefix="1">
      <alignment horizontal="center" vertical="center" wrapText="1"/>
      <protection/>
    </xf>
    <xf numFmtId="0" fontId="12" fillId="20" borderId="69" xfId="38" applyFont="1" applyFill="1" applyBorder="1" applyAlignment="1" quotePrefix="1">
      <alignment horizontal="center" vertical="center" wrapText="1"/>
      <protection/>
    </xf>
    <xf numFmtId="0" fontId="12" fillId="20" borderId="62" xfId="38" applyFont="1" applyFill="1" applyBorder="1" applyAlignment="1" quotePrefix="1">
      <alignment horizontal="center" vertical="center" wrapText="1"/>
      <protection/>
    </xf>
    <xf numFmtId="0" fontId="12" fillId="20" borderId="53" xfId="38" applyFont="1" applyFill="1" applyBorder="1" applyAlignment="1" quotePrefix="1">
      <alignment horizontal="center" vertical="center" wrapText="1"/>
      <protection/>
    </xf>
    <xf numFmtId="0" fontId="51" fillId="20" borderId="13" xfId="0" applyFont="1" applyFill="1" applyBorder="1" applyAlignment="1">
      <alignment horizontal="center" vertical="center" wrapText="1"/>
    </xf>
    <xf numFmtId="0" fontId="51" fillId="20" borderId="14" xfId="0" applyFont="1" applyFill="1" applyBorder="1" applyAlignment="1">
      <alignment horizontal="center" vertical="center" wrapText="1"/>
    </xf>
    <xf numFmtId="0" fontId="51" fillId="20" borderId="15" xfId="0" applyFont="1" applyFill="1" applyBorder="1" applyAlignment="1">
      <alignment horizontal="center" vertical="center" wrapText="1"/>
    </xf>
    <xf numFmtId="0" fontId="12" fillId="20" borderId="35" xfId="42" applyFont="1" applyFill="1" applyBorder="1" applyAlignment="1" quotePrefix="1">
      <alignment horizontal="center" vertical="center" wrapText="1"/>
      <protection/>
    </xf>
    <xf numFmtId="0" fontId="12" fillId="20" borderId="24" xfId="42" applyFont="1" applyFill="1" applyBorder="1" applyAlignment="1" quotePrefix="1">
      <alignment horizontal="center" vertical="center" wrapText="1"/>
      <protection/>
    </xf>
    <xf numFmtId="0" fontId="12" fillId="20" borderId="22" xfId="42" applyFont="1" applyFill="1" applyBorder="1" applyAlignment="1" quotePrefix="1">
      <alignment horizontal="center" vertical="center" wrapText="1"/>
      <protection/>
    </xf>
    <xf numFmtId="0" fontId="51" fillId="20" borderId="55" xfId="0" applyFont="1" applyFill="1" applyBorder="1" applyAlignment="1">
      <alignment horizontal="center" vertical="center" wrapText="1"/>
    </xf>
    <xf numFmtId="0" fontId="51" fillId="20" borderId="56" xfId="0" applyFont="1" applyFill="1" applyBorder="1" applyAlignment="1">
      <alignment horizontal="center" vertical="center" wrapText="1"/>
    </xf>
    <xf numFmtId="0" fontId="51" fillId="20" borderId="57" xfId="0" applyFont="1" applyFill="1" applyBorder="1" applyAlignment="1">
      <alignment horizontal="center" vertical="center" wrapText="1"/>
    </xf>
    <xf numFmtId="0" fontId="5" fillId="20" borderId="12" xfId="42" applyFont="1" applyFill="1" applyBorder="1" applyAlignment="1" quotePrefix="1">
      <alignment horizontal="center" vertical="center" wrapText="1"/>
      <protection/>
    </xf>
    <xf numFmtId="0" fontId="5" fillId="20" borderId="61" xfId="42" applyFont="1" applyFill="1" applyBorder="1" applyAlignment="1" quotePrefix="1">
      <alignment horizontal="center" vertical="center" wrapText="1"/>
      <protection/>
    </xf>
    <xf numFmtId="0" fontId="5" fillId="20" borderId="103" xfId="42" applyFont="1" applyFill="1" applyBorder="1" applyAlignment="1" quotePrefix="1">
      <alignment horizontal="center" vertical="center" wrapText="1"/>
      <protection/>
    </xf>
    <xf numFmtId="0" fontId="51" fillId="20" borderId="12" xfId="0" applyFont="1" applyFill="1" applyBorder="1" applyAlignment="1">
      <alignment horizontal="left" vertical="center" wrapText="1"/>
    </xf>
    <xf numFmtId="0" fontId="51" fillId="20" borderId="36" xfId="0" applyFont="1" applyFill="1" applyBorder="1" applyAlignment="1">
      <alignment horizontal="center" vertical="center"/>
    </xf>
    <xf numFmtId="0" fontId="51" fillId="20" borderId="19" xfId="0" applyFont="1" applyFill="1" applyBorder="1" applyAlignment="1">
      <alignment horizontal="center" vertical="center" wrapText="1"/>
    </xf>
    <xf numFmtId="0" fontId="51" fillId="20" borderId="42" xfId="0" applyFont="1" applyFill="1" applyBorder="1" applyAlignment="1">
      <alignment horizontal="center" vertical="center" wrapText="1"/>
    </xf>
    <xf numFmtId="0" fontId="51" fillId="20" borderId="43" xfId="0" applyFont="1" applyFill="1" applyBorder="1" applyAlignment="1">
      <alignment horizontal="center" vertical="center" wrapText="1"/>
    </xf>
    <xf numFmtId="0" fontId="5" fillId="20" borderId="64" xfId="38" applyFont="1" applyFill="1" applyBorder="1" applyAlignment="1" quotePrefix="1">
      <alignment horizontal="center" vertical="center" wrapText="1"/>
      <protection/>
    </xf>
    <xf numFmtId="0" fontId="5" fillId="20" borderId="63" xfId="38" applyFont="1" applyFill="1" applyBorder="1" applyAlignment="1" quotePrefix="1">
      <alignment vertical="center" wrapText="1"/>
      <protection/>
    </xf>
    <xf numFmtId="0" fontId="5" fillId="20" borderId="11" xfId="38" applyFont="1" applyFill="1" applyBorder="1" applyAlignment="1" quotePrefix="1">
      <alignment vertical="center" wrapText="1"/>
      <protection/>
    </xf>
    <xf numFmtId="0" fontId="5" fillId="20" borderId="69" xfId="38" applyFont="1" applyFill="1" applyBorder="1" applyAlignment="1" quotePrefix="1">
      <alignment vertical="center" wrapText="1"/>
      <protection/>
    </xf>
    <xf numFmtId="0" fontId="5" fillId="20" borderId="41" xfId="38" applyFont="1" applyFill="1" applyBorder="1" applyAlignment="1" quotePrefix="1">
      <alignment vertical="center" wrapText="1"/>
      <protection/>
    </xf>
    <xf numFmtId="0" fontId="5" fillId="20" borderId="35" xfId="42" applyFont="1" applyFill="1" applyBorder="1" applyAlignment="1" quotePrefix="1">
      <alignment horizontal="center" vertical="center" wrapText="1"/>
      <protection/>
    </xf>
    <xf numFmtId="0" fontId="5" fillId="20" borderId="21" xfId="42" applyFont="1" applyFill="1" applyBorder="1" applyAlignment="1" quotePrefix="1">
      <alignment horizontal="center" vertical="center" wrapText="1"/>
      <protection/>
    </xf>
    <xf numFmtId="0" fontId="5" fillId="20" borderId="32" xfId="42" applyFont="1" applyFill="1" applyBorder="1" applyAlignment="1" quotePrefix="1">
      <alignment horizontal="center" vertical="center" wrapText="1"/>
      <protection/>
    </xf>
    <xf numFmtId="0" fontId="12" fillId="20" borderId="23" xfId="42" applyFont="1" applyFill="1" applyBorder="1" applyAlignment="1" quotePrefix="1">
      <alignment horizontal="center" vertical="center" wrapText="1"/>
      <protection/>
    </xf>
    <xf numFmtId="0" fontId="12" fillId="20" borderId="10" xfId="42" applyFont="1" applyFill="1" applyBorder="1" applyAlignment="1" quotePrefix="1">
      <alignment horizontal="center" vertical="center" wrapText="1"/>
      <protection/>
    </xf>
    <xf numFmtId="0" fontId="12" fillId="20" borderId="89" xfId="42" applyFont="1" applyFill="1" applyBorder="1" applyAlignment="1" quotePrefix="1">
      <alignment horizontal="center" vertical="center" wrapText="1"/>
      <protection/>
    </xf>
    <xf numFmtId="0" fontId="12" fillId="20" borderId="60" xfId="42" applyFont="1" applyFill="1" applyBorder="1" applyAlignment="1" quotePrefix="1">
      <alignment horizontal="center" vertical="center" wrapText="1"/>
      <protection/>
    </xf>
    <xf numFmtId="0" fontId="12" fillId="20" borderId="38" xfId="42" applyFont="1" applyFill="1" applyBorder="1" applyAlignment="1" quotePrefix="1">
      <alignment horizontal="center" vertical="center" wrapText="1"/>
      <protection/>
    </xf>
    <xf numFmtId="0" fontId="5" fillId="20" borderId="41" xfId="42" applyFont="1" applyFill="1" applyBorder="1" applyAlignment="1" quotePrefix="1">
      <alignment horizontal="center" vertical="center" wrapText="1"/>
      <protection/>
    </xf>
    <xf numFmtId="0" fontId="12" fillId="20" borderId="50" xfId="38" applyFont="1" applyFill="1" applyBorder="1" applyAlignment="1" quotePrefix="1">
      <alignment horizontal="center" vertical="center" wrapText="1"/>
      <protection/>
    </xf>
    <xf numFmtId="0" fontId="12" fillId="20" borderId="52" xfId="38" applyFont="1" applyFill="1" applyBorder="1" applyAlignment="1" quotePrefix="1">
      <alignment horizontal="center" vertical="center" wrapText="1"/>
      <protection/>
    </xf>
    <xf numFmtId="0" fontId="12" fillId="20" borderId="0" xfId="38" applyFont="1" applyFill="1" applyBorder="1" applyAlignment="1" quotePrefix="1">
      <alignment horizontal="center" vertical="center" wrapText="1"/>
      <protection/>
    </xf>
    <xf numFmtId="0" fontId="51" fillId="20" borderId="12" xfId="0" applyFont="1" applyFill="1" applyBorder="1" applyAlignment="1">
      <alignment horizontal="center" vertical="center"/>
    </xf>
    <xf numFmtId="0" fontId="51" fillId="20" borderId="11" xfId="0" applyFont="1" applyFill="1" applyBorder="1" applyAlignment="1">
      <alignment horizontal="center" vertical="center"/>
    </xf>
    <xf numFmtId="0" fontId="51" fillId="20" borderId="20" xfId="0" applyFont="1" applyFill="1" applyBorder="1" applyAlignment="1">
      <alignment horizontal="center" vertical="center" wrapText="1"/>
    </xf>
    <xf numFmtId="0" fontId="51" fillId="20" borderId="39" xfId="0" applyFont="1" applyFill="1" applyBorder="1" applyAlignment="1">
      <alignment horizontal="center" vertical="center" wrapText="1"/>
    </xf>
    <xf numFmtId="0" fontId="14" fillId="20" borderId="0" xfId="0" applyFont="1" applyFill="1" applyAlignment="1">
      <alignment horizontal="centerContinuous"/>
    </xf>
    <xf numFmtId="0" fontId="16" fillId="20" borderId="31" xfId="47" applyFont="1" applyFill="1" applyBorder="1" applyAlignment="1" quotePrefix="1">
      <alignment horizontal="centerContinuous" vertical="center" wrapText="1"/>
      <protection/>
    </xf>
    <xf numFmtId="0" fontId="16" fillId="20" borderId="25" xfId="33" applyFont="1" applyFill="1" applyBorder="1" applyAlignment="1" quotePrefix="1">
      <alignment horizontal="centerContinuous" vertical="center" wrapText="1"/>
      <protection/>
    </xf>
    <xf numFmtId="0" fontId="16" fillId="20" borderId="64" xfId="33" applyFont="1" applyFill="1" applyBorder="1" applyAlignment="1" quotePrefix="1">
      <alignment horizontal="centerContinuous" vertical="center" wrapText="1"/>
      <protection/>
    </xf>
    <xf numFmtId="0" fontId="16" fillId="20" borderId="25" xfId="45" applyFont="1" applyFill="1" applyBorder="1" applyAlignment="1" quotePrefix="1">
      <alignment horizontal="centerContinuous" vertical="center" wrapText="1"/>
      <protection/>
    </xf>
    <xf numFmtId="0" fontId="16" fillId="20" borderId="64" xfId="45" applyFont="1" applyFill="1" applyBorder="1" applyAlignment="1" quotePrefix="1">
      <alignment horizontal="centerContinuous" vertical="center" wrapText="1"/>
      <protection/>
    </xf>
    <xf numFmtId="0" fontId="16" fillId="20" borderId="44" xfId="45" applyFont="1" applyFill="1" applyBorder="1" applyAlignment="1" quotePrefix="1">
      <alignment horizontal="centerContinuous" vertical="center" wrapText="1"/>
      <protection/>
    </xf>
    <xf numFmtId="0" fontId="16" fillId="20" borderId="93" xfId="47" applyFont="1" applyFill="1" applyBorder="1" applyAlignment="1" quotePrefix="1">
      <alignment horizontal="centerContinuous" vertical="center" wrapText="1"/>
      <protection/>
    </xf>
    <xf numFmtId="0" fontId="16" fillId="20" borderId="61" xfId="45" applyFont="1" applyFill="1" applyBorder="1" applyAlignment="1" quotePrefix="1">
      <alignment horizontal="centerContinuous" vertical="center" wrapText="1"/>
      <protection/>
    </xf>
    <xf numFmtId="0" fontId="16" fillId="20" borderId="146" xfId="45" applyFont="1" applyFill="1" applyBorder="1" applyAlignment="1" quotePrefix="1">
      <alignment horizontal="centerContinuous" vertical="center" wrapText="1"/>
      <protection/>
    </xf>
    <xf numFmtId="0" fontId="16" fillId="20" borderId="102" xfId="45" applyFont="1" applyFill="1" applyBorder="1" applyAlignment="1" quotePrefix="1">
      <alignment horizontal="centerContinuous" vertical="center" wrapText="1"/>
      <protection/>
    </xf>
    <xf numFmtId="0" fontId="16" fillId="20" borderId="61" xfId="47" applyFont="1" applyFill="1" applyBorder="1" applyAlignment="1" quotePrefix="1">
      <alignment horizontal="centerContinuous" vertical="center" wrapText="1"/>
      <protection/>
    </xf>
    <xf numFmtId="0" fontId="15" fillId="20" borderId="0" xfId="0" applyFont="1" applyFill="1" applyBorder="1" applyAlignment="1">
      <alignment horizontal="centerContinuous" vertical="center" wrapText="1"/>
    </xf>
    <xf numFmtId="0" fontId="17" fillId="20" borderId="32" xfId="42" applyFont="1" applyFill="1" applyBorder="1" applyAlignment="1" quotePrefix="1">
      <alignment horizontal="center" vertical="center" wrapText="1"/>
      <protection/>
    </xf>
    <xf numFmtId="0" fontId="16" fillId="20" borderId="69" xfId="38" applyFont="1" applyFill="1" applyBorder="1" applyAlignment="1">
      <alignment horizontal="center" vertical="center" wrapText="1"/>
      <protection/>
    </xf>
    <xf numFmtId="0" fontId="60" fillId="0" borderId="0" xfId="0" applyFont="1" applyFill="1" applyAlignment="1">
      <alignment horizontal="left" vertical="center" wrapText="1"/>
    </xf>
    <xf numFmtId="0" fontId="54" fillId="0" borderId="171" xfId="36" applyFont="1" applyFill="1" applyBorder="1" applyAlignment="1">
      <alignment horizontal="center" vertical="center" wrapText="1"/>
      <protection/>
    </xf>
    <xf numFmtId="0" fontId="54" fillId="0" borderId="186" xfId="36" applyFont="1" applyFill="1" applyBorder="1" applyAlignment="1">
      <alignment horizontal="center" vertical="center" wrapText="1"/>
      <protection/>
    </xf>
    <xf numFmtId="0" fontId="54" fillId="0" borderId="168" xfId="36" applyFont="1" applyFill="1" applyBorder="1" applyAlignment="1">
      <alignment horizontal="center" vertical="center" wrapText="1"/>
      <protection/>
    </xf>
    <xf numFmtId="0" fontId="54" fillId="0" borderId="157" xfId="36" applyFont="1" applyFill="1" applyBorder="1" applyAlignment="1">
      <alignment horizontal="center" vertical="center" wrapText="1"/>
      <protection/>
    </xf>
    <xf numFmtId="0" fontId="54" fillId="0" borderId="156" xfId="42" applyFont="1" applyFill="1" applyBorder="1" applyAlignment="1">
      <alignment horizontal="center" vertical="center" wrapText="1"/>
      <protection/>
    </xf>
    <xf numFmtId="0" fontId="54" fillId="0" borderId="157" xfId="42" applyFont="1" applyFill="1" applyBorder="1" applyAlignment="1">
      <alignment horizontal="center" vertical="center" wrapText="1"/>
      <protection/>
    </xf>
    <xf numFmtId="0" fontId="54" fillId="0" borderId="158" xfId="42" applyFont="1" applyFill="1" applyBorder="1" applyAlignment="1">
      <alignment horizontal="center" vertical="center" wrapText="1"/>
      <protection/>
    </xf>
    <xf numFmtId="0" fontId="60" fillId="0" borderId="0" xfId="0" applyFont="1" applyFill="1" applyAlignment="1">
      <alignment horizontal="center" vertical="center" wrapText="1"/>
    </xf>
    <xf numFmtId="0" fontId="60" fillId="0" borderId="208" xfId="0" applyFont="1" applyFill="1" applyBorder="1" applyAlignment="1">
      <alignment horizontal="left" vertical="center" wrapText="1"/>
    </xf>
    <xf numFmtId="0" fontId="60" fillId="0" borderId="209" xfId="0" applyFont="1" applyFill="1" applyBorder="1" applyAlignment="1">
      <alignment horizontal="left" vertical="center" wrapText="1"/>
    </xf>
    <xf numFmtId="0" fontId="60" fillId="0" borderId="208" xfId="42" applyFont="1" applyFill="1" applyBorder="1" applyAlignment="1">
      <alignment horizontal="center" vertical="center" wrapText="1"/>
      <protection/>
    </xf>
    <xf numFmtId="0" fontId="60" fillId="0" borderId="209" xfId="42" applyFont="1" applyFill="1" applyBorder="1" applyAlignment="1">
      <alignment horizontal="center" vertical="center" wrapText="1"/>
      <protection/>
    </xf>
    <xf numFmtId="0" fontId="54" fillId="0" borderId="210" xfId="42" applyFont="1" applyFill="1" applyBorder="1" applyAlignment="1">
      <alignment horizontal="center" vertical="center" wrapText="1"/>
      <protection/>
    </xf>
    <xf numFmtId="0" fontId="60" fillId="0" borderId="211" xfId="42" applyFont="1" applyFill="1" applyBorder="1" applyAlignment="1">
      <alignment horizontal="center" vertical="center" wrapText="1"/>
      <protection/>
    </xf>
    <xf numFmtId="0" fontId="12" fillId="0" borderId="203" xfId="0" applyFont="1" applyFill="1" applyBorder="1" applyAlignment="1">
      <alignment horizontal="left" vertical="center" wrapText="1"/>
    </xf>
    <xf numFmtId="0" fontId="12" fillId="0" borderId="203" xfId="0" applyFont="1" applyFill="1" applyBorder="1" applyAlignment="1">
      <alignment horizontal="center" vertical="center" wrapText="1"/>
    </xf>
    <xf numFmtId="0" fontId="12" fillId="0" borderId="152" xfId="0" applyFont="1" applyFill="1" applyBorder="1" applyAlignment="1">
      <alignment horizontal="center" vertical="center" wrapText="1"/>
    </xf>
    <xf numFmtId="0" fontId="5" fillId="0" borderId="204" xfId="0" applyFont="1" applyFill="1" applyBorder="1" applyAlignment="1">
      <alignment horizontal="center" vertical="center" wrapText="1"/>
    </xf>
    <xf numFmtId="0" fontId="12" fillId="0" borderId="153" xfId="0" applyFont="1" applyFill="1" applyBorder="1" applyAlignment="1">
      <alignment horizontal="center" vertical="center" wrapText="1"/>
    </xf>
    <xf numFmtId="0" fontId="54" fillId="0" borderId="214" xfId="0" applyFont="1" applyFill="1" applyBorder="1" applyAlignment="1">
      <alignment horizontal="center" vertical="center" wrapText="1"/>
    </xf>
    <xf numFmtId="0" fontId="54" fillId="0" borderId="93" xfId="36" applyFont="1" applyFill="1" applyBorder="1" applyAlignment="1">
      <alignment horizontal="left" vertical="center" textRotation="255" wrapText="1"/>
      <protection/>
    </xf>
    <xf numFmtId="0" fontId="60" fillId="0" borderId="0" xfId="39" applyFont="1" applyFill="1" applyBorder="1" applyAlignment="1">
      <alignment horizontal="left" vertical="center" wrapText="1"/>
      <protection/>
    </xf>
    <xf numFmtId="0" fontId="54" fillId="0" borderId="93" xfId="42" applyFont="1" applyFill="1" applyBorder="1" applyAlignment="1">
      <alignment horizontal="left" vertical="center" wrapText="1"/>
      <protection/>
    </xf>
    <xf numFmtId="0" fontId="60" fillId="0" borderId="167" xfId="0" applyFont="1" applyFill="1" applyBorder="1" applyAlignment="1">
      <alignment horizontal="left" vertical="center" wrapText="1"/>
    </xf>
    <xf numFmtId="0" fontId="60" fillId="0" borderId="167" xfId="42" applyFont="1" applyFill="1" applyBorder="1" applyAlignment="1">
      <alignment horizontal="center" vertical="center" wrapText="1"/>
      <protection/>
    </xf>
    <xf numFmtId="0" fontId="54" fillId="0" borderId="215" xfId="42" applyFont="1" applyFill="1" applyBorder="1" applyAlignment="1">
      <alignment horizontal="center" vertical="center" wrapText="1"/>
      <protection/>
    </xf>
    <xf numFmtId="0" fontId="60" fillId="0" borderId="216" xfId="42" applyFont="1" applyFill="1" applyBorder="1" applyAlignment="1">
      <alignment horizontal="center" vertical="center" wrapText="1"/>
      <protection/>
    </xf>
    <xf numFmtId="0" fontId="54" fillId="0" borderId="176" xfId="0" applyFont="1" applyFill="1" applyBorder="1" applyAlignment="1">
      <alignment horizontal="center" vertical="center" wrapText="1"/>
    </xf>
    <xf numFmtId="0" fontId="54" fillId="0" borderId="177" xfId="0" applyFont="1" applyFill="1" applyBorder="1" applyAlignment="1">
      <alignment horizontal="center" vertical="center" wrapText="1"/>
    </xf>
    <xf numFmtId="0" fontId="54" fillId="0" borderId="93" xfId="0" applyFont="1" applyFill="1" applyBorder="1" applyAlignment="1">
      <alignment horizontal="left" vertical="center" wrapText="1"/>
    </xf>
    <xf numFmtId="0" fontId="12" fillId="0" borderId="205" xfId="0" applyFont="1" applyFill="1" applyBorder="1" applyAlignment="1">
      <alignment horizontal="left" vertical="center" wrapText="1"/>
    </xf>
    <xf numFmtId="0" fontId="12" fillId="0" borderId="205" xfId="0" applyFont="1" applyFill="1" applyBorder="1" applyAlignment="1">
      <alignment horizontal="center" vertical="center" wrapText="1"/>
    </xf>
    <xf numFmtId="0" fontId="12" fillId="0" borderId="202" xfId="0" applyFont="1" applyFill="1" applyBorder="1" applyAlignment="1">
      <alignment horizontal="center" vertical="center" wrapText="1"/>
    </xf>
    <xf numFmtId="0" fontId="5" fillId="0" borderId="206" xfId="0" applyFont="1" applyFill="1" applyBorder="1" applyAlignment="1">
      <alignment horizontal="center" vertical="center" wrapText="1"/>
    </xf>
    <xf numFmtId="0" fontId="12" fillId="0" borderId="207" xfId="0" applyFont="1" applyFill="1" applyBorder="1" applyAlignment="1">
      <alignment horizontal="center" vertical="center" wrapText="1"/>
    </xf>
    <xf numFmtId="0" fontId="54" fillId="0" borderId="168" xfId="0" applyFont="1" applyFill="1" applyBorder="1" applyAlignment="1">
      <alignment horizontal="center" vertical="center"/>
    </xf>
    <xf numFmtId="0" fontId="54" fillId="0" borderId="169" xfId="0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54" fillId="0" borderId="155" xfId="0" applyFont="1" applyFill="1" applyBorder="1" applyAlignment="1">
      <alignment horizontal="center" vertical="center" wrapText="1"/>
    </xf>
    <xf numFmtId="0" fontId="54" fillId="0" borderId="156" xfId="0" applyFont="1" applyFill="1" applyBorder="1" applyAlignment="1">
      <alignment horizontal="center" vertical="center" wrapText="1"/>
    </xf>
    <xf numFmtId="0" fontId="54" fillId="0" borderId="157" xfId="0" applyFont="1" applyFill="1" applyBorder="1" applyAlignment="1">
      <alignment horizontal="center" vertical="center" wrapText="1"/>
    </xf>
    <xf numFmtId="0" fontId="54" fillId="0" borderId="154" xfId="0" applyFont="1" applyFill="1" applyBorder="1" applyAlignment="1">
      <alignment horizontal="center" vertical="center" wrapText="1"/>
    </xf>
    <xf numFmtId="0" fontId="54" fillId="0" borderId="169" xfId="39" applyFont="1" applyFill="1" applyBorder="1" applyAlignment="1">
      <alignment vertical="center" wrapText="1"/>
      <protection/>
    </xf>
    <xf numFmtId="0" fontId="12" fillId="0" borderId="167" xfId="0" applyFont="1" applyFill="1" applyBorder="1" applyAlignment="1">
      <alignment horizontal="left" vertical="center" wrapText="1"/>
    </xf>
    <xf numFmtId="0" fontId="5" fillId="0" borderId="161" xfId="0" applyFont="1" applyFill="1" applyBorder="1" applyAlignment="1">
      <alignment horizontal="center" vertical="center" wrapText="1"/>
    </xf>
    <xf numFmtId="0" fontId="5" fillId="0" borderId="164" xfId="0" applyFont="1" applyFill="1" applyBorder="1" applyAlignment="1">
      <alignment horizontal="center" vertical="center" wrapText="1"/>
    </xf>
    <xf numFmtId="0" fontId="12" fillId="0" borderId="217" xfId="0" applyFont="1" applyFill="1" applyBorder="1" applyAlignment="1">
      <alignment horizontal="left"/>
    </xf>
    <xf numFmtId="0" fontId="12" fillId="0" borderId="217" xfId="0" applyFont="1" applyFill="1" applyBorder="1" applyAlignment="1">
      <alignment horizontal="center"/>
    </xf>
    <xf numFmtId="0" fontId="12" fillId="0" borderId="167" xfId="0" applyFont="1" applyFill="1" applyBorder="1" applyAlignment="1">
      <alignment horizontal="center"/>
    </xf>
    <xf numFmtId="0" fontId="5" fillId="0" borderId="218" xfId="0" applyFont="1" applyFill="1" applyBorder="1" applyAlignment="1">
      <alignment horizontal="center"/>
    </xf>
    <xf numFmtId="0" fontId="12" fillId="0" borderId="216" xfId="0" applyFont="1" applyFill="1" applyBorder="1" applyAlignment="1">
      <alignment horizontal="center"/>
    </xf>
    <xf numFmtId="0" fontId="5" fillId="0" borderId="161" xfId="0" applyFont="1" applyFill="1" applyBorder="1" applyAlignment="1">
      <alignment horizontal="center"/>
    </xf>
    <xf numFmtId="0" fontId="12" fillId="0" borderId="185" xfId="0" applyFont="1" applyFill="1" applyBorder="1" applyAlignment="1">
      <alignment horizontal="left"/>
    </xf>
    <xf numFmtId="0" fontId="12" fillId="0" borderId="185" xfId="0" applyFont="1" applyFill="1" applyBorder="1" applyAlignment="1">
      <alignment horizontal="center"/>
    </xf>
    <xf numFmtId="0" fontId="12" fillId="0" borderId="163" xfId="0" applyFont="1" applyFill="1" applyBorder="1" applyAlignment="1">
      <alignment horizontal="center"/>
    </xf>
    <xf numFmtId="0" fontId="5" fillId="0" borderId="164" xfId="0" applyFont="1" applyFill="1" applyBorder="1" applyAlignment="1">
      <alignment horizontal="center"/>
    </xf>
    <xf numFmtId="0" fontId="12" fillId="0" borderId="165" xfId="0" applyFont="1" applyFill="1" applyBorder="1" applyAlignment="1">
      <alignment horizontal="center"/>
    </xf>
    <xf numFmtId="0" fontId="5" fillId="0" borderId="159" xfId="0" applyFont="1" applyFill="1" applyBorder="1" applyAlignment="1">
      <alignment horizontal="center"/>
    </xf>
    <xf numFmtId="0" fontId="5" fillId="0" borderId="157" xfId="0" applyFont="1" applyFill="1" applyBorder="1" applyAlignment="1">
      <alignment/>
    </xf>
    <xf numFmtId="0" fontId="5" fillId="0" borderId="189" xfId="0" applyFont="1" applyFill="1" applyBorder="1" applyAlignment="1">
      <alignment/>
    </xf>
    <xf numFmtId="0" fontId="5" fillId="0" borderId="157" xfId="0" applyFont="1" applyFill="1" applyBorder="1" applyAlignment="1">
      <alignment horizontal="center"/>
    </xf>
    <xf numFmtId="0" fontId="12" fillId="0" borderId="212" xfId="0" applyFont="1" applyFill="1" applyBorder="1" applyAlignment="1">
      <alignment horizontal="left"/>
    </xf>
    <xf numFmtId="0" fontId="12" fillId="0" borderId="187" xfId="0" applyFont="1" applyFill="1" applyBorder="1" applyAlignment="1">
      <alignment horizontal="center"/>
    </xf>
    <xf numFmtId="0" fontId="5" fillId="0" borderId="219" xfId="0" applyFont="1" applyFill="1" applyBorder="1" applyAlignment="1">
      <alignment horizontal="center"/>
    </xf>
    <xf numFmtId="0" fontId="5" fillId="0" borderId="220" xfId="0" applyFont="1" applyFill="1" applyBorder="1" applyAlignment="1">
      <alignment horizontal="center"/>
    </xf>
    <xf numFmtId="0" fontId="12" fillId="0" borderId="166" xfId="0" applyFont="1" applyFill="1" applyBorder="1" applyAlignment="1">
      <alignment horizontal="center"/>
    </xf>
    <xf numFmtId="0" fontId="12" fillId="0" borderId="221" xfId="0" applyFont="1" applyFill="1" applyBorder="1" applyAlignment="1">
      <alignment horizontal="center"/>
    </xf>
    <xf numFmtId="0" fontId="12" fillId="0" borderId="160" xfId="0" applyFont="1" applyFill="1" applyBorder="1" applyAlignment="1">
      <alignment horizontal="center"/>
    </xf>
    <xf numFmtId="0" fontId="12" fillId="0" borderId="222" xfId="0" applyFont="1" applyFill="1" applyBorder="1" applyAlignment="1">
      <alignment horizontal="center"/>
    </xf>
    <xf numFmtId="0" fontId="12" fillId="0" borderId="162" xfId="0" applyFont="1" applyFill="1" applyBorder="1" applyAlignment="1">
      <alignment horizontal="center"/>
    </xf>
    <xf numFmtId="0" fontId="12" fillId="0" borderId="223" xfId="0" applyFont="1" applyFill="1" applyBorder="1" applyAlignment="1">
      <alignment horizontal="center"/>
    </xf>
    <xf numFmtId="0" fontId="5" fillId="0" borderId="224" xfId="0" applyFont="1" applyFill="1" applyBorder="1" applyAlignment="1">
      <alignment horizontal="center"/>
    </xf>
    <xf numFmtId="0" fontId="5" fillId="0" borderId="225" xfId="0" applyFont="1" applyFill="1" applyBorder="1" applyAlignment="1">
      <alignment horizontal="center"/>
    </xf>
    <xf numFmtId="0" fontId="5" fillId="0" borderId="217" xfId="0" applyFont="1" applyFill="1" applyBorder="1" applyAlignment="1">
      <alignment horizontal="center"/>
    </xf>
    <xf numFmtId="0" fontId="11" fillId="0" borderId="155" xfId="36" applyFont="1" applyFill="1" applyBorder="1" applyAlignment="1">
      <alignment horizontal="center" vertical="center" wrapText="1"/>
      <protection/>
    </xf>
    <xf numFmtId="0" fontId="11" fillId="0" borderId="157" xfId="36" applyFont="1" applyFill="1" applyBorder="1" applyAlignment="1">
      <alignment horizontal="center" vertical="center" wrapText="1"/>
      <protection/>
    </xf>
    <xf numFmtId="0" fontId="11" fillId="0" borderId="154" xfId="36" applyFont="1" applyFill="1" applyBorder="1" applyAlignment="1">
      <alignment horizontal="center" vertical="center" wrapText="1"/>
      <protection/>
    </xf>
    <xf numFmtId="0" fontId="11" fillId="0" borderId="156" xfId="36" applyFont="1" applyFill="1" applyBorder="1" applyAlignment="1">
      <alignment horizontal="center" vertical="center" wrapText="1"/>
      <protection/>
    </xf>
    <xf numFmtId="0" fontId="5" fillId="0" borderId="169" xfId="0" applyFont="1" applyFill="1" applyBorder="1" applyAlignment="1">
      <alignment horizontal="center" vertical="center"/>
    </xf>
    <xf numFmtId="0" fontId="12" fillId="0" borderId="184" xfId="0" applyFont="1" applyFill="1" applyBorder="1" applyAlignment="1">
      <alignment horizontal="center"/>
    </xf>
    <xf numFmtId="0" fontId="12" fillId="0" borderId="183" xfId="0" applyFont="1" applyFill="1" applyBorder="1" applyAlignment="1">
      <alignment horizontal="center"/>
    </xf>
    <xf numFmtId="0" fontId="76" fillId="0" borderId="189" xfId="0" applyFont="1" applyFill="1" applyBorder="1" applyAlignment="1">
      <alignment/>
    </xf>
    <xf numFmtId="0" fontId="12" fillId="0" borderId="165" xfId="0" applyFont="1" applyFill="1" applyBorder="1" applyAlignment="1">
      <alignment horizontal="center" vertical="center"/>
    </xf>
    <xf numFmtId="0" fontId="12" fillId="0" borderId="163" xfId="0" applyFont="1" applyFill="1" applyBorder="1" applyAlignment="1">
      <alignment horizontal="center" vertical="center"/>
    </xf>
    <xf numFmtId="0" fontId="12" fillId="0" borderId="182" xfId="0" applyFont="1" applyFill="1" applyBorder="1" applyAlignment="1">
      <alignment horizontal="center"/>
    </xf>
    <xf numFmtId="0" fontId="12" fillId="0" borderId="226" xfId="0" applyFont="1" applyFill="1" applyBorder="1" applyAlignment="1">
      <alignment horizontal="center"/>
    </xf>
    <xf numFmtId="0" fontId="5" fillId="0" borderId="227" xfId="0" applyFont="1" applyFill="1" applyBorder="1" applyAlignment="1">
      <alignment horizontal="center"/>
    </xf>
    <xf numFmtId="0" fontId="0" fillId="0" borderId="181" xfId="0" applyFill="1" applyBorder="1" applyAlignment="1">
      <alignment/>
    </xf>
    <xf numFmtId="0" fontId="12" fillId="0" borderId="162" xfId="0" applyFont="1" applyFill="1" applyBorder="1" applyAlignment="1">
      <alignment horizontal="center" vertical="center"/>
    </xf>
    <xf numFmtId="0" fontId="12" fillId="0" borderId="223" xfId="0" applyFont="1" applyFill="1" applyBorder="1" applyAlignment="1">
      <alignment horizontal="center" vertical="center"/>
    </xf>
    <xf numFmtId="0" fontId="0" fillId="0" borderId="228" xfId="0" applyFill="1" applyBorder="1" applyAlignment="1">
      <alignment/>
    </xf>
    <xf numFmtId="0" fontId="0" fillId="0" borderId="229" xfId="0" applyFill="1" applyBorder="1" applyAlignment="1">
      <alignment/>
    </xf>
    <xf numFmtId="0" fontId="76" fillId="0" borderId="164" xfId="0" applyFont="1" applyFill="1" applyBorder="1" applyAlignment="1">
      <alignment/>
    </xf>
    <xf numFmtId="0" fontId="0" fillId="0" borderId="230" xfId="0" applyFill="1" applyBorder="1" applyAlignment="1">
      <alignment/>
    </xf>
    <xf numFmtId="0" fontId="17" fillId="20" borderId="85" xfId="35" applyFont="1" applyFill="1" applyBorder="1" applyAlignment="1" quotePrefix="1">
      <alignment horizontal="center" vertical="center" wrapText="1"/>
      <protection/>
    </xf>
    <xf numFmtId="0" fontId="78" fillId="0" borderId="0" xfId="74" applyFont="1" applyFill="1" applyAlignment="1">
      <alignment horizontal="left"/>
      <protection/>
    </xf>
    <xf numFmtId="0" fontId="31" fillId="0" borderId="138" xfId="74" applyFont="1" applyFill="1" applyBorder="1" applyAlignment="1">
      <alignment horizontal="center" vertical="center"/>
      <protection/>
    </xf>
    <xf numFmtId="0" fontId="0" fillId="0" borderId="0" xfId="74" applyAlignment="1">
      <alignment/>
      <protection/>
    </xf>
    <xf numFmtId="0" fontId="0" fillId="0" borderId="0" xfId="74" applyFill="1" applyAlignment="1">
      <alignment horizontal="right"/>
      <protection/>
    </xf>
    <xf numFmtId="0" fontId="26" fillId="0" borderId="128" xfId="74" applyFont="1" applyBorder="1" applyAlignment="1">
      <alignment horizontal="center" vertical="center" wrapText="1"/>
      <protection/>
    </xf>
    <xf numFmtId="0" fontId="27" fillId="0" borderId="129" xfId="74" applyFont="1" applyBorder="1" applyAlignment="1">
      <alignment horizontal="center" wrapText="1"/>
      <protection/>
    </xf>
    <xf numFmtId="0" fontId="28" fillId="0" borderId="41" xfId="74" applyFont="1" applyBorder="1" applyAlignment="1">
      <alignment horizontal="center" vertical="center"/>
      <protection/>
    </xf>
    <xf numFmtId="0" fontId="26" fillId="0" borderId="131" xfId="74" applyFont="1" applyBorder="1" applyAlignment="1">
      <alignment horizontal="center" vertical="center" wrapText="1"/>
      <protection/>
    </xf>
    <xf numFmtId="0" fontId="26" fillId="0" borderId="99" xfId="74" applyFont="1" applyBorder="1" applyAlignment="1">
      <alignment horizontal="center" vertical="center" wrapText="1"/>
      <protection/>
    </xf>
    <xf numFmtId="0" fontId="28" fillId="0" borderId="69" xfId="74" applyFont="1" applyBorder="1" applyAlignment="1">
      <alignment horizontal="center" vertical="center"/>
      <protection/>
    </xf>
    <xf numFmtId="0" fontId="78" fillId="0" borderId="84" xfId="0" applyFont="1" applyFill="1" applyBorder="1" applyAlignment="1">
      <alignment horizontal="left"/>
    </xf>
    <xf numFmtId="49" fontId="156" fillId="0" borderId="78" xfId="0" applyNumberFormat="1" applyFont="1" applyFill="1" applyBorder="1" applyAlignment="1">
      <alignment horizontal="left"/>
    </xf>
    <xf numFmtId="49" fontId="156" fillId="0" borderId="83" xfId="0" applyNumberFormat="1" applyFont="1" applyFill="1" applyBorder="1" applyAlignment="1">
      <alignment horizontal="left"/>
    </xf>
    <xf numFmtId="49" fontId="156" fillId="0" borderId="79" xfId="0" applyNumberFormat="1" applyFont="1" applyFill="1" applyBorder="1" applyAlignment="1">
      <alignment horizontal="left"/>
    </xf>
    <xf numFmtId="0" fontId="78" fillId="0" borderId="128" xfId="74" applyFont="1" applyBorder="1" applyAlignment="1">
      <alignment horizontal="center" vertical="center" wrapText="1"/>
      <protection/>
    </xf>
    <xf numFmtId="0" fontId="78" fillId="0" borderId="129" xfId="74" applyFont="1" applyBorder="1" applyAlignment="1">
      <alignment horizontal="center" wrapText="1"/>
      <protection/>
    </xf>
    <xf numFmtId="0" fontId="78" fillId="0" borderId="41" xfId="74" applyFont="1" applyBorder="1" applyAlignment="1">
      <alignment horizontal="center" vertical="center"/>
      <protection/>
    </xf>
    <xf numFmtId="0" fontId="78" fillId="0" borderId="69" xfId="74" applyFont="1" applyBorder="1" applyAlignment="1">
      <alignment horizontal="center" vertical="center"/>
      <protection/>
    </xf>
    <xf numFmtId="0" fontId="157" fillId="0" borderId="98" xfId="74" applyFont="1" applyFill="1" applyBorder="1" applyAlignment="1">
      <alignment horizontal="center" vertical="center"/>
      <protection/>
    </xf>
    <xf numFmtId="0" fontId="157" fillId="0" borderId="98" xfId="74" applyFont="1" applyBorder="1" applyAlignment="1">
      <alignment horizontal="center" vertical="center"/>
      <protection/>
    </xf>
    <xf numFmtId="0" fontId="157" fillId="0" borderId="85" xfId="74" applyFont="1" applyBorder="1" applyAlignment="1">
      <alignment horizontal="center" vertical="center"/>
      <protection/>
    </xf>
    <xf numFmtId="0" fontId="78" fillId="0" borderId="86" xfId="74" applyFont="1" applyBorder="1" applyAlignment="1">
      <alignment horizontal="center" vertical="center"/>
      <protection/>
    </xf>
    <xf numFmtId="0" fontId="78" fillId="0" borderId="43" xfId="74" applyFont="1" applyBorder="1">
      <alignment/>
      <protection/>
    </xf>
    <xf numFmtId="0" fontId="78" fillId="0" borderId="66" xfId="0" applyFont="1" applyFill="1" applyBorder="1" applyAlignment="1">
      <alignment horizontal="left"/>
    </xf>
    <xf numFmtId="0" fontId="78" fillId="0" borderId="231" xfId="74" applyFont="1" applyFill="1" applyBorder="1" applyAlignment="1">
      <alignment horizontal="center" vertical="center"/>
      <protection/>
    </xf>
    <xf numFmtId="0" fontId="78" fillId="0" borderId="43" xfId="74" applyFont="1" applyFill="1" applyBorder="1" applyAlignment="1">
      <alignment horizontal="center" vertical="center"/>
      <protection/>
    </xf>
    <xf numFmtId="0" fontId="78" fillId="0" borderId="136" xfId="74" applyFont="1" applyFill="1" applyBorder="1" applyAlignment="1">
      <alignment horizontal="center" vertical="center"/>
      <protection/>
    </xf>
    <xf numFmtId="0" fontId="78" fillId="0" borderId="78" xfId="74" applyFont="1" applyFill="1" applyBorder="1" applyAlignment="1">
      <alignment horizontal="center" vertical="center"/>
      <protection/>
    </xf>
    <xf numFmtId="0" fontId="78" fillId="0" borderId="81" xfId="0" applyFont="1" applyFill="1" applyBorder="1" applyAlignment="1">
      <alignment horizontal="center" vertical="center"/>
    </xf>
    <xf numFmtId="0" fontId="78" fillId="0" borderId="138" xfId="0" applyFont="1" applyFill="1" applyBorder="1" applyAlignment="1">
      <alignment horizontal="center" vertical="center"/>
    </xf>
    <xf numFmtId="0" fontId="78" fillId="0" borderId="139" xfId="0" applyFont="1" applyFill="1" applyBorder="1" applyAlignment="1">
      <alignment horizontal="center" vertical="center"/>
    </xf>
    <xf numFmtId="0" fontId="78" fillId="0" borderId="86" xfId="0" applyFont="1" applyFill="1" applyBorder="1" applyAlignment="1">
      <alignment horizontal="center" vertical="center"/>
    </xf>
    <xf numFmtId="0" fontId="78" fillId="0" borderId="150" xfId="74" applyFont="1" applyFill="1" applyBorder="1" applyAlignment="1">
      <alignment horizontal="center" vertical="center"/>
      <protection/>
    </xf>
    <xf numFmtId="49" fontId="79" fillId="0" borderId="128" xfId="0" applyNumberFormat="1" applyFont="1" applyFill="1" applyBorder="1" applyAlignment="1">
      <alignment horizontal="center"/>
    </xf>
    <xf numFmtId="49" fontId="79" fillId="0" borderId="129" xfId="0" applyNumberFormat="1" applyFont="1" applyFill="1" applyBorder="1" applyAlignment="1">
      <alignment horizontal="center"/>
    </xf>
    <xf numFmtId="0" fontId="78" fillId="0" borderId="150" xfId="74" applyFont="1" applyBorder="1" applyAlignment="1">
      <alignment horizontal="center" vertical="center"/>
      <protection/>
    </xf>
    <xf numFmtId="0" fontId="78" fillId="0" borderId="232" xfId="0" applyFont="1" applyFill="1" applyBorder="1" applyAlignment="1">
      <alignment horizontal="center" vertical="center"/>
    </xf>
    <xf numFmtId="0" fontId="78" fillId="0" borderId="136" xfId="0" applyFont="1" applyFill="1" applyBorder="1" applyAlignment="1">
      <alignment horizontal="center" vertical="center"/>
    </xf>
    <xf numFmtId="0" fontId="78" fillId="0" borderId="85" xfId="0" applyFont="1" applyFill="1" applyBorder="1" applyAlignment="1">
      <alignment horizontal="center" vertical="center"/>
    </xf>
    <xf numFmtId="0" fontId="80" fillId="0" borderId="80" xfId="74" applyFont="1" applyBorder="1" applyAlignment="1">
      <alignment horizontal="center" vertical="center"/>
      <protection/>
    </xf>
    <xf numFmtId="0" fontId="82" fillId="0" borderId="47" xfId="0" applyFont="1" applyFill="1" applyBorder="1" applyAlignment="1">
      <alignment horizontal="center" vertical="center"/>
    </xf>
    <xf numFmtId="49" fontId="82" fillId="0" borderId="47" xfId="0" applyNumberFormat="1" applyFont="1" applyFill="1" applyBorder="1" applyAlignment="1">
      <alignment horizontal="center" vertical="center"/>
    </xf>
    <xf numFmtId="49" fontId="82" fillId="0" borderId="10" xfId="0" applyNumberFormat="1" applyFont="1" applyFill="1" applyBorder="1" applyAlignment="1">
      <alignment horizontal="center" vertical="center"/>
    </xf>
    <xf numFmtId="0" fontId="82" fillId="0" borderId="87" xfId="0" applyFont="1" applyFill="1" applyBorder="1" applyAlignment="1">
      <alignment horizontal="center" vertical="center"/>
    </xf>
    <xf numFmtId="49" fontId="82" fillId="0" borderId="87" xfId="0" applyNumberFormat="1" applyFont="1" applyFill="1" applyBorder="1" applyAlignment="1">
      <alignment horizontal="center" vertical="center"/>
    </xf>
    <xf numFmtId="49" fontId="82" fillId="0" borderId="88" xfId="0" applyNumberFormat="1" applyFont="1" applyFill="1" applyBorder="1" applyAlignment="1">
      <alignment horizontal="center" vertical="center"/>
    </xf>
    <xf numFmtId="0" fontId="82" fillId="0" borderId="87" xfId="74" applyFont="1" applyFill="1" applyBorder="1" applyAlignment="1">
      <alignment horizontal="center" vertical="center"/>
      <protection/>
    </xf>
    <xf numFmtId="0" fontId="82" fillId="0" borderId="65" xfId="0" applyFont="1" applyFill="1" applyBorder="1" applyAlignment="1">
      <alignment horizontal="center" vertical="center"/>
    </xf>
    <xf numFmtId="0" fontId="82" fillId="0" borderId="17" xfId="0" applyFont="1" applyFill="1" applyBorder="1" applyAlignment="1">
      <alignment horizontal="center" vertical="center"/>
    </xf>
    <xf numFmtId="0" fontId="82" fillId="0" borderId="21" xfId="0" applyFont="1" applyFill="1" applyBorder="1" applyAlignment="1">
      <alignment horizontal="center" vertical="center"/>
    </xf>
    <xf numFmtId="49" fontId="82" fillId="0" borderId="17" xfId="0" applyNumberFormat="1" applyFont="1" applyFill="1" applyBorder="1" applyAlignment="1">
      <alignment horizontal="center" vertical="center"/>
    </xf>
    <xf numFmtId="49" fontId="82" fillId="0" borderId="42" xfId="0" applyNumberFormat="1" applyFont="1" applyFill="1" applyBorder="1" applyAlignment="1">
      <alignment horizontal="center" vertical="center"/>
    </xf>
    <xf numFmtId="0" fontId="82" fillId="0" borderId="193" xfId="0" applyFont="1" applyFill="1" applyBorder="1" applyAlignment="1">
      <alignment horizontal="center" vertical="center"/>
    </xf>
    <xf numFmtId="0" fontId="82" fillId="0" borderId="233" xfId="0" applyFont="1" applyFill="1" applyBorder="1" applyAlignment="1">
      <alignment horizontal="center" vertical="center"/>
    </xf>
    <xf numFmtId="49" fontId="82" fillId="0" borderId="193" xfId="0" applyNumberFormat="1" applyFont="1" applyFill="1" applyBorder="1" applyAlignment="1">
      <alignment horizontal="center" vertical="center"/>
    </xf>
    <xf numFmtId="49" fontId="82" fillId="0" borderId="231" xfId="0" applyNumberFormat="1" applyFont="1" applyFill="1" applyBorder="1" applyAlignment="1">
      <alignment horizontal="center" vertical="center"/>
    </xf>
    <xf numFmtId="49" fontId="83" fillId="0" borderId="233" xfId="0" applyNumberFormat="1" applyFont="1" applyFill="1" applyBorder="1" applyAlignment="1">
      <alignment horizontal="center" vertical="center"/>
    </xf>
    <xf numFmtId="0" fontId="82" fillId="0" borderId="85" xfId="0" applyFont="1" applyFill="1" applyBorder="1" applyAlignment="1">
      <alignment horizontal="center" vertical="center"/>
    </xf>
    <xf numFmtId="49" fontId="82" fillId="0" borderId="70" xfId="0" applyNumberFormat="1" applyFont="1" applyFill="1" applyBorder="1" applyAlignment="1">
      <alignment horizontal="center" vertical="center"/>
    </xf>
    <xf numFmtId="49" fontId="82" fillId="0" borderId="86" xfId="0" applyNumberFormat="1" applyFont="1" applyFill="1" applyBorder="1" applyAlignment="1">
      <alignment horizontal="center" vertical="center"/>
    </xf>
    <xf numFmtId="0" fontId="82" fillId="0" borderId="23" xfId="0" applyFont="1" applyFill="1" applyBorder="1" applyAlignment="1">
      <alignment horizontal="center" vertical="center"/>
    </xf>
    <xf numFmtId="0" fontId="82" fillId="0" borderId="136" xfId="0" applyFont="1" applyFill="1" applyBorder="1" applyAlignment="1">
      <alignment horizontal="center" vertical="center"/>
    </xf>
    <xf numFmtId="49" fontId="82" fillId="0" borderId="23" xfId="0" applyNumberFormat="1" applyFont="1" applyFill="1" applyBorder="1" applyAlignment="1">
      <alignment horizontal="center" vertical="center"/>
    </xf>
    <xf numFmtId="49" fontId="82" fillId="0" borderId="80" xfId="0" applyNumberFormat="1" applyFont="1" applyFill="1" applyBorder="1" applyAlignment="1">
      <alignment horizontal="center" vertical="center"/>
    </xf>
    <xf numFmtId="0" fontId="82" fillId="0" borderId="111" xfId="0" applyFont="1" applyFill="1" applyBorder="1" applyAlignment="1">
      <alignment horizontal="center" vertical="center"/>
    </xf>
    <xf numFmtId="49" fontId="82" fillId="0" borderId="38" xfId="0" applyNumberFormat="1" applyFont="1" applyFill="1" applyBorder="1" applyAlignment="1">
      <alignment horizontal="center" vertical="center"/>
    </xf>
    <xf numFmtId="49" fontId="82" fillId="0" borderId="139" xfId="0" applyNumberFormat="1" applyFont="1" applyFill="1" applyBorder="1" applyAlignment="1">
      <alignment horizontal="center" vertical="center"/>
    </xf>
    <xf numFmtId="0" fontId="82" fillId="0" borderId="24" xfId="0" applyFont="1" applyFill="1" applyBorder="1" applyAlignment="1">
      <alignment horizontal="center" vertical="center"/>
    </xf>
    <xf numFmtId="0" fontId="82" fillId="0" borderId="49" xfId="0" applyFont="1" applyFill="1" applyBorder="1" applyAlignment="1">
      <alignment horizontal="center" vertical="center"/>
    </xf>
    <xf numFmtId="49" fontId="82" fillId="0" borderId="84" xfId="0" applyNumberFormat="1" applyFont="1" applyFill="1" applyBorder="1" applyAlignment="1">
      <alignment horizontal="center" vertical="center"/>
    </xf>
    <xf numFmtId="0" fontId="82" fillId="0" borderId="84" xfId="0" applyFont="1" applyFill="1" applyBorder="1" applyAlignment="1">
      <alignment horizontal="center" vertical="center"/>
    </xf>
    <xf numFmtId="49" fontId="82" fillId="0" borderId="89" xfId="0" applyNumberFormat="1" applyFont="1" applyFill="1" applyBorder="1" applyAlignment="1">
      <alignment horizontal="center" vertical="center"/>
    </xf>
    <xf numFmtId="0" fontId="15" fillId="20" borderId="17" xfId="0" applyFont="1" applyFill="1" applyBorder="1" applyAlignment="1">
      <alignment/>
    </xf>
    <xf numFmtId="0" fontId="15" fillId="20" borderId="16" xfId="0" applyFont="1" applyFill="1" applyBorder="1" applyAlignment="1">
      <alignment/>
    </xf>
    <xf numFmtId="0" fontId="15" fillId="20" borderId="18" xfId="0" applyFont="1" applyFill="1" applyBorder="1" applyAlignment="1">
      <alignment/>
    </xf>
    <xf numFmtId="0" fontId="15" fillId="20" borderId="55" xfId="0" applyFont="1" applyFill="1" applyBorder="1" applyAlignment="1">
      <alignment/>
    </xf>
    <xf numFmtId="0" fontId="12" fillId="20" borderId="71" xfId="42" applyFont="1" applyFill="1" applyBorder="1" applyAlignment="1" quotePrefix="1">
      <alignment horizontal="center" vertical="center" wrapText="1"/>
      <protection/>
    </xf>
    <xf numFmtId="0" fontId="12" fillId="20" borderId="28" xfId="42" applyFont="1" applyFill="1" applyBorder="1" applyAlignment="1" quotePrefix="1">
      <alignment horizontal="center" vertical="center" wrapText="1"/>
      <protection/>
    </xf>
    <xf numFmtId="0" fontId="22" fillId="20" borderId="29" xfId="0" applyFont="1" applyFill="1" applyBorder="1" applyAlignment="1">
      <alignment horizontal="center" vertical="center"/>
    </xf>
    <xf numFmtId="0" fontId="63" fillId="39" borderId="0" xfId="0" applyFont="1" applyFill="1" applyAlignment="1" applyProtection="1">
      <alignment/>
      <protection locked="0"/>
    </xf>
    <xf numFmtId="0" fontId="64" fillId="35" borderId="19" xfId="0" applyFont="1" applyFill="1" applyBorder="1" applyAlignment="1" applyProtection="1">
      <alignment horizontal="center" vertical="center"/>
      <protection locked="0"/>
    </xf>
    <xf numFmtId="0" fontId="64" fillId="35" borderId="42" xfId="0" applyFont="1" applyFill="1" applyBorder="1" applyAlignment="1" applyProtection="1">
      <alignment horizontal="center" vertical="center"/>
      <protection locked="0"/>
    </xf>
    <xf numFmtId="0" fontId="18" fillId="20" borderId="29" xfId="0" applyFont="1" applyFill="1" applyBorder="1" applyAlignment="1">
      <alignment horizontal="center" vertical="center" wrapText="1"/>
    </xf>
    <xf numFmtId="0" fontId="17" fillId="35" borderId="67" xfId="42" applyFont="1" applyFill="1" applyBorder="1" applyAlignment="1">
      <alignment vertical="center" wrapText="1"/>
      <protection/>
    </xf>
    <xf numFmtId="0" fontId="17" fillId="35" borderId="55" xfId="42" applyFont="1" applyFill="1" applyBorder="1" applyAlignment="1" quotePrefix="1">
      <alignment vertical="center" wrapText="1"/>
      <protection/>
    </xf>
    <xf numFmtId="49" fontId="79" fillId="0" borderId="122" xfId="0" applyNumberFormat="1" applyFont="1" applyFill="1" applyBorder="1" applyAlignment="1">
      <alignment horizontal="center"/>
    </xf>
    <xf numFmtId="0" fontId="53" fillId="35" borderId="0" xfId="76" applyFont="1" applyFill="1" applyAlignment="1">
      <alignment horizontal="center"/>
      <protection/>
    </xf>
    <xf numFmtId="0" fontId="53" fillId="35" borderId="0" xfId="76" applyFont="1" applyFill="1" applyAlignment="1">
      <alignment horizontal="center" vertical="center"/>
      <protection/>
    </xf>
    <xf numFmtId="0" fontId="65" fillId="35" borderId="50" xfId="42" applyFont="1" applyFill="1" applyBorder="1" applyAlignment="1" applyProtection="1" quotePrefix="1">
      <alignment vertical="center" wrapText="1"/>
      <protection locked="0"/>
    </xf>
    <xf numFmtId="0" fontId="65" fillId="35" borderId="39" xfId="42" applyFont="1" applyFill="1" applyBorder="1" applyAlignment="1" applyProtection="1" quotePrefix="1">
      <alignment vertical="center" wrapText="1"/>
      <protection locked="0"/>
    </xf>
    <xf numFmtId="0" fontId="68" fillId="35" borderId="40" xfId="42" applyFont="1" applyFill="1" applyBorder="1" applyAlignment="1" applyProtection="1" quotePrefix="1">
      <alignment vertical="center" wrapText="1"/>
      <protection locked="0"/>
    </xf>
    <xf numFmtId="0" fontId="68" fillId="35" borderId="51" xfId="42" applyFont="1" applyFill="1" applyBorder="1" applyAlignment="1" applyProtection="1" quotePrefix="1">
      <alignment vertical="center" wrapText="1"/>
      <protection locked="0"/>
    </xf>
    <xf numFmtId="0" fontId="69" fillId="35" borderId="50" xfId="0" applyFont="1" applyFill="1" applyBorder="1" applyAlignment="1" applyProtection="1">
      <alignment horizontal="left" vertical="center" wrapText="1"/>
      <protection locked="0"/>
    </xf>
    <xf numFmtId="0" fontId="69" fillId="35" borderId="39" xfId="0" applyFont="1" applyFill="1" applyBorder="1" applyAlignment="1" applyProtection="1">
      <alignment horizontal="left" vertical="center" wrapText="1"/>
      <protection locked="0"/>
    </xf>
    <xf numFmtId="0" fontId="69" fillId="35" borderId="40" xfId="0" applyFont="1" applyFill="1" applyBorder="1" applyAlignment="1" applyProtection="1">
      <alignment horizontal="left" vertical="center" wrapText="1"/>
      <protection locked="0"/>
    </xf>
    <xf numFmtId="0" fontId="65" fillId="35" borderId="64" xfId="38" applyFont="1" applyFill="1" applyBorder="1" applyAlignment="1" applyProtection="1" quotePrefix="1">
      <alignment horizontal="center" vertical="center" wrapText="1"/>
      <protection locked="0"/>
    </xf>
    <xf numFmtId="0" fontId="65" fillId="35" borderId="30" xfId="38" applyFont="1" applyFill="1" applyBorder="1" applyAlignment="1" applyProtection="1" quotePrefix="1">
      <alignment horizontal="center" vertical="center" wrapText="1"/>
      <protection locked="0"/>
    </xf>
    <xf numFmtId="0" fontId="62" fillId="35" borderId="29" xfId="0" applyFont="1" applyFill="1" applyBorder="1" applyAlignment="1" applyProtection="1">
      <alignment horizontal="center" vertical="center" wrapText="1"/>
      <protection locked="0"/>
    </xf>
    <xf numFmtId="0" fontId="62" fillId="35" borderId="28" xfId="0" applyFont="1" applyFill="1" applyBorder="1" applyAlignment="1" applyProtection="1">
      <alignment horizontal="center" vertical="center" wrapText="1"/>
      <protection locked="0"/>
    </xf>
    <xf numFmtId="0" fontId="62" fillId="35" borderId="34" xfId="0" applyFont="1" applyFill="1" applyBorder="1" applyAlignment="1" applyProtection="1">
      <alignment horizontal="center" vertical="center" wrapText="1"/>
      <protection locked="0"/>
    </xf>
    <xf numFmtId="0" fontId="67" fillId="35" borderId="31" xfId="42" applyFont="1" applyFill="1" applyBorder="1" applyAlignment="1" applyProtection="1">
      <alignment vertical="center" wrapText="1"/>
      <protection locked="0"/>
    </xf>
    <xf numFmtId="0" fontId="68" fillId="35" borderId="36" xfId="38" applyFont="1" applyFill="1" applyBorder="1" applyAlignment="1" applyProtection="1" quotePrefix="1">
      <alignment vertical="center" wrapText="1"/>
      <protection locked="0"/>
    </xf>
    <xf numFmtId="0" fontId="68" fillId="35" borderId="41" xfId="38" applyFont="1" applyFill="1" applyBorder="1" applyAlignment="1" applyProtection="1" quotePrefix="1">
      <alignment vertical="center" wrapText="1"/>
      <protection locked="0"/>
    </xf>
    <xf numFmtId="0" fontId="68" fillId="35" borderId="33" xfId="38" applyFont="1" applyFill="1" applyBorder="1" applyAlignment="1" applyProtection="1" quotePrefix="1">
      <alignment vertical="center" wrapText="1"/>
      <protection locked="0"/>
    </xf>
    <xf numFmtId="0" fontId="68" fillId="35" borderId="69" xfId="38" applyFont="1" applyFill="1" applyBorder="1" applyAlignment="1" applyProtection="1" quotePrefix="1">
      <alignment vertical="center" wrapText="1"/>
      <protection locked="0"/>
    </xf>
    <xf numFmtId="0" fontId="69" fillId="35" borderId="14" xfId="0" applyFont="1" applyFill="1" applyBorder="1" applyAlignment="1" applyProtection="1">
      <alignment horizontal="center" vertical="center" wrapText="1"/>
      <protection locked="0"/>
    </xf>
    <xf numFmtId="0" fontId="69" fillId="35" borderId="15" xfId="0" applyFont="1" applyFill="1" applyBorder="1" applyAlignment="1" applyProtection="1">
      <alignment horizontal="center" vertical="center" wrapText="1"/>
      <protection locked="0"/>
    </xf>
    <xf numFmtId="0" fontId="68" fillId="35" borderId="85" xfId="42" applyFont="1" applyFill="1" applyBorder="1" applyAlignment="1" applyProtection="1" quotePrefix="1">
      <alignment horizontal="center" vertical="center" wrapText="1"/>
      <protection locked="0"/>
    </xf>
    <xf numFmtId="0" fontId="64" fillId="35" borderId="67" xfId="42" applyFont="1" applyFill="1" applyBorder="1" applyAlignment="1" quotePrefix="1">
      <alignment horizontal="left" vertical="center" wrapText="1"/>
      <protection/>
    </xf>
    <xf numFmtId="0" fontId="64" fillId="35" borderId="68" xfId="42" applyFont="1" applyFill="1" applyBorder="1" applyAlignment="1" quotePrefix="1">
      <alignment horizontal="left" vertical="center" wrapText="1"/>
      <protection/>
    </xf>
    <xf numFmtId="0" fontId="68" fillId="35" borderId="0" xfId="42" applyFont="1" applyFill="1" applyBorder="1" applyAlignment="1" applyProtection="1" quotePrefix="1">
      <alignment horizontal="center" vertical="center" wrapText="1"/>
      <protection locked="0"/>
    </xf>
    <xf numFmtId="0" fontId="68" fillId="35" borderId="30" xfId="42" applyFont="1" applyFill="1" applyBorder="1" applyAlignment="1" applyProtection="1" quotePrefix="1">
      <alignment horizontal="center" vertical="center" wrapText="1"/>
      <protection locked="0"/>
    </xf>
    <xf numFmtId="0" fontId="68" fillId="35" borderId="47" xfId="42" applyFont="1" applyFill="1" applyBorder="1" applyAlignment="1" applyProtection="1" quotePrefix="1">
      <alignment horizontal="center" vertical="center" wrapText="1"/>
      <protection locked="0"/>
    </xf>
    <xf numFmtId="0" fontId="62" fillId="35" borderId="21" xfId="0" applyFont="1" applyFill="1" applyBorder="1" applyAlignment="1" applyProtection="1">
      <alignment horizontal="center" vertical="center" wrapText="1"/>
      <protection locked="0"/>
    </xf>
    <xf numFmtId="0" fontId="62" fillId="35" borderId="32" xfId="0" applyFont="1" applyFill="1" applyBorder="1" applyAlignment="1" applyProtection="1">
      <alignment horizontal="center" vertical="center" wrapText="1"/>
      <protection locked="0"/>
    </xf>
    <xf numFmtId="0" fontId="62" fillId="35" borderId="16" xfId="0" applyFont="1" applyFill="1" applyBorder="1" applyAlignment="1" applyProtection="1">
      <alignment horizontal="center" vertical="center" wrapText="1"/>
      <protection locked="0"/>
    </xf>
    <xf numFmtId="0" fontId="62" fillId="35" borderId="17" xfId="0" applyFont="1" applyFill="1" applyBorder="1" applyAlignment="1" applyProtection="1">
      <alignment horizontal="center" vertical="center" wrapText="1"/>
      <protection locked="0"/>
    </xf>
    <xf numFmtId="0" fontId="62" fillId="35" borderId="18" xfId="0" applyFont="1" applyFill="1" applyBorder="1" applyAlignment="1" applyProtection="1">
      <alignment horizontal="center" vertical="center" wrapText="1"/>
      <protection locked="0"/>
    </xf>
    <xf numFmtId="0" fontId="62" fillId="35" borderId="55" xfId="0" applyFont="1" applyFill="1" applyBorder="1" applyAlignment="1" applyProtection="1">
      <alignment horizontal="center" vertical="center" wrapText="1"/>
      <protection locked="0"/>
    </xf>
    <xf numFmtId="0" fontId="62" fillId="35" borderId="56" xfId="0" applyFont="1" applyFill="1" applyBorder="1" applyAlignment="1" applyProtection="1">
      <alignment horizontal="center" vertical="center" wrapText="1"/>
      <protection locked="0"/>
    </xf>
    <xf numFmtId="0" fontId="62" fillId="35" borderId="57" xfId="0" applyFont="1" applyFill="1" applyBorder="1" applyAlignment="1" applyProtection="1">
      <alignment horizontal="center" vertical="center" wrapText="1"/>
      <protection locked="0"/>
    </xf>
    <xf numFmtId="0" fontId="62" fillId="35" borderId="19" xfId="0" applyFont="1" applyFill="1" applyBorder="1" applyAlignment="1" applyProtection="1">
      <alignment horizontal="center" vertical="center" wrapText="1"/>
      <protection locked="0"/>
    </xf>
    <xf numFmtId="0" fontId="62" fillId="35" borderId="42" xfId="0" applyFont="1" applyFill="1" applyBorder="1" applyAlignment="1" applyProtection="1">
      <alignment horizontal="center" vertical="center" wrapText="1"/>
      <protection locked="0"/>
    </xf>
    <xf numFmtId="0" fontId="62" fillId="35" borderId="43" xfId="0" applyFont="1" applyFill="1" applyBorder="1" applyAlignment="1" applyProtection="1">
      <alignment horizontal="center" vertical="center" wrapText="1"/>
      <protection locked="0"/>
    </xf>
    <xf numFmtId="0" fontId="62" fillId="35" borderId="20" xfId="0" applyFont="1" applyFill="1" applyBorder="1" applyAlignment="1" applyProtection="1">
      <alignment horizontal="center" vertical="center" wrapText="1"/>
      <protection locked="0"/>
    </xf>
    <xf numFmtId="0" fontId="17" fillId="0" borderId="16" xfId="42" applyFont="1" applyFill="1" applyBorder="1" applyAlignment="1" quotePrefix="1">
      <alignment vertical="center" wrapText="1"/>
      <protection/>
    </xf>
    <xf numFmtId="0" fontId="17" fillId="0" borderId="17" xfId="42" applyFont="1" applyFill="1" applyBorder="1" applyAlignment="1" quotePrefix="1">
      <alignment vertical="center" wrapText="1"/>
      <protection/>
    </xf>
    <xf numFmtId="0" fontId="17" fillId="0" borderId="18" xfId="42" applyFont="1" applyFill="1" applyBorder="1" applyAlignment="1" quotePrefix="1">
      <alignment vertical="center" wrapText="1"/>
      <protection/>
    </xf>
    <xf numFmtId="0" fontId="17" fillId="0" borderId="22" xfId="42" applyFont="1" applyFill="1" applyBorder="1" applyAlignment="1" quotePrefix="1">
      <alignment vertical="center" wrapText="1"/>
      <protection/>
    </xf>
    <xf numFmtId="0" fontId="17" fillId="0" borderId="23" xfId="42" applyFont="1" applyFill="1" applyBorder="1" applyAlignment="1" quotePrefix="1">
      <alignment vertical="center" wrapText="1"/>
      <protection/>
    </xf>
    <xf numFmtId="0" fontId="16" fillId="40" borderId="20" xfId="38" applyFont="1" applyFill="1" applyBorder="1" applyAlignment="1">
      <alignment vertical="center" wrapText="1"/>
      <protection/>
    </xf>
    <xf numFmtId="0" fontId="16" fillId="40" borderId="21" xfId="38" applyFont="1" applyFill="1" applyBorder="1" applyAlignment="1">
      <alignment vertical="center" wrapText="1"/>
      <protection/>
    </xf>
    <xf numFmtId="0" fontId="16" fillId="40" borderId="32" xfId="38" applyFont="1" applyFill="1" applyBorder="1" applyAlignment="1">
      <alignment vertical="center" wrapText="1"/>
      <protection/>
    </xf>
    <xf numFmtId="0" fontId="16" fillId="20" borderId="17" xfId="42" applyFont="1" applyFill="1" applyBorder="1" applyAlignment="1" quotePrefix="1">
      <alignment horizontal="center" vertical="center" wrapText="1"/>
      <protection/>
    </xf>
    <xf numFmtId="0" fontId="16" fillId="20" borderId="18" xfId="42" applyFont="1" applyFill="1" applyBorder="1" applyAlignment="1" quotePrefix="1">
      <alignment horizontal="center" vertical="center" wrapText="1"/>
      <protection/>
    </xf>
    <xf numFmtId="0" fontId="16" fillId="20" borderId="65" xfId="42" applyFont="1" applyFill="1" applyBorder="1" applyAlignment="1" quotePrefix="1">
      <alignment horizontal="center" vertical="center" wrapText="1"/>
      <protection/>
    </xf>
    <xf numFmtId="0" fontId="16" fillId="20" borderId="21" xfId="42" applyFont="1" applyFill="1" applyBorder="1" applyAlignment="1" quotePrefix="1">
      <alignment horizontal="center" vertical="center" wrapText="1"/>
      <protection/>
    </xf>
    <xf numFmtId="0" fontId="16" fillId="20" borderId="32" xfId="42" applyFont="1" applyFill="1" applyBorder="1" applyAlignment="1" quotePrefix="1">
      <alignment horizontal="center" vertical="center" wrapText="1"/>
      <protection/>
    </xf>
    <xf numFmtId="0" fontId="22" fillId="20" borderId="12" xfId="0" applyFont="1" applyFill="1" applyBorder="1" applyAlignment="1">
      <alignment horizontal="center" vertical="center"/>
    </xf>
    <xf numFmtId="0" fontId="22" fillId="20" borderId="41" xfId="0" applyFont="1" applyFill="1" applyBorder="1" applyAlignment="1">
      <alignment horizontal="center" vertical="center"/>
    </xf>
    <xf numFmtId="0" fontId="17" fillId="20" borderId="69" xfId="42" applyFont="1" applyFill="1" applyBorder="1" applyAlignment="1" quotePrefix="1">
      <alignment horizontal="center" vertical="center" wrapText="1"/>
      <protection/>
    </xf>
    <xf numFmtId="0" fontId="17" fillId="20" borderId="33" xfId="42" applyFont="1" applyFill="1" applyBorder="1" applyAlignment="1" quotePrefix="1">
      <alignment horizontal="center" vertical="center" wrapText="1"/>
      <protection/>
    </xf>
    <xf numFmtId="0" fontId="22" fillId="20" borderId="36" xfId="0" applyFont="1" applyFill="1" applyBorder="1" applyAlignment="1">
      <alignment horizontal="center" vertical="center"/>
    </xf>
    <xf numFmtId="0" fontId="15" fillId="20" borderId="36" xfId="0" applyFont="1" applyFill="1" applyBorder="1" applyAlignment="1">
      <alignment horizontal="center" vertical="center"/>
    </xf>
    <xf numFmtId="0" fontId="15" fillId="20" borderId="41" xfId="0" applyFont="1" applyFill="1" applyBorder="1" applyAlignment="1">
      <alignment horizontal="center" vertical="center"/>
    </xf>
    <xf numFmtId="0" fontId="16" fillId="20" borderId="41" xfId="38" applyFont="1" applyFill="1" applyBorder="1" applyAlignment="1">
      <alignment horizontal="center" vertical="center" wrapText="1"/>
      <protection/>
    </xf>
    <xf numFmtId="0" fontId="17" fillId="35" borderId="43" xfId="42" applyFont="1" applyFill="1" applyBorder="1" applyAlignment="1" quotePrefix="1">
      <alignment horizontal="center" vertical="center" wrapText="1"/>
      <protection/>
    </xf>
    <xf numFmtId="0" fontId="17" fillId="35" borderId="32" xfId="42" applyFont="1" applyFill="1" applyBorder="1" applyAlignment="1" quotePrefix="1">
      <alignment horizontal="center" vertical="center" wrapText="1"/>
      <protection/>
    </xf>
    <xf numFmtId="0" fontId="17" fillId="20" borderId="100" xfId="42" applyFont="1" applyFill="1" applyBorder="1" applyAlignment="1" quotePrefix="1">
      <alignment horizontal="center" vertical="center" wrapText="1"/>
      <protection/>
    </xf>
    <xf numFmtId="0" fontId="17" fillId="41" borderId="47" xfId="42" applyFont="1" applyFill="1" applyBorder="1" applyAlignment="1" quotePrefix="1">
      <alignment horizontal="center" vertical="center" wrapText="1"/>
      <protection/>
    </xf>
    <xf numFmtId="0" fontId="17" fillId="41" borderId="17" xfId="42" applyFont="1" applyFill="1" applyBorder="1" applyAlignment="1" quotePrefix="1">
      <alignment horizontal="center" vertical="center" wrapText="1"/>
      <protection/>
    </xf>
    <xf numFmtId="0" fontId="17" fillId="20" borderId="58" xfId="42" applyFont="1" applyFill="1" applyBorder="1" applyAlignment="1" quotePrefix="1">
      <alignment horizontal="center" vertical="center" wrapText="1"/>
      <protection/>
    </xf>
    <xf numFmtId="0" fontId="17" fillId="20" borderId="127" xfId="42" applyFont="1" applyFill="1" applyBorder="1" applyAlignment="1" quotePrefix="1">
      <alignment horizontal="center" vertical="center" wrapText="1"/>
      <protection/>
    </xf>
    <xf numFmtId="0" fontId="16" fillId="20" borderId="132" xfId="38" applyFont="1" applyFill="1" applyBorder="1" applyAlignment="1" quotePrefix="1">
      <alignment horizontal="center" vertical="center" wrapText="1"/>
      <protection/>
    </xf>
    <xf numFmtId="0" fontId="16" fillId="20" borderId="104" xfId="38" applyFont="1" applyFill="1" applyBorder="1" applyAlignment="1" quotePrefix="1">
      <alignment horizontal="center" vertical="center" wrapText="1"/>
      <protection/>
    </xf>
    <xf numFmtId="0" fontId="22" fillId="41" borderId="20" xfId="0" applyFont="1" applyFill="1" applyBorder="1" applyAlignment="1">
      <alignment horizontal="center" vertical="center"/>
    </xf>
    <xf numFmtId="0" fontId="22" fillId="41" borderId="21" xfId="0" applyFont="1" applyFill="1" applyBorder="1" applyAlignment="1">
      <alignment horizontal="center" vertical="center"/>
    </xf>
    <xf numFmtId="0" fontId="22" fillId="41" borderId="50" xfId="0" applyFont="1" applyFill="1" applyBorder="1" applyAlignment="1">
      <alignment horizontal="center" vertical="center"/>
    </xf>
    <xf numFmtId="0" fontId="22" fillId="41" borderId="39" xfId="0" applyFont="1" applyFill="1" applyBorder="1" applyAlignment="1">
      <alignment horizontal="center" vertical="center"/>
    </xf>
    <xf numFmtId="0" fontId="22" fillId="41" borderId="16" xfId="0" applyFont="1" applyFill="1" applyBorder="1" applyAlignment="1">
      <alignment horizontal="center" vertical="center"/>
    </xf>
    <xf numFmtId="0" fontId="22" fillId="41" borderId="17" xfId="0" applyFont="1" applyFill="1" applyBorder="1" applyAlignment="1">
      <alignment horizontal="center" vertical="center"/>
    </xf>
    <xf numFmtId="0" fontId="22" fillId="41" borderId="35" xfId="0" applyFont="1" applyFill="1" applyBorder="1" applyAlignment="1">
      <alignment horizontal="center" vertical="center"/>
    </xf>
    <xf numFmtId="0" fontId="15" fillId="41" borderId="35" xfId="0" applyFont="1" applyFill="1" applyBorder="1" applyAlignment="1">
      <alignment horizontal="center" vertical="center"/>
    </xf>
    <xf numFmtId="0" fontId="15" fillId="41" borderId="21" xfId="0" applyFont="1" applyFill="1" applyBorder="1" applyAlignment="1">
      <alignment horizontal="center" vertical="center"/>
    </xf>
    <xf numFmtId="0" fontId="22" fillId="41" borderId="52" xfId="0" applyFont="1" applyFill="1" applyBorder="1" applyAlignment="1">
      <alignment horizontal="center" vertical="center"/>
    </xf>
    <xf numFmtId="0" fontId="15" fillId="41" borderId="52" xfId="0" applyFont="1" applyFill="1" applyBorder="1" applyAlignment="1">
      <alignment horizontal="center" vertical="center"/>
    </xf>
    <xf numFmtId="0" fontId="15" fillId="41" borderId="39" xfId="0" applyFont="1" applyFill="1" applyBorder="1" applyAlignment="1">
      <alignment horizontal="center" vertical="center"/>
    </xf>
    <xf numFmtId="0" fontId="22" fillId="41" borderId="22" xfId="0" applyFont="1" applyFill="1" applyBorder="1" applyAlignment="1">
      <alignment horizontal="center" vertical="center"/>
    </xf>
    <xf numFmtId="0" fontId="15" fillId="41" borderId="22" xfId="0" applyFont="1" applyFill="1" applyBorder="1" applyAlignment="1">
      <alignment horizontal="center" vertical="center"/>
    </xf>
    <xf numFmtId="0" fontId="15" fillId="41" borderId="17" xfId="0" applyFont="1" applyFill="1" applyBorder="1" applyAlignment="1">
      <alignment horizontal="center" vertical="center"/>
    </xf>
    <xf numFmtId="0" fontId="16" fillId="20" borderId="62" xfId="42" applyFont="1" applyFill="1" applyBorder="1" applyAlignment="1" quotePrefix="1">
      <alignment horizontal="center" vertical="center" wrapText="1"/>
      <protection/>
    </xf>
    <xf numFmtId="0" fontId="17" fillId="20" borderId="53" xfId="42" applyFont="1" applyFill="1" applyBorder="1" applyAlignment="1" quotePrefix="1">
      <alignment horizontal="center" vertical="center" wrapText="1"/>
      <protection/>
    </xf>
    <xf numFmtId="0" fontId="17" fillId="20" borderId="63" xfId="42" applyFont="1" applyFill="1" applyBorder="1" applyAlignment="1" quotePrefix="1">
      <alignment horizontal="center" vertical="center" wrapText="1"/>
      <protection/>
    </xf>
    <xf numFmtId="0" fontId="18" fillId="20" borderId="36" xfId="0" applyFont="1" applyFill="1" applyBorder="1" applyAlignment="1">
      <alignment horizontal="center" vertical="center" wrapText="1"/>
    </xf>
    <xf numFmtId="0" fontId="18" fillId="20" borderId="62" xfId="0" applyFont="1" applyFill="1" applyBorder="1" applyAlignment="1">
      <alignment horizontal="center" vertical="center" wrapText="1"/>
    </xf>
    <xf numFmtId="0" fontId="18" fillId="20" borderId="53" xfId="0" applyFont="1" applyFill="1" applyBorder="1" applyAlignment="1">
      <alignment horizontal="center" vertical="center" wrapText="1"/>
    </xf>
    <xf numFmtId="0" fontId="18" fillId="20" borderId="20" xfId="0" applyFont="1" applyFill="1" applyBorder="1" applyAlignment="1">
      <alignment horizontal="center" vertical="center" wrapText="1"/>
    </xf>
    <xf numFmtId="0" fontId="18" fillId="20" borderId="32" xfId="0" applyFont="1" applyFill="1" applyBorder="1" applyAlignment="1">
      <alignment horizontal="center" vertical="center" wrapText="1"/>
    </xf>
    <xf numFmtId="0" fontId="17" fillId="41" borderId="29" xfId="42" applyFont="1" applyFill="1" applyBorder="1" applyAlignment="1" quotePrefix="1">
      <alignment horizontal="center" vertical="center" wrapText="1"/>
      <protection/>
    </xf>
    <xf numFmtId="0" fontId="17" fillId="41" borderId="16" xfId="42" applyFont="1" applyFill="1" applyBorder="1" applyAlignment="1" quotePrefix="1">
      <alignment horizontal="center" vertical="center" wrapText="1"/>
      <protection/>
    </xf>
    <xf numFmtId="0" fontId="22" fillId="41" borderId="16" xfId="42" applyFont="1" applyFill="1" applyBorder="1" applyAlignment="1" quotePrefix="1">
      <alignment horizontal="center" vertical="center" wrapText="1"/>
      <protection/>
    </xf>
    <xf numFmtId="0" fontId="22" fillId="20" borderId="23" xfId="42" applyFont="1" applyFill="1" applyBorder="1" applyAlignment="1" quotePrefix="1">
      <alignment horizontal="center" vertical="center" wrapText="1"/>
      <protection/>
    </xf>
    <xf numFmtId="0" fontId="17" fillId="41" borderId="19" xfId="42" applyFont="1" applyFill="1" applyBorder="1" applyAlignment="1" quotePrefix="1">
      <alignment horizontal="center" vertical="center" wrapText="1"/>
      <protection/>
    </xf>
    <xf numFmtId="0" fontId="16" fillId="41" borderId="19" xfId="42" applyFont="1" applyFill="1" applyBorder="1" applyAlignment="1" quotePrefix="1">
      <alignment horizontal="center" vertical="center" wrapText="1"/>
      <protection/>
    </xf>
    <xf numFmtId="0" fontId="17" fillId="20" borderId="33" xfId="38" applyFont="1" applyFill="1" applyBorder="1" applyAlignment="1" quotePrefix="1">
      <alignment horizontal="center" vertical="center" wrapText="1"/>
      <protection/>
    </xf>
    <xf numFmtId="0" fontId="17" fillId="20" borderId="69" xfId="38" applyFont="1" applyFill="1" applyBorder="1" applyAlignment="1" quotePrefix="1">
      <alignment horizontal="center" vertical="center" wrapText="1"/>
      <protection/>
    </xf>
    <xf numFmtId="0" fontId="17" fillId="41" borderId="65" xfId="42" applyFont="1" applyFill="1" applyBorder="1" applyAlignment="1" quotePrefix="1">
      <alignment horizontal="center" vertical="center" wrapText="1"/>
      <protection/>
    </xf>
    <xf numFmtId="0" fontId="17" fillId="41" borderId="21" xfId="42" applyFont="1" applyFill="1" applyBorder="1" applyAlignment="1" quotePrefix="1">
      <alignment horizontal="center" vertical="center" wrapText="1"/>
      <protection/>
    </xf>
    <xf numFmtId="0" fontId="17" fillId="41" borderId="20" xfId="42" applyFont="1" applyFill="1" applyBorder="1" applyAlignment="1" quotePrefix="1">
      <alignment horizontal="center" vertical="center" wrapText="1"/>
      <protection/>
    </xf>
    <xf numFmtId="0" fontId="17" fillId="41" borderId="35" xfId="42" applyFont="1" applyFill="1" applyBorder="1" applyAlignment="1" quotePrefix="1">
      <alignment horizontal="center" vertical="center" wrapText="1"/>
      <protection/>
    </xf>
    <xf numFmtId="0" fontId="17" fillId="41" borderId="22" xfId="42" applyFont="1" applyFill="1" applyBorder="1" applyAlignment="1" quotePrefix="1">
      <alignment horizontal="center" vertical="center" wrapText="1"/>
      <protection/>
    </xf>
    <xf numFmtId="0" fontId="18" fillId="20" borderId="0" xfId="0" applyFont="1" applyFill="1" applyBorder="1" applyAlignment="1">
      <alignment horizontal="center"/>
    </xf>
    <xf numFmtId="0" fontId="15" fillId="20" borderId="0" xfId="0" applyFont="1" applyFill="1" applyBorder="1" applyAlignment="1">
      <alignment horizontal="center"/>
    </xf>
    <xf numFmtId="0" fontId="15" fillId="20" borderId="0" xfId="0" applyFont="1" applyFill="1" applyAlignment="1">
      <alignment horizontal="center"/>
    </xf>
    <xf numFmtId="0" fontId="86" fillId="20" borderId="29" xfId="0" applyFont="1" applyFill="1" applyBorder="1" applyAlignment="1">
      <alignment horizontal="center" vertical="center" wrapText="1"/>
    </xf>
    <xf numFmtId="0" fontId="86" fillId="20" borderId="28" xfId="0" applyFont="1" applyFill="1" applyBorder="1" applyAlignment="1">
      <alignment horizontal="center" vertical="center" wrapText="1"/>
    </xf>
    <xf numFmtId="0" fontId="86" fillId="20" borderId="34" xfId="0" applyFont="1" applyFill="1" applyBorder="1" applyAlignment="1">
      <alignment horizontal="center" vertical="center" wrapText="1"/>
    </xf>
    <xf numFmtId="0" fontId="18" fillId="20" borderId="15" xfId="0" applyFont="1" applyFill="1" applyBorder="1" applyAlignment="1">
      <alignment horizontal="left" vertical="center" wrapText="1"/>
    </xf>
    <xf numFmtId="0" fontId="16" fillId="20" borderId="14" xfId="42" applyFont="1" applyFill="1" applyBorder="1" applyAlignment="1" quotePrefix="1">
      <alignment vertical="center" wrapText="1"/>
      <protection/>
    </xf>
    <xf numFmtId="0" fontId="17" fillId="20" borderId="15" xfId="42" applyFont="1" applyFill="1" applyBorder="1" applyAlignment="1" quotePrefix="1">
      <alignment vertical="center" wrapText="1"/>
      <protection/>
    </xf>
    <xf numFmtId="0" fontId="17" fillId="20" borderId="36" xfId="42" applyFont="1" applyFill="1" applyBorder="1" applyAlignment="1" quotePrefix="1">
      <alignment horizontal="center" vertical="center" wrapText="1"/>
      <protection/>
    </xf>
    <xf numFmtId="0" fontId="17" fillId="20" borderId="62" xfId="42" applyFont="1" applyFill="1" applyBorder="1" applyAlignment="1" quotePrefix="1">
      <alignment horizontal="center" vertical="center" wrapText="1"/>
      <protection/>
    </xf>
    <xf numFmtId="0" fontId="16" fillId="35" borderId="20" xfId="42" applyFont="1" applyFill="1" applyBorder="1" applyAlignment="1" quotePrefix="1">
      <alignment vertical="center" wrapText="1"/>
      <protection/>
    </xf>
    <xf numFmtId="0" fontId="16" fillId="35" borderId="21" xfId="42" applyFont="1" applyFill="1" applyBorder="1" applyAlignment="1" quotePrefix="1">
      <alignment vertical="center" wrapText="1"/>
      <protection/>
    </xf>
    <xf numFmtId="0" fontId="16" fillId="35" borderId="35" xfId="42" applyFont="1" applyFill="1" applyBorder="1" applyAlignment="1" quotePrefix="1">
      <alignment vertical="center" wrapText="1"/>
      <protection/>
    </xf>
    <xf numFmtId="0" fontId="16" fillId="35" borderId="24" xfId="42" applyFont="1" applyFill="1" applyBorder="1" applyAlignment="1" quotePrefix="1">
      <alignment vertical="center" wrapText="1"/>
      <protection/>
    </xf>
    <xf numFmtId="0" fontId="16" fillId="35" borderId="32" xfId="38" applyFont="1" applyFill="1" applyBorder="1" applyAlignment="1">
      <alignment vertical="center" wrapText="1"/>
      <protection/>
    </xf>
    <xf numFmtId="0" fontId="16" fillId="35" borderId="35" xfId="38" applyFont="1" applyFill="1" applyBorder="1" applyAlignment="1">
      <alignment vertical="center" wrapText="1"/>
      <protection/>
    </xf>
    <xf numFmtId="0" fontId="16" fillId="35" borderId="22" xfId="38" applyFont="1" applyFill="1" applyBorder="1" applyAlignment="1">
      <alignment vertical="center" wrapText="1"/>
      <protection/>
    </xf>
    <xf numFmtId="0" fontId="16" fillId="35" borderId="52" xfId="38" applyFont="1" applyFill="1" applyBorder="1" applyAlignment="1">
      <alignment vertical="center" wrapText="1"/>
      <protection/>
    </xf>
    <xf numFmtId="0" fontId="16" fillId="35" borderId="45" xfId="38" applyFont="1" applyFill="1" applyBorder="1" applyAlignment="1" quotePrefix="1">
      <alignment vertical="center" wrapText="1"/>
      <protection/>
    </xf>
    <xf numFmtId="0" fontId="16" fillId="35" borderId="29" xfId="38" applyFont="1" applyFill="1" applyBorder="1" applyAlignment="1">
      <alignment vertical="center" wrapText="1"/>
      <protection/>
    </xf>
    <xf numFmtId="0" fontId="16" fillId="35" borderId="50" xfId="38" applyFont="1" applyFill="1" applyBorder="1" applyAlignment="1">
      <alignment vertical="center" wrapText="1"/>
      <protection/>
    </xf>
    <xf numFmtId="0" fontId="16" fillId="35" borderId="55" xfId="38" applyFont="1" applyFill="1" applyBorder="1" applyAlignment="1">
      <alignment vertical="center" wrapText="1"/>
      <protection/>
    </xf>
    <xf numFmtId="0" fontId="16" fillId="35" borderId="60" xfId="38" applyFont="1" applyFill="1" applyBorder="1" applyAlignment="1">
      <alignment horizontal="center" vertical="center" wrapText="1"/>
      <protection/>
    </xf>
    <xf numFmtId="0" fontId="18" fillId="35" borderId="0" xfId="0" applyFont="1" applyFill="1" applyBorder="1" applyAlignment="1">
      <alignment horizontal="left" vertical="center" wrapText="1"/>
    </xf>
    <xf numFmtId="0" fontId="18" fillId="35" borderId="0" xfId="0" applyFont="1" applyFill="1" applyBorder="1" applyAlignment="1">
      <alignment/>
    </xf>
    <xf numFmtId="0" fontId="17" fillId="35" borderId="10" xfId="42" applyFont="1" applyFill="1" applyBorder="1" applyAlignment="1" quotePrefix="1">
      <alignment vertical="center" wrapText="1"/>
      <protection/>
    </xf>
    <xf numFmtId="0" fontId="17" fillId="35" borderId="10" xfId="42" applyFont="1" applyFill="1" applyBorder="1" applyAlignment="1" quotePrefix="1">
      <alignment horizontal="center" vertical="center" wrapText="1"/>
      <protection/>
    </xf>
    <xf numFmtId="0" fontId="18" fillId="35" borderId="19" xfId="0" applyFont="1" applyFill="1" applyBorder="1" applyAlignment="1">
      <alignment horizontal="center" vertical="center" wrapText="1"/>
    </xf>
    <xf numFmtId="0" fontId="18" fillId="35" borderId="42" xfId="0" applyFont="1" applyFill="1" applyBorder="1" applyAlignment="1">
      <alignment horizontal="center" vertical="center" wrapText="1"/>
    </xf>
    <xf numFmtId="0" fontId="18" fillId="35" borderId="43" xfId="0" applyFont="1" applyFill="1" applyBorder="1" applyAlignment="1">
      <alignment horizontal="center" vertical="center" wrapText="1"/>
    </xf>
    <xf numFmtId="0" fontId="16" fillId="35" borderId="64" xfId="38" applyFont="1" applyFill="1" applyBorder="1" applyAlignment="1" quotePrefix="1">
      <alignment horizontal="center" vertical="center" wrapText="1"/>
      <protection/>
    </xf>
    <xf numFmtId="0" fontId="16" fillId="35" borderId="25" xfId="38" applyFont="1" applyFill="1" applyBorder="1" applyAlignment="1" quotePrefix="1">
      <alignment horizontal="center" vertical="center" wrapText="1"/>
      <protection/>
    </xf>
    <xf numFmtId="0" fontId="16" fillId="35" borderId="47" xfId="42" applyFont="1" applyFill="1" applyBorder="1" applyAlignment="1" quotePrefix="1">
      <alignment horizontal="center" vertical="center" wrapText="1"/>
      <protection/>
    </xf>
    <xf numFmtId="0" fontId="18" fillId="35" borderId="16" xfId="0" applyFont="1" applyFill="1" applyBorder="1" applyAlignment="1">
      <alignment horizontal="center" vertical="center" wrapText="1"/>
    </xf>
    <xf numFmtId="0" fontId="18" fillId="35" borderId="17" xfId="0" applyFont="1" applyFill="1" applyBorder="1" applyAlignment="1">
      <alignment horizontal="center" vertical="center" wrapText="1"/>
    </xf>
    <xf numFmtId="0" fontId="18" fillId="35" borderId="18" xfId="0" applyFont="1" applyFill="1" applyBorder="1" applyAlignment="1">
      <alignment horizontal="center" vertical="center" wrapText="1"/>
    </xf>
    <xf numFmtId="0" fontId="17" fillId="35" borderId="56" xfId="42" applyFont="1" applyFill="1" applyBorder="1" applyAlignment="1" quotePrefix="1">
      <alignment horizontal="center" vertical="center" wrapText="1"/>
      <protection/>
    </xf>
    <xf numFmtId="0" fontId="17" fillId="35" borderId="55" xfId="42" applyFont="1" applyFill="1" applyBorder="1" applyAlignment="1" quotePrefix="1">
      <alignment horizontal="center" vertical="center" wrapText="1"/>
      <protection/>
    </xf>
    <xf numFmtId="0" fontId="16" fillId="35" borderId="36" xfId="42" applyFont="1" applyFill="1" applyBorder="1" applyAlignment="1" quotePrefix="1">
      <alignment horizontal="center" vertical="center" wrapText="1"/>
      <protection/>
    </xf>
    <xf numFmtId="0" fontId="17" fillId="35" borderId="50" xfId="38" applyFont="1" applyFill="1" applyBorder="1" applyAlignment="1" quotePrefix="1">
      <alignment horizontal="center" vertical="center" wrapText="1"/>
      <protection/>
    </xf>
    <xf numFmtId="0" fontId="17" fillId="35" borderId="52" xfId="38" applyFont="1" applyFill="1" applyBorder="1" applyAlignment="1" quotePrefix="1">
      <alignment horizontal="center" vertical="center" wrapText="1"/>
      <protection/>
    </xf>
    <xf numFmtId="0" fontId="17" fillId="35" borderId="0" xfId="38" applyFont="1" applyFill="1" applyBorder="1" applyAlignment="1" quotePrefix="1">
      <alignment horizontal="center" vertical="center" wrapText="1"/>
      <protection/>
    </xf>
    <xf numFmtId="0" fontId="17" fillId="35" borderId="16" xfId="38" applyFont="1" applyFill="1" applyBorder="1" applyAlignment="1" quotePrefix="1">
      <alignment horizontal="center" vertical="center" wrapText="1"/>
      <protection/>
    </xf>
    <xf numFmtId="0" fontId="17" fillId="35" borderId="17" xfId="38" applyFont="1" applyFill="1" applyBorder="1" applyAlignment="1" quotePrefix="1">
      <alignment horizontal="center" vertical="center" wrapText="1"/>
      <protection/>
    </xf>
    <xf numFmtId="0" fontId="17" fillId="35" borderId="18" xfId="38" applyFont="1" applyFill="1" applyBorder="1" applyAlignment="1" quotePrefix="1">
      <alignment horizontal="center" vertical="center" wrapText="1"/>
      <protection/>
    </xf>
    <xf numFmtId="0" fontId="18" fillId="35" borderId="13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 wrapText="1"/>
    </xf>
    <xf numFmtId="0" fontId="16" fillId="35" borderId="25" xfId="42" applyFont="1" applyFill="1" applyBorder="1" applyAlignment="1" quotePrefix="1">
      <alignment horizontal="center" vertical="center" wrapText="1"/>
      <protection/>
    </xf>
    <xf numFmtId="0" fontId="18" fillId="35" borderId="12" xfId="0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/>
    </xf>
    <xf numFmtId="0" fontId="17" fillId="35" borderId="47" xfId="42" applyFont="1" applyFill="1" applyBorder="1" applyAlignment="1">
      <alignment horizontal="center" vertical="center" wrapText="1"/>
      <protection/>
    </xf>
    <xf numFmtId="0" fontId="16" fillId="35" borderId="22" xfId="38" applyFont="1" applyFill="1" applyBorder="1" applyAlignment="1">
      <alignment horizontal="center" vertical="center" wrapText="1"/>
      <protection/>
    </xf>
    <xf numFmtId="0" fontId="17" fillId="35" borderId="57" xfId="42" applyFont="1" applyFill="1" applyBorder="1" applyAlignment="1" quotePrefix="1">
      <alignment horizontal="center" vertical="center" wrapText="1"/>
      <protection/>
    </xf>
    <xf numFmtId="0" fontId="160" fillId="35" borderId="17" xfId="0" applyFont="1" applyFill="1" applyBorder="1" applyAlignment="1">
      <alignment horizontal="center" vertical="center"/>
    </xf>
    <xf numFmtId="0" fontId="18" fillId="35" borderId="21" xfId="0" applyFont="1" applyFill="1" applyBorder="1" applyAlignment="1">
      <alignment horizontal="center" vertical="center" wrapText="1"/>
    </xf>
    <xf numFmtId="0" fontId="18" fillId="35" borderId="32" xfId="0" applyFont="1" applyFill="1" applyBorder="1" applyAlignment="1">
      <alignment horizontal="center" vertical="center" wrapText="1"/>
    </xf>
    <xf numFmtId="0" fontId="18" fillId="35" borderId="35" xfId="0" applyFont="1" applyFill="1" applyBorder="1" applyAlignment="1">
      <alignment horizontal="center" vertical="center" wrapText="1"/>
    </xf>
    <xf numFmtId="0" fontId="18" fillId="35" borderId="24" xfId="0" applyFont="1" applyFill="1" applyBorder="1" applyAlignment="1">
      <alignment horizontal="center" vertical="center" wrapText="1"/>
    </xf>
    <xf numFmtId="0" fontId="18" fillId="35" borderId="55" xfId="0" applyFont="1" applyFill="1" applyBorder="1" applyAlignment="1">
      <alignment horizontal="center" vertical="center"/>
    </xf>
    <xf numFmtId="0" fontId="18" fillId="35" borderId="56" xfId="0" applyFont="1" applyFill="1" applyBorder="1" applyAlignment="1">
      <alignment horizontal="center" vertical="center"/>
    </xf>
    <xf numFmtId="0" fontId="18" fillId="35" borderId="57" xfId="0" applyFont="1" applyFill="1" applyBorder="1" applyAlignment="1">
      <alignment horizontal="center" vertical="center"/>
    </xf>
    <xf numFmtId="0" fontId="18" fillId="35" borderId="58" xfId="0" applyFont="1" applyFill="1" applyBorder="1" applyAlignment="1">
      <alignment horizontal="center" vertical="center"/>
    </xf>
    <xf numFmtId="0" fontId="18" fillId="35" borderId="59" xfId="0" applyFont="1" applyFill="1" applyBorder="1" applyAlignment="1">
      <alignment horizontal="center" vertical="center"/>
    </xf>
    <xf numFmtId="0" fontId="62" fillId="35" borderId="0" xfId="0" applyFont="1" applyFill="1" applyBorder="1" applyAlignment="1" applyProtection="1">
      <alignment horizontal="center" vertical="center" wrapText="1"/>
      <protection locked="0"/>
    </xf>
    <xf numFmtId="0" fontId="62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62" fillId="35" borderId="0" xfId="0" applyFont="1" applyFill="1" applyBorder="1" applyAlignment="1" applyProtection="1">
      <alignment horizontal="center" vertical="center" wrapText="1"/>
      <protection locked="0"/>
    </xf>
    <xf numFmtId="0" fontId="62" fillId="35" borderId="25" xfId="42" applyFont="1" applyFill="1" applyBorder="1" applyAlignment="1" quotePrefix="1">
      <alignment horizontal="left" vertical="center" wrapText="1"/>
      <protection/>
    </xf>
    <xf numFmtId="0" fontId="65" fillId="35" borderId="50" xfId="42" applyFont="1" applyFill="1" applyBorder="1" applyAlignment="1" applyProtection="1" quotePrefix="1">
      <alignment horizontal="center" vertical="center" wrapText="1"/>
      <protection locked="0"/>
    </xf>
    <xf numFmtId="0" fontId="65" fillId="35" borderId="39" xfId="42" applyFont="1" applyFill="1" applyBorder="1" applyAlignment="1" applyProtection="1" quotePrefix="1">
      <alignment horizontal="center" vertical="center" wrapText="1"/>
      <protection locked="0"/>
    </xf>
    <xf numFmtId="0" fontId="65" fillId="35" borderId="13" xfId="42" applyFont="1" applyFill="1" applyBorder="1" applyAlignment="1" applyProtection="1" quotePrefix="1">
      <alignment horizontal="center" vertical="center" wrapText="1"/>
      <protection locked="0"/>
    </xf>
    <xf numFmtId="0" fontId="68" fillId="35" borderId="41" xfId="38" applyFont="1" applyFill="1" applyBorder="1" applyAlignment="1" applyProtection="1" quotePrefix="1">
      <alignment horizontal="center" vertical="center" wrapText="1"/>
      <protection locked="0"/>
    </xf>
    <xf numFmtId="0" fontId="68" fillId="35" borderId="33" xfId="38" applyFont="1" applyFill="1" applyBorder="1" applyAlignment="1" applyProtection="1" quotePrefix="1">
      <alignment horizontal="center" vertical="center" wrapText="1"/>
      <protection locked="0"/>
    </xf>
    <xf numFmtId="0" fontId="62" fillId="35" borderId="36" xfId="42" applyFont="1" applyFill="1" applyBorder="1" applyAlignment="1" quotePrefix="1">
      <alignment horizontal="left" vertical="center" wrapText="1"/>
      <protection/>
    </xf>
    <xf numFmtId="0" fontId="65" fillId="35" borderId="11" xfId="35" applyFont="1" applyFill="1" applyBorder="1" applyAlignment="1" applyProtection="1" quotePrefix="1">
      <alignment horizontal="center" textRotation="90" wrapText="1"/>
      <protection locked="0"/>
    </xf>
    <xf numFmtId="0" fontId="68" fillId="35" borderId="13" xfId="42" applyFont="1" applyFill="1" applyBorder="1" applyAlignment="1" applyProtection="1" quotePrefix="1">
      <alignment horizontal="center" vertical="center" wrapText="1"/>
      <protection locked="0"/>
    </xf>
    <xf numFmtId="0" fontId="68" fillId="35" borderId="14" xfId="42" applyFont="1" applyFill="1" applyBorder="1" applyAlignment="1" applyProtection="1" quotePrefix="1">
      <alignment horizontal="center" vertical="center" wrapText="1"/>
      <protection locked="0"/>
    </xf>
    <xf numFmtId="0" fontId="68" fillId="35" borderId="26" xfId="42" applyFont="1" applyFill="1" applyBorder="1" applyAlignment="1" applyProtection="1" quotePrefix="1">
      <alignment horizontal="center" vertical="center" wrapText="1"/>
      <protection locked="0"/>
    </xf>
    <xf numFmtId="0" fontId="68" fillId="35" borderId="63" xfId="42" applyFont="1" applyFill="1" applyBorder="1" applyAlignment="1" applyProtection="1" quotePrefix="1">
      <alignment horizontal="center" vertical="center" wrapText="1"/>
      <protection locked="0"/>
    </xf>
    <xf numFmtId="0" fontId="65" fillId="35" borderId="93" xfId="38" applyFont="1" applyFill="1" applyBorder="1" applyAlignment="1" applyProtection="1" quotePrefix="1">
      <alignment horizontal="center" vertical="center" wrapText="1"/>
      <protection locked="0"/>
    </xf>
    <xf numFmtId="0" fontId="68" fillId="35" borderId="56" xfId="38" applyFont="1" applyFill="1" applyBorder="1" applyAlignment="1" applyProtection="1" quotePrefix="1">
      <alignment horizontal="center" vertical="center" wrapText="1"/>
      <protection locked="0"/>
    </xf>
    <xf numFmtId="0" fontId="65" fillId="35" borderId="0" xfId="42" applyFont="1" applyFill="1" applyBorder="1" applyAlignment="1" applyProtection="1" quotePrefix="1">
      <alignment horizontal="center" vertical="center" wrapText="1"/>
      <protection locked="0"/>
    </xf>
    <xf numFmtId="0" fontId="68" fillId="35" borderId="20" xfId="38" applyFont="1" applyFill="1" applyBorder="1" applyAlignment="1" applyProtection="1" quotePrefix="1">
      <alignment horizontal="center" vertical="center" wrapText="1"/>
      <protection locked="0"/>
    </xf>
    <xf numFmtId="0" fontId="68" fillId="35" borderId="21" xfId="38" applyFont="1" applyFill="1" applyBorder="1" applyAlignment="1" applyProtection="1" quotePrefix="1">
      <alignment horizontal="center" vertical="center" wrapText="1"/>
      <protection locked="0"/>
    </xf>
    <xf numFmtId="0" fontId="68" fillId="35" borderId="24" xfId="38" applyFont="1" applyFill="1" applyBorder="1" applyAlignment="1" applyProtection="1" quotePrefix="1">
      <alignment horizontal="center" vertical="center" wrapText="1"/>
      <protection locked="0"/>
    </xf>
    <xf numFmtId="0" fontId="68" fillId="35" borderId="32" xfId="38" applyFont="1" applyFill="1" applyBorder="1" applyAlignment="1" applyProtection="1" quotePrefix="1">
      <alignment horizontal="center" vertical="center" wrapText="1"/>
      <protection locked="0"/>
    </xf>
    <xf numFmtId="0" fontId="68" fillId="35" borderId="35" xfId="38" applyFont="1" applyFill="1" applyBorder="1" applyAlignment="1" applyProtection="1" quotePrefix="1">
      <alignment horizontal="center" vertical="center" wrapText="1"/>
      <protection locked="0"/>
    </xf>
    <xf numFmtId="0" fontId="62" fillId="35" borderId="11" xfId="0" applyFont="1" applyFill="1" applyBorder="1" applyAlignment="1" applyProtection="1">
      <alignment horizontal="center" vertical="center"/>
      <protection locked="0"/>
    </xf>
    <xf numFmtId="0" fontId="68" fillId="35" borderId="100" xfId="38" applyFont="1" applyFill="1" applyBorder="1" applyAlignment="1" applyProtection="1" quotePrefix="1">
      <alignment horizontal="center" vertical="center" wrapText="1"/>
      <protection locked="0"/>
    </xf>
    <xf numFmtId="0" fontId="68" fillId="35" borderId="58" xfId="38" applyFont="1" applyFill="1" applyBorder="1" applyAlignment="1" applyProtection="1" quotePrefix="1">
      <alignment horizontal="center" vertical="center" wrapText="1"/>
      <protection locked="0"/>
    </xf>
    <xf numFmtId="0" fontId="68" fillId="35" borderId="57" xfId="38" applyFont="1" applyFill="1" applyBorder="1" applyAlignment="1" applyProtection="1" quotePrefix="1">
      <alignment horizontal="center" vertical="center" wrapText="1"/>
      <protection locked="0"/>
    </xf>
    <xf numFmtId="0" fontId="68" fillId="35" borderId="59" xfId="38" applyFont="1" applyFill="1" applyBorder="1" applyAlignment="1" applyProtection="1" quotePrefix="1">
      <alignment horizontal="center" vertical="center" wrapText="1"/>
      <protection locked="0"/>
    </xf>
    <xf numFmtId="0" fontId="65" fillId="35" borderId="14" xfId="38" applyFont="1" applyFill="1" applyBorder="1" applyAlignment="1" applyProtection="1">
      <alignment horizontal="center" vertical="center" wrapText="1"/>
      <protection locked="0"/>
    </xf>
    <xf numFmtId="0" fontId="65" fillId="35" borderId="15" xfId="38" applyFont="1" applyFill="1" applyBorder="1" applyAlignment="1" applyProtection="1">
      <alignment horizontal="center" vertical="center" wrapText="1"/>
      <protection locked="0"/>
    </xf>
    <xf numFmtId="0" fontId="64" fillId="35" borderId="65" xfId="0" applyFont="1" applyFill="1" applyBorder="1" applyAlignment="1" applyProtection="1">
      <alignment horizontal="center" vertical="center"/>
      <protection locked="0"/>
    </xf>
    <xf numFmtId="0" fontId="64" fillId="35" borderId="47" xfId="0" applyFont="1" applyFill="1" applyBorder="1" applyAlignment="1" applyProtection="1">
      <alignment horizontal="center" vertical="center"/>
      <protection locked="0"/>
    </xf>
    <xf numFmtId="0" fontId="64" fillId="35" borderId="100" xfId="0" applyFont="1" applyFill="1" applyBorder="1" applyAlignment="1" applyProtection="1">
      <alignment horizontal="center" vertical="center"/>
      <protection locked="0"/>
    </xf>
    <xf numFmtId="0" fontId="64" fillId="35" borderId="35" xfId="0" applyFont="1" applyFill="1" applyBorder="1" applyAlignment="1" applyProtection="1">
      <alignment horizontal="center" vertical="center"/>
      <protection locked="0"/>
    </xf>
    <xf numFmtId="0" fontId="64" fillId="35" borderId="84" xfId="0" applyFont="1" applyFill="1" applyBorder="1" applyAlignment="1" applyProtection="1">
      <alignment horizontal="center" vertical="center"/>
      <protection locked="0"/>
    </xf>
    <xf numFmtId="0" fontId="64" fillId="35" borderId="70" xfId="0" applyFont="1" applyFill="1" applyBorder="1" applyAlignment="1" applyProtection="1">
      <alignment horizontal="center" vertical="center"/>
      <protection locked="0"/>
    </xf>
    <xf numFmtId="0" fontId="64" fillId="35" borderId="85" xfId="0" applyFont="1" applyFill="1" applyBorder="1" applyAlignment="1" applyProtection="1">
      <alignment horizontal="center" vertical="center"/>
      <protection locked="0"/>
    </xf>
    <xf numFmtId="0" fontId="64" fillId="35" borderId="125" xfId="0" applyFont="1" applyFill="1" applyBorder="1" applyAlignment="1" applyProtection="1">
      <alignment horizontal="center" vertical="center"/>
      <protection locked="0"/>
    </xf>
    <xf numFmtId="0" fontId="66" fillId="35" borderId="36" xfId="35" applyNumberFormat="1" applyFont="1" applyFill="1" applyBorder="1" applyAlignment="1" applyProtection="1" quotePrefix="1">
      <alignment horizontal="center" textRotation="90" wrapText="1"/>
      <protection locked="0"/>
    </xf>
    <xf numFmtId="0" fontId="66" fillId="35" borderId="11" xfId="35" applyNumberFormat="1" applyFont="1" applyFill="1" applyBorder="1" applyAlignment="1" applyProtection="1" quotePrefix="1">
      <alignment horizontal="center" textRotation="90" wrapText="1"/>
      <protection locked="0"/>
    </xf>
    <xf numFmtId="0" fontId="67" fillId="35" borderId="11" xfId="42" applyNumberFormat="1" applyFont="1" applyFill="1" applyBorder="1" applyAlignment="1" applyProtection="1" quotePrefix="1">
      <alignment vertical="center" wrapText="1"/>
      <protection locked="0"/>
    </xf>
    <xf numFmtId="0" fontId="65" fillId="35" borderId="25" xfId="42" applyNumberFormat="1" applyFont="1" applyFill="1" applyBorder="1" applyAlignment="1" applyProtection="1" quotePrefix="1">
      <alignment vertical="center" wrapText="1"/>
      <protection locked="0"/>
    </xf>
    <xf numFmtId="0" fontId="65" fillId="35" borderId="31" xfId="42" applyNumberFormat="1" applyFont="1" applyFill="1" applyBorder="1" applyAlignment="1" applyProtection="1" quotePrefix="1">
      <alignment vertical="center" wrapText="1"/>
      <protection locked="0"/>
    </xf>
    <xf numFmtId="0" fontId="65" fillId="35" borderId="64" xfId="42" applyNumberFormat="1" applyFont="1" applyFill="1" applyBorder="1" applyAlignment="1" applyProtection="1" quotePrefix="1">
      <alignment vertical="center" wrapText="1"/>
      <protection locked="0"/>
    </xf>
    <xf numFmtId="0" fontId="65" fillId="35" borderId="12" xfId="42" applyNumberFormat="1" applyFont="1" applyFill="1" applyBorder="1" applyAlignment="1" applyProtection="1" quotePrefix="1">
      <alignment vertical="center" wrapText="1"/>
      <protection locked="0"/>
    </xf>
    <xf numFmtId="0" fontId="65" fillId="35" borderId="11" xfId="42" applyNumberFormat="1" applyFont="1" applyFill="1" applyBorder="1" applyAlignment="1" applyProtection="1" quotePrefix="1">
      <alignment vertical="center" wrapText="1"/>
      <protection locked="0"/>
    </xf>
    <xf numFmtId="0" fontId="64" fillId="35" borderId="25" xfId="42" applyFont="1" applyFill="1" applyBorder="1" applyAlignment="1" quotePrefix="1">
      <alignment horizontal="left" vertical="center" wrapText="1"/>
      <protection/>
    </xf>
    <xf numFmtId="0" fontId="68" fillId="35" borderId="29" xfId="42" applyNumberFormat="1" applyFont="1" applyFill="1" applyBorder="1" applyAlignment="1" applyProtection="1" quotePrefix="1">
      <alignment horizontal="center" vertical="center" wrapText="1"/>
      <protection locked="0"/>
    </xf>
    <xf numFmtId="0" fontId="68" fillId="35" borderId="28" xfId="42" applyNumberFormat="1" applyFont="1" applyFill="1" applyBorder="1" applyAlignment="1" applyProtection="1" quotePrefix="1">
      <alignment horizontal="center" vertical="center" wrapText="1"/>
      <protection locked="0"/>
    </xf>
    <xf numFmtId="0" fontId="68" fillId="35" borderId="17" xfId="42" applyNumberFormat="1" applyFont="1" applyFill="1" applyBorder="1" applyAlignment="1" applyProtection="1" quotePrefix="1">
      <alignment horizontal="center" vertical="center" wrapText="1"/>
      <protection locked="0"/>
    </xf>
    <xf numFmtId="0" fontId="68" fillId="35" borderId="45" xfId="42" applyNumberFormat="1" applyFont="1" applyFill="1" applyBorder="1" applyAlignment="1" applyProtection="1" quotePrefix="1">
      <alignment horizontal="center" vertical="center" wrapText="1"/>
      <protection locked="0"/>
    </xf>
    <xf numFmtId="0" fontId="68" fillId="35" borderId="34" xfId="42" applyNumberFormat="1" applyFont="1" applyFill="1" applyBorder="1" applyAlignment="1" applyProtection="1" quotePrefix="1">
      <alignment horizontal="center" vertical="center" wrapText="1"/>
      <protection locked="0"/>
    </xf>
    <xf numFmtId="0" fontId="68" fillId="35" borderId="37" xfId="42" applyNumberFormat="1" applyFont="1" applyFill="1" applyBorder="1" applyAlignment="1" applyProtection="1" quotePrefix="1">
      <alignment horizontal="center" vertical="center" wrapText="1"/>
      <protection locked="0"/>
    </xf>
    <xf numFmtId="0" fontId="65" fillId="35" borderId="20" xfId="38" applyNumberFormat="1" applyFont="1" applyFill="1" applyBorder="1" applyAlignment="1" applyProtection="1">
      <alignment horizontal="center" vertical="center" wrapText="1"/>
      <protection locked="0"/>
    </xf>
    <xf numFmtId="0" fontId="65" fillId="35" borderId="21" xfId="38" applyNumberFormat="1" applyFont="1" applyFill="1" applyBorder="1" applyAlignment="1" applyProtection="1">
      <alignment horizontal="center" vertical="center" wrapText="1"/>
      <protection locked="0"/>
    </xf>
    <xf numFmtId="0" fontId="65" fillId="35" borderId="32" xfId="38" applyNumberFormat="1" applyFont="1" applyFill="1" applyBorder="1" applyAlignment="1" applyProtection="1">
      <alignment horizontal="center" vertical="center" wrapText="1"/>
      <protection locked="0"/>
    </xf>
    <xf numFmtId="0" fontId="68" fillId="35" borderId="16" xfId="42" applyNumberFormat="1" applyFont="1" applyFill="1" applyBorder="1" applyAlignment="1" applyProtection="1" quotePrefix="1">
      <alignment horizontal="center" vertical="center" wrapText="1"/>
      <protection locked="0"/>
    </xf>
    <xf numFmtId="0" fontId="68" fillId="35" borderId="22" xfId="42" applyNumberFormat="1" applyFont="1" applyFill="1" applyBorder="1" applyAlignment="1" applyProtection="1" quotePrefix="1">
      <alignment horizontal="center" vertical="center" wrapText="1"/>
      <protection locked="0"/>
    </xf>
    <xf numFmtId="0" fontId="68" fillId="35" borderId="18" xfId="42" applyNumberFormat="1" applyFont="1" applyFill="1" applyBorder="1" applyAlignment="1" applyProtection="1" quotePrefix="1">
      <alignment horizontal="center" vertical="center" wrapText="1"/>
      <protection locked="0"/>
    </xf>
    <xf numFmtId="0" fontId="68" fillId="35" borderId="23" xfId="42" applyNumberFormat="1" applyFont="1" applyFill="1" applyBorder="1" applyAlignment="1" applyProtection="1" quotePrefix="1">
      <alignment horizontal="center" vertical="center" wrapText="1"/>
      <protection locked="0"/>
    </xf>
    <xf numFmtId="0" fontId="68" fillId="35" borderId="19" xfId="42" applyNumberFormat="1" applyFont="1" applyFill="1" applyBorder="1" applyAlignment="1" applyProtection="1" quotePrefix="1">
      <alignment horizontal="center" vertical="center" wrapText="1"/>
      <protection locked="0"/>
    </xf>
    <xf numFmtId="0" fontId="68" fillId="35" borderId="42" xfId="42" applyNumberFormat="1" applyFont="1" applyFill="1" applyBorder="1" applyAlignment="1" applyProtection="1" quotePrefix="1">
      <alignment horizontal="center" vertical="center" wrapText="1"/>
      <protection locked="0"/>
    </xf>
    <xf numFmtId="0" fontId="68" fillId="35" borderId="60" xfId="42" applyNumberFormat="1" applyFont="1" applyFill="1" applyBorder="1" applyAlignment="1" applyProtection="1" quotePrefix="1">
      <alignment horizontal="center" vertical="center" wrapText="1"/>
      <protection locked="0"/>
    </xf>
    <xf numFmtId="0" fontId="68" fillId="35" borderId="43" xfId="42" applyNumberFormat="1" applyFont="1" applyFill="1" applyBorder="1" applyAlignment="1" applyProtection="1" quotePrefix="1">
      <alignment horizontal="center" vertical="center" wrapText="1"/>
      <protection locked="0"/>
    </xf>
    <xf numFmtId="0" fontId="68" fillId="35" borderId="38" xfId="42" applyNumberFormat="1" applyFont="1" applyFill="1" applyBorder="1" applyAlignment="1" applyProtection="1" quotePrefix="1">
      <alignment horizontal="center" vertical="center" wrapText="1"/>
      <protection locked="0"/>
    </xf>
    <xf numFmtId="0" fontId="65" fillId="35" borderId="36" xfId="42" applyNumberFormat="1" applyFont="1" applyFill="1" applyBorder="1" applyAlignment="1" applyProtection="1" quotePrefix="1">
      <alignment horizontal="center" vertical="center" wrapText="1"/>
      <protection locked="0"/>
    </xf>
    <xf numFmtId="0" fontId="65" fillId="35" borderId="11" xfId="42" applyNumberFormat="1" applyFont="1" applyFill="1" applyBorder="1" applyAlignment="1" applyProtection="1" quotePrefix="1">
      <alignment horizontal="center" vertical="center" wrapText="1"/>
      <protection locked="0"/>
    </xf>
    <xf numFmtId="0" fontId="68" fillId="35" borderId="20" xfId="42" applyNumberFormat="1" applyFont="1" applyFill="1" applyBorder="1" applyAlignment="1" applyProtection="1" quotePrefix="1">
      <alignment horizontal="center" vertical="center" wrapText="1"/>
      <protection locked="0"/>
    </xf>
    <xf numFmtId="0" fontId="68" fillId="35" borderId="21" xfId="42" applyNumberFormat="1" applyFont="1" applyFill="1" applyBorder="1" applyAlignment="1" applyProtection="1" quotePrefix="1">
      <alignment horizontal="center" vertical="center" wrapText="1"/>
      <protection locked="0"/>
    </xf>
    <xf numFmtId="0" fontId="68" fillId="35" borderId="32" xfId="42" applyNumberFormat="1" applyFont="1" applyFill="1" applyBorder="1" applyAlignment="1" applyProtection="1" quotePrefix="1">
      <alignment horizontal="center" vertical="center" wrapText="1"/>
      <protection locked="0"/>
    </xf>
    <xf numFmtId="0" fontId="68" fillId="35" borderId="35" xfId="42" applyNumberFormat="1" applyFont="1" applyFill="1" applyBorder="1" applyAlignment="1" applyProtection="1" quotePrefix="1">
      <alignment horizontal="center" vertical="center" wrapText="1"/>
      <protection locked="0"/>
    </xf>
    <xf numFmtId="0" fontId="68" fillId="35" borderId="24" xfId="42" applyNumberFormat="1" applyFont="1" applyFill="1" applyBorder="1" applyAlignment="1" applyProtection="1" quotePrefix="1">
      <alignment horizontal="center" vertical="center" wrapText="1"/>
      <protection locked="0"/>
    </xf>
    <xf numFmtId="0" fontId="68" fillId="35" borderId="55" xfId="42" applyNumberFormat="1" applyFont="1" applyFill="1" applyBorder="1" applyAlignment="1" applyProtection="1" quotePrefix="1">
      <alignment horizontal="center" vertical="center" wrapText="1"/>
      <protection locked="0"/>
    </xf>
    <xf numFmtId="0" fontId="68" fillId="35" borderId="56" xfId="42" applyNumberFormat="1" applyFont="1" applyFill="1" applyBorder="1" applyAlignment="1" applyProtection="1" quotePrefix="1">
      <alignment horizontal="center" vertical="center" wrapText="1"/>
      <protection locked="0"/>
    </xf>
    <xf numFmtId="0" fontId="65" fillId="35" borderId="50" xfId="38" applyNumberFormat="1" applyFont="1" applyFill="1" applyBorder="1" applyAlignment="1" applyProtection="1">
      <alignment horizontal="center" vertical="center" wrapText="1"/>
      <protection locked="0"/>
    </xf>
    <xf numFmtId="0" fontId="65" fillId="35" borderId="39" xfId="38" applyNumberFormat="1" applyFont="1" applyFill="1" applyBorder="1" applyAlignment="1" applyProtection="1">
      <alignment horizontal="center" vertical="center" wrapText="1"/>
      <protection locked="0"/>
    </xf>
    <xf numFmtId="0" fontId="65" fillId="35" borderId="40" xfId="38" applyNumberFormat="1" applyFont="1" applyFill="1" applyBorder="1" applyAlignment="1" applyProtection="1">
      <alignment horizontal="center" vertical="center" wrapText="1"/>
      <protection locked="0"/>
    </xf>
    <xf numFmtId="0" fontId="69" fillId="35" borderId="25" xfId="0" applyNumberFormat="1" applyFont="1" applyFill="1" applyBorder="1" applyAlignment="1" applyProtection="1">
      <alignment horizontal="left" vertical="center" wrapText="1"/>
      <protection locked="0"/>
    </xf>
    <xf numFmtId="0" fontId="65" fillId="35" borderId="132" xfId="38" applyNumberFormat="1" applyFont="1" applyFill="1" applyBorder="1" applyAlignment="1" applyProtection="1" quotePrefix="1">
      <alignment horizontal="center" vertical="center" wrapText="1"/>
      <protection locked="0"/>
    </xf>
    <xf numFmtId="0" fontId="65" fillId="35" borderId="36" xfId="38" applyNumberFormat="1" applyFont="1" applyFill="1" applyBorder="1" applyAlignment="1" applyProtection="1" quotePrefix="1">
      <alignment horizontal="center" vertical="center" wrapText="1"/>
      <protection locked="0"/>
    </xf>
    <xf numFmtId="0" fontId="65" fillId="35" borderId="11" xfId="38" applyNumberFormat="1" applyFont="1" applyFill="1" applyBorder="1" applyAlignment="1" applyProtection="1" quotePrefix="1">
      <alignment horizontal="center" vertical="center" wrapText="1"/>
      <protection locked="0"/>
    </xf>
    <xf numFmtId="0" fontId="69" fillId="35" borderId="11" xfId="0" applyNumberFormat="1" applyFont="1" applyFill="1" applyBorder="1" applyAlignment="1" applyProtection="1">
      <alignment horizontal="left" vertical="center" wrapText="1"/>
      <protection locked="0"/>
    </xf>
    <xf numFmtId="0" fontId="65" fillId="35" borderId="13" xfId="35" applyNumberFormat="1" applyFont="1" applyFill="1" applyBorder="1" applyAlignment="1" applyProtection="1" quotePrefix="1">
      <alignment horizontal="center" vertical="center" textRotation="255" wrapText="1"/>
      <protection locked="0"/>
    </xf>
    <xf numFmtId="0" fontId="65" fillId="35" borderId="27" xfId="35" applyNumberFormat="1" applyFont="1" applyFill="1" applyBorder="1" applyAlignment="1" applyProtection="1" quotePrefix="1">
      <alignment horizontal="center" vertical="center" textRotation="255" wrapText="1"/>
      <protection locked="0"/>
    </xf>
    <xf numFmtId="0" fontId="65" fillId="35" borderId="44" xfId="35" applyNumberFormat="1" applyFont="1" applyFill="1" applyBorder="1" applyAlignment="1" applyProtection="1" quotePrefix="1">
      <alignment horizontal="center" vertical="center" textRotation="255" wrapText="1"/>
      <protection locked="0"/>
    </xf>
    <xf numFmtId="0" fontId="65" fillId="35" borderId="41" xfId="35" applyNumberFormat="1" applyFont="1" applyFill="1" applyBorder="1" applyAlignment="1" applyProtection="1" quotePrefix="1">
      <alignment horizontal="center" vertical="center" textRotation="255" wrapText="1"/>
      <protection locked="0"/>
    </xf>
    <xf numFmtId="0" fontId="65" fillId="35" borderId="69" xfId="35" applyNumberFormat="1" applyFont="1" applyFill="1" applyBorder="1" applyAlignment="1" applyProtection="1" quotePrefix="1">
      <alignment horizontal="center" vertical="center" textRotation="255" wrapText="1"/>
      <protection locked="0"/>
    </xf>
    <xf numFmtId="0" fontId="65" fillId="35" borderId="33" xfId="35" applyNumberFormat="1" applyFont="1" applyFill="1" applyBorder="1" applyAlignment="1" applyProtection="1" quotePrefix="1">
      <alignment horizontal="center" vertical="center" textRotation="255" wrapText="1"/>
      <protection locked="0"/>
    </xf>
    <xf numFmtId="0" fontId="65" fillId="35" borderId="36" xfId="35" applyNumberFormat="1" applyFont="1" applyFill="1" applyBorder="1" applyAlignment="1" applyProtection="1" quotePrefix="1">
      <alignment horizontal="center" vertical="center" textRotation="255" wrapText="1"/>
      <protection locked="0"/>
    </xf>
    <xf numFmtId="0" fontId="65" fillId="35" borderId="12" xfId="38" applyNumberFormat="1" applyFont="1" applyFill="1" applyBorder="1" applyAlignment="1" applyProtection="1">
      <alignment vertical="center" wrapText="1"/>
      <protection locked="0"/>
    </xf>
    <xf numFmtId="0" fontId="65" fillId="35" borderId="62" xfId="38" applyNumberFormat="1" applyFont="1" applyFill="1" applyBorder="1" applyAlignment="1" applyProtection="1">
      <alignment vertical="center" wrapText="1"/>
      <protection locked="0"/>
    </xf>
    <xf numFmtId="0" fontId="65" fillId="35" borderId="69" xfId="38" applyNumberFormat="1" applyFont="1" applyFill="1" applyBorder="1" applyAlignment="1" applyProtection="1">
      <alignment vertical="center" wrapText="1"/>
      <protection locked="0"/>
    </xf>
    <xf numFmtId="0" fontId="68" fillId="35" borderId="13" xfId="38" applyNumberFormat="1" applyFont="1" applyFill="1" applyBorder="1" applyAlignment="1" applyProtection="1" quotePrefix="1">
      <alignment vertical="center" wrapText="1"/>
      <protection locked="0"/>
    </xf>
    <xf numFmtId="0" fontId="68" fillId="35" borderId="14" xfId="38" applyNumberFormat="1" applyFont="1" applyFill="1" applyBorder="1" applyAlignment="1" applyProtection="1" quotePrefix="1">
      <alignment vertical="center" wrapText="1"/>
      <protection locked="0"/>
    </xf>
    <xf numFmtId="0" fontId="65" fillId="35" borderId="15" xfId="38" applyNumberFormat="1" applyFont="1" applyFill="1" applyBorder="1" applyAlignment="1" applyProtection="1" quotePrefix="1">
      <alignment vertical="center" wrapText="1"/>
      <protection locked="0"/>
    </xf>
    <xf numFmtId="0" fontId="68" fillId="35" borderId="27" xfId="38" applyNumberFormat="1" applyFont="1" applyFill="1" applyBorder="1" applyAlignment="1" applyProtection="1" quotePrefix="1">
      <alignment vertical="center" wrapText="1"/>
      <protection locked="0"/>
    </xf>
    <xf numFmtId="0" fontId="65" fillId="35" borderId="26" xfId="38" applyNumberFormat="1" applyFont="1" applyFill="1" applyBorder="1" applyAlignment="1" applyProtection="1" quotePrefix="1">
      <alignment vertical="center" wrapText="1"/>
      <protection locked="0"/>
    </xf>
    <xf numFmtId="0" fontId="65" fillId="35" borderId="13" xfId="38" applyNumberFormat="1" applyFont="1" applyFill="1" applyBorder="1" applyAlignment="1" applyProtection="1" quotePrefix="1">
      <alignment vertical="center" wrapText="1"/>
      <protection locked="0"/>
    </xf>
    <xf numFmtId="0" fontId="65" fillId="35" borderId="14" xfId="38" applyNumberFormat="1" applyFont="1" applyFill="1" applyBorder="1" applyAlignment="1" applyProtection="1" quotePrefix="1">
      <alignment vertical="center" wrapText="1"/>
      <protection locked="0"/>
    </xf>
    <xf numFmtId="0" fontId="65" fillId="35" borderId="29" xfId="38" applyNumberFormat="1" applyFont="1" applyFill="1" applyBorder="1" applyAlignment="1" applyProtection="1">
      <alignment horizontal="center" vertical="center" wrapText="1"/>
      <protection locked="0"/>
    </xf>
    <xf numFmtId="0" fontId="65" fillId="35" borderId="28" xfId="38" applyNumberFormat="1" applyFont="1" applyFill="1" applyBorder="1" applyAlignment="1" applyProtection="1">
      <alignment horizontal="center" vertical="center" wrapText="1"/>
      <protection locked="0"/>
    </xf>
    <xf numFmtId="0" fontId="65" fillId="35" borderId="34" xfId="38" applyNumberFormat="1" applyFont="1" applyFill="1" applyBorder="1" applyAlignment="1" applyProtection="1">
      <alignment horizontal="center" vertical="center" wrapText="1"/>
      <protection locked="0"/>
    </xf>
    <xf numFmtId="0" fontId="65" fillId="35" borderId="62" xfId="42" applyNumberFormat="1" applyFont="1" applyFill="1" applyBorder="1" applyAlignment="1" applyProtection="1" quotePrefix="1">
      <alignment horizontal="center" vertical="center" wrapText="1"/>
      <protection locked="0"/>
    </xf>
    <xf numFmtId="0" fontId="65" fillId="35" borderId="53" xfId="42" applyNumberFormat="1" applyFont="1" applyFill="1" applyBorder="1" applyAlignment="1" applyProtection="1" quotePrefix="1">
      <alignment horizontal="center" vertical="center" wrapText="1"/>
      <protection locked="0"/>
    </xf>
    <xf numFmtId="0" fontId="65" fillId="35" borderId="132" xfId="42" applyNumberFormat="1" applyFont="1" applyFill="1" applyBorder="1" applyAlignment="1" applyProtection="1" quotePrefix="1">
      <alignment horizontal="center" vertical="center" wrapText="1"/>
      <protection locked="0"/>
    </xf>
    <xf numFmtId="0" fontId="67" fillId="35" borderId="11" xfId="42" applyNumberFormat="1" applyFont="1" applyFill="1" applyBorder="1" applyAlignment="1" applyProtection="1">
      <alignment vertical="center" wrapText="1"/>
      <protection locked="0"/>
    </xf>
    <xf numFmtId="0" fontId="68" fillId="35" borderId="15" xfId="38" applyNumberFormat="1" applyFont="1" applyFill="1" applyBorder="1" applyAlignment="1" applyProtection="1" quotePrefix="1">
      <alignment vertical="center" wrapText="1"/>
      <protection locked="0"/>
    </xf>
    <xf numFmtId="0" fontId="68" fillId="35" borderId="26" xfId="38" applyNumberFormat="1" applyFont="1" applyFill="1" applyBorder="1" applyAlignment="1" applyProtection="1" quotePrefix="1">
      <alignment vertical="center" wrapText="1"/>
      <protection locked="0"/>
    </xf>
    <xf numFmtId="0" fontId="65" fillId="35" borderId="36" xfId="38" applyNumberFormat="1" applyFont="1" applyFill="1" applyBorder="1" applyAlignment="1" applyProtection="1">
      <alignment vertical="center" wrapText="1"/>
      <protection locked="0"/>
    </xf>
    <xf numFmtId="0" fontId="65" fillId="35" borderId="53" xfId="38" applyNumberFormat="1" applyFont="1" applyFill="1" applyBorder="1" applyAlignment="1" applyProtection="1">
      <alignment vertical="center" wrapText="1"/>
      <protection locked="0"/>
    </xf>
    <xf numFmtId="0" fontId="68" fillId="35" borderId="29" xfId="38" applyNumberFormat="1" applyFont="1" applyFill="1" applyBorder="1" applyAlignment="1" applyProtection="1" quotePrefix="1">
      <alignment horizontal="center" vertical="center" wrapText="1"/>
      <protection locked="0"/>
    </xf>
    <xf numFmtId="0" fontId="68" fillId="35" borderId="28" xfId="38" applyNumberFormat="1" applyFont="1" applyFill="1" applyBorder="1" applyAlignment="1" applyProtection="1" quotePrefix="1">
      <alignment horizontal="center" vertical="center" wrapText="1"/>
      <protection locked="0"/>
    </xf>
    <xf numFmtId="0" fontId="68" fillId="35" borderId="37" xfId="38" applyNumberFormat="1" applyFont="1" applyFill="1" applyBorder="1" applyAlignment="1" applyProtection="1" quotePrefix="1">
      <alignment horizontal="center" vertical="center" wrapText="1"/>
      <protection locked="0"/>
    </xf>
    <xf numFmtId="0" fontId="68" fillId="35" borderId="34" xfId="38" applyNumberFormat="1" applyFont="1" applyFill="1" applyBorder="1" applyAlignment="1" applyProtection="1" quotePrefix="1">
      <alignment horizontal="center" vertical="center" wrapText="1"/>
      <protection locked="0"/>
    </xf>
    <xf numFmtId="0" fontId="68" fillId="35" borderId="45" xfId="38" applyNumberFormat="1" applyFont="1" applyFill="1" applyBorder="1" applyAlignment="1" applyProtection="1" quotePrefix="1">
      <alignment horizontal="center" vertical="center" wrapText="1"/>
      <protection locked="0"/>
    </xf>
    <xf numFmtId="0" fontId="65" fillId="35" borderId="35" xfId="38" applyNumberFormat="1" applyFont="1" applyFill="1" applyBorder="1" applyAlignment="1" applyProtection="1">
      <alignment horizontal="center" vertical="center" wrapText="1"/>
      <protection locked="0"/>
    </xf>
    <xf numFmtId="0" fontId="68" fillId="35" borderId="16" xfId="38" applyNumberFormat="1" applyFont="1" applyFill="1" applyBorder="1" applyAlignment="1" applyProtection="1" quotePrefix="1">
      <alignment horizontal="center" vertical="center" wrapText="1"/>
      <protection locked="0"/>
    </xf>
    <xf numFmtId="0" fontId="68" fillId="35" borderId="17" xfId="38" applyNumberFormat="1" applyFont="1" applyFill="1" applyBorder="1" applyAlignment="1" applyProtection="1" quotePrefix="1">
      <alignment horizontal="center" vertical="center" wrapText="1"/>
      <protection locked="0"/>
    </xf>
    <xf numFmtId="0" fontId="68" fillId="35" borderId="23" xfId="38" applyNumberFormat="1" applyFont="1" applyFill="1" applyBorder="1" applyAlignment="1" applyProtection="1" quotePrefix="1">
      <alignment horizontal="center" vertical="center" wrapText="1"/>
      <protection locked="0"/>
    </xf>
    <xf numFmtId="0" fontId="68" fillId="35" borderId="18" xfId="38" applyNumberFormat="1" applyFont="1" applyFill="1" applyBorder="1" applyAlignment="1" applyProtection="1" quotePrefix="1">
      <alignment horizontal="center" vertical="center" wrapText="1"/>
      <protection locked="0"/>
    </xf>
    <xf numFmtId="0" fontId="68" fillId="35" borderId="22" xfId="38" applyNumberFormat="1" applyFont="1" applyFill="1" applyBorder="1" applyAlignment="1" applyProtection="1" quotePrefix="1">
      <alignment horizontal="center" vertical="center" wrapText="1"/>
      <protection locked="0"/>
    </xf>
    <xf numFmtId="0" fontId="68" fillId="35" borderId="55" xfId="38" applyNumberFormat="1" applyFont="1" applyFill="1" applyBorder="1" applyAlignment="1" applyProtection="1" quotePrefix="1">
      <alignment horizontal="center" vertical="center" wrapText="1"/>
      <protection locked="0"/>
    </xf>
    <xf numFmtId="0" fontId="68" fillId="35" borderId="56" xfId="38" applyNumberFormat="1" applyFont="1" applyFill="1" applyBorder="1" applyAlignment="1" applyProtection="1" quotePrefix="1">
      <alignment horizontal="center" vertical="center" wrapText="1"/>
      <protection locked="0"/>
    </xf>
    <xf numFmtId="0" fontId="68" fillId="35" borderId="59" xfId="38" applyNumberFormat="1" applyFont="1" applyFill="1" applyBorder="1" applyAlignment="1" applyProtection="1" quotePrefix="1">
      <alignment horizontal="center" vertical="center" wrapText="1"/>
      <protection locked="0"/>
    </xf>
    <xf numFmtId="0" fontId="68" fillId="35" borderId="57" xfId="38" applyNumberFormat="1" applyFont="1" applyFill="1" applyBorder="1" applyAlignment="1" applyProtection="1" quotePrefix="1">
      <alignment horizontal="center" vertical="center" wrapText="1"/>
      <protection locked="0"/>
    </xf>
    <xf numFmtId="0" fontId="68" fillId="35" borderId="58" xfId="38" applyNumberFormat="1" applyFont="1" applyFill="1" applyBorder="1" applyAlignment="1" applyProtection="1" quotePrefix="1">
      <alignment horizontal="center" vertical="center" wrapText="1"/>
      <protection locked="0"/>
    </xf>
    <xf numFmtId="0" fontId="65" fillId="35" borderId="52" xfId="38" applyNumberFormat="1" applyFont="1" applyFill="1" applyBorder="1" applyAlignment="1" applyProtection="1">
      <alignment horizontal="center" vertical="center" wrapText="1"/>
      <protection locked="0"/>
    </xf>
    <xf numFmtId="0" fontId="65" fillId="35" borderId="50" xfId="38" applyNumberFormat="1" applyFont="1" applyFill="1" applyBorder="1" applyAlignment="1" applyProtection="1" quotePrefix="1">
      <alignment horizontal="center" vertical="center" wrapText="1"/>
      <protection locked="0"/>
    </xf>
    <xf numFmtId="0" fontId="68" fillId="35" borderId="59" xfId="42" applyNumberFormat="1" applyFont="1" applyFill="1" applyBorder="1" applyAlignment="1" applyProtection="1" quotePrefix="1">
      <alignment horizontal="center" vertical="center" wrapText="1"/>
      <protection locked="0"/>
    </xf>
    <xf numFmtId="0" fontId="68" fillId="35" borderId="57" xfId="42" applyNumberFormat="1" applyFont="1" applyFill="1" applyBorder="1" applyAlignment="1" applyProtection="1" quotePrefix="1">
      <alignment horizontal="center" vertical="center" wrapText="1"/>
      <protection locked="0"/>
    </xf>
    <xf numFmtId="0" fontId="68" fillId="35" borderId="58" xfId="42" applyNumberFormat="1" applyFont="1" applyFill="1" applyBorder="1" applyAlignment="1" applyProtection="1" quotePrefix="1">
      <alignment horizontal="center" vertical="center" wrapText="1"/>
      <protection locked="0"/>
    </xf>
    <xf numFmtId="0" fontId="67" fillId="35" borderId="12" xfId="42" applyNumberFormat="1" applyFont="1" applyFill="1" applyBorder="1" applyAlignment="1" applyProtection="1" quotePrefix="1">
      <alignment vertical="center" wrapText="1"/>
      <protection locked="0"/>
    </xf>
    <xf numFmtId="0" fontId="65" fillId="35" borderId="61" xfId="42" applyNumberFormat="1" applyFont="1" applyFill="1" applyBorder="1" applyAlignment="1" applyProtection="1" quotePrefix="1">
      <alignment horizontal="center" vertical="center" wrapText="1"/>
      <protection locked="0"/>
    </xf>
    <xf numFmtId="0" fontId="65" fillId="35" borderId="12" xfId="42" applyNumberFormat="1" applyFont="1" applyFill="1" applyBorder="1" applyAlignment="1" applyProtection="1" quotePrefix="1">
      <alignment horizontal="center" vertical="center" wrapText="1"/>
      <protection locked="0"/>
    </xf>
    <xf numFmtId="0" fontId="69" fillId="35" borderId="36" xfId="0" applyNumberFormat="1" applyFont="1" applyFill="1" applyBorder="1" applyAlignment="1" applyProtection="1">
      <alignment horizontal="center" vertical="center"/>
      <protection locked="0"/>
    </xf>
    <xf numFmtId="0" fontId="69" fillId="35" borderId="11" xfId="0" applyNumberFormat="1" applyFont="1" applyFill="1" applyBorder="1" applyAlignment="1" applyProtection="1">
      <alignment horizontal="center" vertical="center"/>
      <protection locked="0"/>
    </xf>
    <xf numFmtId="0" fontId="68" fillId="35" borderId="102" xfId="38" applyFont="1" applyFill="1" applyBorder="1" applyAlignment="1" applyProtection="1" quotePrefix="1">
      <alignment horizontal="center" vertical="center" wrapText="1"/>
      <protection locked="0"/>
    </xf>
    <xf numFmtId="0" fontId="17" fillId="20" borderId="33" xfId="0" applyFont="1" applyFill="1" applyBorder="1" applyAlignment="1">
      <alignment horizontal="right" wrapText="1"/>
    </xf>
    <xf numFmtId="0" fontId="17" fillId="20" borderId="69" xfId="0" applyFont="1" applyFill="1" applyBorder="1" applyAlignment="1">
      <alignment wrapText="1"/>
    </xf>
    <xf numFmtId="0" fontId="54" fillId="0" borderId="171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left" vertical="center" wrapText="1"/>
    </xf>
    <xf numFmtId="0" fontId="54" fillId="0" borderId="169" xfId="36" applyFont="1" applyFill="1" applyBorder="1" applyAlignment="1">
      <alignment horizontal="center" vertical="center" wrapText="1"/>
      <protection/>
    </xf>
    <xf numFmtId="0" fontId="54" fillId="0" borderId="234" xfId="36" applyFont="1" applyFill="1" applyBorder="1" applyAlignment="1">
      <alignment horizontal="center" vertical="center" wrapText="1"/>
      <protection/>
    </xf>
    <xf numFmtId="0" fontId="54" fillId="0" borderId="235" xfId="42" applyFont="1" applyFill="1" applyBorder="1" applyAlignment="1">
      <alignment horizontal="center" vertical="center" wrapText="1"/>
      <protection/>
    </xf>
    <xf numFmtId="0" fontId="60" fillId="0" borderId="166" xfId="0" applyFont="1" applyFill="1" applyBorder="1" applyAlignment="1">
      <alignment horizontal="left" vertical="center" wrapText="1"/>
    </xf>
    <xf numFmtId="0" fontId="60" fillId="0" borderId="166" xfId="42" applyFont="1" applyFill="1" applyBorder="1" applyAlignment="1">
      <alignment horizontal="center" vertical="center" wrapText="1"/>
      <protection/>
    </xf>
    <xf numFmtId="0" fontId="54" fillId="0" borderId="218" xfId="42" applyFont="1" applyFill="1" applyBorder="1" applyAlignment="1">
      <alignment horizontal="center" vertical="center" wrapText="1"/>
      <protection/>
    </xf>
    <xf numFmtId="0" fontId="12" fillId="0" borderId="160" xfId="0" applyFont="1" applyFill="1" applyBorder="1" applyAlignment="1">
      <alignment horizontal="left" vertical="center" wrapText="1"/>
    </xf>
    <xf numFmtId="0" fontId="12" fillId="0" borderId="160" xfId="0" applyFont="1" applyFill="1" applyBorder="1" applyAlignment="1">
      <alignment horizontal="center" vertical="center" wrapText="1"/>
    </xf>
    <xf numFmtId="0" fontId="60" fillId="0" borderId="153" xfId="42" applyFont="1" applyFill="1" applyBorder="1" applyAlignment="1">
      <alignment horizontal="center" vertical="center" wrapText="1"/>
      <protection/>
    </xf>
    <xf numFmtId="0" fontId="60" fillId="0" borderId="152" xfId="42" applyFont="1" applyFill="1" applyBorder="1" applyAlignment="1">
      <alignment horizontal="center" vertical="center" wrapText="1"/>
      <protection/>
    </xf>
    <xf numFmtId="0" fontId="54" fillId="0" borderId="204" xfId="42" applyFont="1" applyFill="1" applyBorder="1" applyAlignment="1">
      <alignment horizontal="center" vertical="center" wrapText="1"/>
      <protection/>
    </xf>
    <xf numFmtId="0" fontId="12" fillId="0" borderId="162" xfId="0" applyFont="1" applyFill="1" applyBorder="1" applyAlignment="1">
      <alignment horizontal="left" vertical="center" wrapText="1"/>
    </xf>
    <xf numFmtId="0" fontId="12" fillId="0" borderId="163" xfId="0" applyFont="1" applyFill="1" applyBorder="1" applyAlignment="1">
      <alignment horizontal="left" vertical="center" wrapText="1"/>
    </xf>
    <xf numFmtId="0" fontId="12" fillId="0" borderId="162" xfId="0" applyFont="1" applyFill="1" applyBorder="1" applyAlignment="1">
      <alignment horizontal="center" vertical="center" wrapText="1"/>
    </xf>
    <xf numFmtId="0" fontId="12" fillId="0" borderId="163" xfId="0" applyFont="1" applyFill="1" applyBorder="1" applyAlignment="1">
      <alignment horizontal="center" vertical="center" wrapText="1"/>
    </xf>
    <xf numFmtId="0" fontId="12" fillId="0" borderId="165" xfId="0" applyFont="1" applyFill="1" applyBorder="1" applyAlignment="1">
      <alignment horizontal="center" vertical="center" wrapText="1"/>
    </xf>
    <xf numFmtId="0" fontId="5" fillId="0" borderId="236" xfId="0" applyFont="1" applyFill="1" applyBorder="1" applyAlignment="1">
      <alignment horizontal="center" vertical="center" wrapText="1"/>
    </xf>
    <xf numFmtId="0" fontId="60" fillId="0" borderId="165" xfId="42" applyFont="1" applyFill="1" applyBorder="1" applyAlignment="1">
      <alignment horizontal="center" vertical="center" wrapText="1"/>
      <protection/>
    </xf>
    <xf numFmtId="0" fontId="60" fillId="0" borderId="163" xfId="42" applyFont="1" applyFill="1" applyBorder="1" applyAlignment="1">
      <alignment horizontal="center" vertical="center" wrapText="1"/>
      <protection/>
    </xf>
    <xf numFmtId="0" fontId="54" fillId="0" borderId="236" xfId="42" applyFont="1" applyFill="1" applyBorder="1" applyAlignment="1">
      <alignment horizontal="center" vertical="center" wrapText="1"/>
      <protection/>
    </xf>
    <xf numFmtId="0" fontId="54" fillId="0" borderId="159" xfId="0" applyFont="1" applyFill="1" applyBorder="1" applyAlignment="1">
      <alignment horizontal="center" vertical="center" wrapText="1"/>
    </xf>
    <xf numFmtId="0" fontId="54" fillId="0" borderId="180" xfId="36" applyFont="1" applyFill="1" applyBorder="1" applyAlignment="1">
      <alignment horizontal="left" vertical="center" textRotation="255" wrapText="1"/>
      <protection/>
    </xf>
    <xf numFmtId="0" fontId="54" fillId="0" borderId="0" xfId="36" applyFont="1" applyFill="1" applyBorder="1" applyAlignment="1">
      <alignment horizontal="left" vertical="center" textRotation="255" wrapText="1"/>
      <protection/>
    </xf>
    <xf numFmtId="0" fontId="54" fillId="0" borderId="189" xfId="36" applyFont="1" applyFill="1" applyBorder="1" applyAlignment="1">
      <alignment horizontal="left" vertical="center" textRotation="255" wrapText="1"/>
      <protection/>
    </xf>
    <xf numFmtId="0" fontId="54" fillId="0" borderId="180" xfId="42" applyFont="1" applyFill="1" applyBorder="1" applyAlignment="1">
      <alignment horizontal="left" vertical="center" wrapText="1"/>
      <protection/>
    </xf>
    <xf numFmtId="0" fontId="54" fillId="0" borderId="189" xfId="42" applyFont="1" applyFill="1" applyBorder="1" applyAlignment="1">
      <alignment horizontal="left" vertical="center" wrapText="1"/>
      <protection/>
    </xf>
    <xf numFmtId="0" fontId="54" fillId="0" borderId="237" xfId="42" applyFont="1" applyFill="1" applyBorder="1" applyAlignment="1">
      <alignment horizontal="center" vertical="center" wrapText="1"/>
      <protection/>
    </xf>
    <xf numFmtId="0" fontId="12" fillId="0" borderId="151" xfId="0" applyFont="1" applyFill="1" applyBorder="1" applyAlignment="1">
      <alignment horizontal="center" vertical="center" wrapText="1"/>
    </xf>
    <xf numFmtId="0" fontId="12" fillId="0" borderId="238" xfId="0" applyFont="1" applyFill="1" applyBorder="1" applyAlignment="1">
      <alignment horizontal="center" vertical="center" wrapText="1"/>
    </xf>
    <xf numFmtId="0" fontId="54" fillId="0" borderId="61" xfId="0" applyFont="1" applyFill="1" applyBorder="1" applyAlignment="1">
      <alignment horizontal="center" vertical="center" wrapText="1"/>
    </xf>
    <xf numFmtId="0" fontId="54" fillId="0" borderId="239" xfId="0" applyFont="1" applyFill="1" applyBorder="1" applyAlignment="1">
      <alignment horizontal="center" vertical="center" wrapText="1"/>
    </xf>
    <xf numFmtId="0" fontId="54" fillId="0" borderId="103" xfId="0" applyFont="1" applyFill="1" applyBorder="1" applyAlignment="1">
      <alignment horizontal="center" vertical="center" wrapText="1"/>
    </xf>
    <xf numFmtId="0" fontId="54" fillId="0" borderId="146" xfId="0" applyFont="1" applyFill="1" applyBorder="1" applyAlignment="1">
      <alignment horizontal="center" vertical="center" wrapText="1"/>
    </xf>
    <xf numFmtId="0" fontId="54" fillId="0" borderId="240" xfId="0" applyFont="1" applyFill="1" applyBorder="1" applyAlignment="1">
      <alignment horizontal="center" vertical="center" wrapText="1"/>
    </xf>
    <xf numFmtId="0" fontId="54" fillId="0" borderId="69" xfId="0" applyFont="1" applyFill="1" applyBorder="1" applyAlignment="1">
      <alignment horizontal="center" vertical="center" wrapText="1"/>
    </xf>
    <xf numFmtId="0" fontId="60" fillId="0" borderId="3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54" fillId="0" borderId="189" xfId="0" applyFont="1" applyFill="1" applyBorder="1" applyAlignment="1">
      <alignment horizontal="left" vertical="center" wrapText="1"/>
    </xf>
    <xf numFmtId="0" fontId="60" fillId="0" borderId="54" xfId="0" applyFont="1" applyFill="1" applyBorder="1" applyAlignment="1">
      <alignment horizontal="left" vertical="center" wrapText="1"/>
    </xf>
    <xf numFmtId="0" fontId="60" fillId="0" borderId="210" xfId="42" applyFont="1" applyFill="1" applyBorder="1" applyAlignment="1">
      <alignment horizontal="center" vertical="center" wrapText="1"/>
      <protection/>
    </xf>
    <xf numFmtId="0" fontId="60" fillId="0" borderId="241" xfId="42" applyFont="1" applyFill="1" applyBorder="1" applyAlignment="1">
      <alignment horizontal="center" vertical="center" wrapText="1"/>
      <protection/>
    </xf>
    <xf numFmtId="0" fontId="60" fillId="0" borderId="242" xfId="42" applyFont="1" applyFill="1" applyBorder="1" applyAlignment="1">
      <alignment horizontal="center" vertical="center" wrapText="1"/>
      <protection/>
    </xf>
    <xf numFmtId="0" fontId="54" fillId="0" borderId="210" xfId="0" applyFont="1" applyFill="1" applyBorder="1" applyAlignment="1">
      <alignment horizontal="center" vertical="center" wrapText="1"/>
    </xf>
    <xf numFmtId="0" fontId="12" fillId="0" borderId="151" xfId="0" applyFont="1" applyFill="1" applyBorder="1" applyAlignment="1">
      <alignment horizontal="left" vertical="center" wrapText="1"/>
    </xf>
    <xf numFmtId="0" fontId="12" fillId="0" borderId="204" xfId="0" applyFont="1" applyFill="1" applyBorder="1" applyAlignment="1">
      <alignment horizontal="center" vertical="center" wrapText="1"/>
    </xf>
    <xf numFmtId="0" fontId="12" fillId="0" borderId="243" xfId="0" applyFont="1" applyFill="1" applyBorder="1" applyAlignment="1">
      <alignment horizontal="center" vertical="center" wrapText="1"/>
    </xf>
    <xf numFmtId="0" fontId="12" fillId="0" borderId="244" xfId="0" applyFont="1" applyFill="1" applyBorder="1" applyAlignment="1">
      <alignment horizontal="center" vertical="center" wrapText="1"/>
    </xf>
    <xf numFmtId="0" fontId="12" fillId="0" borderId="238" xfId="0" applyFont="1" applyFill="1" applyBorder="1" applyAlignment="1">
      <alignment horizontal="left" vertical="center" wrapText="1"/>
    </xf>
    <xf numFmtId="0" fontId="12" fillId="0" borderId="206" xfId="0" applyFont="1" applyFill="1" applyBorder="1" applyAlignment="1">
      <alignment horizontal="center" vertical="center" wrapText="1"/>
    </xf>
    <xf numFmtId="0" fontId="12" fillId="0" borderId="245" xfId="0" applyFont="1" applyFill="1" applyBorder="1" applyAlignment="1">
      <alignment horizontal="center" vertical="center" wrapText="1"/>
    </xf>
    <xf numFmtId="0" fontId="12" fillId="0" borderId="246" xfId="0" applyFont="1" applyFill="1" applyBorder="1" applyAlignment="1">
      <alignment horizontal="center" vertical="center" wrapText="1"/>
    </xf>
    <xf numFmtId="0" fontId="60" fillId="0" borderId="214" xfId="0" applyFont="1" applyFill="1" applyBorder="1" applyAlignment="1">
      <alignment horizontal="center" vertical="center" wrapText="1"/>
    </xf>
    <xf numFmtId="0" fontId="54" fillId="0" borderId="247" xfId="0" applyFont="1" applyFill="1" applyBorder="1" applyAlignment="1">
      <alignment horizontal="center" vertical="center" wrapText="1"/>
    </xf>
    <xf numFmtId="0" fontId="54" fillId="0" borderId="168" xfId="0" applyFont="1" applyFill="1" applyBorder="1" applyAlignment="1">
      <alignment horizontal="center" vertical="center" wrapText="1"/>
    </xf>
    <xf numFmtId="0" fontId="54" fillId="0" borderId="169" xfId="0" applyFont="1" applyFill="1" applyBorder="1" applyAlignment="1">
      <alignment horizontal="center" vertical="center" wrapText="1"/>
    </xf>
    <xf numFmtId="0" fontId="60" fillId="0" borderId="248" xfId="0" applyFont="1" applyFill="1" applyBorder="1" applyAlignment="1">
      <alignment horizontal="center" vertical="center" wrapText="1"/>
    </xf>
    <xf numFmtId="0" fontId="54" fillId="0" borderId="248" xfId="0" applyFont="1" applyFill="1" applyBorder="1" applyAlignment="1">
      <alignment horizontal="center" vertical="center" wrapText="1"/>
    </xf>
    <xf numFmtId="0" fontId="54" fillId="0" borderId="249" xfId="0" applyFont="1" applyFill="1" applyBorder="1" applyAlignment="1">
      <alignment horizontal="center" vertical="center" wrapText="1"/>
    </xf>
    <xf numFmtId="0" fontId="54" fillId="0" borderId="227" xfId="0" applyFont="1" applyFill="1" applyBorder="1" applyAlignment="1">
      <alignment horizontal="center" vertical="center" wrapText="1"/>
    </xf>
    <xf numFmtId="0" fontId="60" fillId="0" borderId="250" xfId="0" applyFont="1" applyFill="1" applyBorder="1" applyAlignment="1">
      <alignment horizontal="center" vertical="center" wrapText="1"/>
    </xf>
    <xf numFmtId="0" fontId="54" fillId="0" borderId="250" xfId="0" applyFont="1" applyFill="1" applyBorder="1" applyAlignment="1">
      <alignment horizontal="center" vertical="center" wrapText="1"/>
    </xf>
    <xf numFmtId="0" fontId="54" fillId="0" borderId="251" xfId="0" applyFont="1" applyFill="1" applyBorder="1" applyAlignment="1">
      <alignment horizontal="center" vertical="center" wrapText="1"/>
    </xf>
    <xf numFmtId="0" fontId="60" fillId="0" borderId="160" xfId="0" applyFont="1" applyFill="1" applyBorder="1" applyAlignment="1">
      <alignment horizontal="left" vertical="center" wrapText="1"/>
    </xf>
    <xf numFmtId="0" fontId="60" fillId="0" borderId="152" xfId="0" applyFont="1" applyFill="1" applyBorder="1" applyAlignment="1">
      <alignment horizontal="left" vertical="center" wrapText="1"/>
    </xf>
    <xf numFmtId="0" fontId="60" fillId="0" borderId="160" xfId="0" applyFont="1" applyFill="1" applyBorder="1" applyAlignment="1">
      <alignment horizontal="center" vertical="center" wrapText="1"/>
    </xf>
    <xf numFmtId="0" fontId="60" fillId="0" borderId="152" xfId="0" applyFont="1" applyFill="1" applyBorder="1" applyAlignment="1">
      <alignment horizontal="center" vertical="center" wrapText="1"/>
    </xf>
    <xf numFmtId="0" fontId="54" fillId="0" borderId="161" xfId="0" applyFont="1" applyFill="1" applyBorder="1" applyAlignment="1">
      <alignment horizontal="center" vertical="center" wrapText="1"/>
    </xf>
    <xf numFmtId="0" fontId="60" fillId="0" borderId="153" xfId="0" applyFont="1" applyFill="1" applyBorder="1" applyAlignment="1">
      <alignment horizontal="center" vertical="center" wrapText="1"/>
    </xf>
    <xf numFmtId="0" fontId="60" fillId="0" borderId="151" xfId="0" applyFont="1" applyFill="1" applyBorder="1" applyAlignment="1">
      <alignment horizontal="center" vertical="center" wrapText="1"/>
    </xf>
    <xf numFmtId="0" fontId="54" fillId="0" borderId="151" xfId="0" applyFont="1" applyFill="1" applyBorder="1" applyAlignment="1">
      <alignment horizontal="center" vertical="center" wrapText="1"/>
    </xf>
    <xf numFmtId="0" fontId="60" fillId="0" borderId="162" xfId="0" applyFont="1" applyFill="1" applyBorder="1" applyAlignment="1">
      <alignment horizontal="center" vertical="center" wrapText="1"/>
    </xf>
    <xf numFmtId="0" fontId="60" fillId="0" borderId="163" xfId="0" applyFont="1" applyFill="1" applyBorder="1" applyAlignment="1">
      <alignment horizontal="center" vertical="center" wrapText="1"/>
    </xf>
    <xf numFmtId="0" fontId="54" fillId="0" borderId="164" xfId="0" applyFont="1" applyFill="1" applyBorder="1" applyAlignment="1">
      <alignment horizontal="center" vertical="center" wrapText="1"/>
    </xf>
    <xf numFmtId="0" fontId="60" fillId="0" borderId="165" xfId="0" applyFont="1" applyFill="1" applyBorder="1" applyAlignment="1">
      <alignment horizontal="center" vertical="center" wrapText="1"/>
    </xf>
    <xf numFmtId="0" fontId="60" fillId="0" borderId="185" xfId="0" applyFont="1" applyFill="1" applyBorder="1" applyAlignment="1">
      <alignment horizontal="center" vertical="center" wrapText="1"/>
    </xf>
    <xf numFmtId="0" fontId="54" fillId="0" borderId="185" xfId="0" applyFont="1" applyFill="1" applyBorder="1" applyAlignment="1">
      <alignment horizontal="center" vertical="center" wrapText="1"/>
    </xf>
    <xf numFmtId="0" fontId="54" fillId="0" borderId="178" xfId="0" applyFont="1" applyFill="1" applyBorder="1" applyAlignment="1">
      <alignment horizontal="center" vertical="center" wrapText="1"/>
    </xf>
    <xf numFmtId="0" fontId="54" fillId="0" borderId="168" xfId="39" applyFont="1" applyFill="1" applyBorder="1" applyAlignment="1">
      <alignment vertical="center" wrapText="1"/>
      <protection/>
    </xf>
    <xf numFmtId="0" fontId="54" fillId="0" borderId="171" xfId="39" applyFont="1" applyFill="1" applyBorder="1" applyAlignment="1">
      <alignment vertical="center" wrapText="1"/>
      <protection/>
    </xf>
    <xf numFmtId="0" fontId="60" fillId="0" borderId="156" xfId="39" applyFont="1" applyFill="1" applyBorder="1" applyAlignment="1">
      <alignment vertical="center" wrapText="1"/>
      <protection/>
    </xf>
    <xf numFmtId="0" fontId="60" fillId="0" borderId="158" xfId="39" applyFont="1" applyFill="1" applyBorder="1" applyAlignment="1">
      <alignment vertical="center" wrapText="1"/>
      <protection/>
    </xf>
    <xf numFmtId="0" fontId="54" fillId="0" borderId="157" xfId="39" applyFont="1" applyFill="1" applyBorder="1" applyAlignment="1">
      <alignment vertical="center" wrapText="1"/>
      <protection/>
    </xf>
    <xf numFmtId="0" fontId="60" fillId="0" borderId="208" xfId="0" applyFont="1" applyFill="1" applyBorder="1" applyAlignment="1">
      <alignment horizontal="center" vertical="center" wrapText="1"/>
    </xf>
    <xf numFmtId="0" fontId="60" fillId="0" borderId="209" xfId="0" applyFont="1" applyFill="1" applyBorder="1" applyAlignment="1">
      <alignment horizontal="center" vertical="center" wrapText="1"/>
    </xf>
    <xf numFmtId="0" fontId="60" fillId="0" borderId="211" xfId="0" applyFont="1" applyFill="1" applyBorder="1" applyAlignment="1">
      <alignment horizontal="center" vertical="center" wrapText="1"/>
    </xf>
    <xf numFmtId="0" fontId="60" fillId="0" borderId="203" xfId="0" applyFont="1" applyFill="1" applyBorder="1" applyAlignment="1">
      <alignment horizontal="left" vertical="center" wrapText="1"/>
    </xf>
    <xf numFmtId="0" fontId="60" fillId="0" borderId="203" xfId="0" applyFont="1" applyFill="1" applyBorder="1" applyAlignment="1">
      <alignment horizontal="center" vertical="center" wrapText="1"/>
    </xf>
    <xf numFmtId="0" fontId="54" fillId="0" borderId="204" xfId="0" applyFont="1" applyFill="1" applyBorder="1" applyAlignment="1">
      <alignment horizontal="center" vertical="center" wrapText="1"/>
    </xf>
    <xf numFmtId="0" fontId="60" fillId="0" borderId="205" xfId="0" applyFont="1" applyFill="1" applyBorder="1" applyAlignment="1">
      <alignment horizontal="left" vertical="center" wrapText="1"/>
    </xf>
    <xf numFmtId="0" fontId="60" fillId="0" borderId="202" xfId="0" applyFont="1" applyFill="1" applyBorder="1" applyAlignment="1">
      <alignment horizontal="left" vertical="center" wrapText="1"/>
    </xf>
    <xf numFmtId="0" fontId="60" fillId="0" borderId="205" xfId="0" applyFont="1" applyFill="1" applyBorder="1" applyAlignment="1">
      <alignment horizontal="center" vertical="center" wrapText="1"/>
    </xf>
    <xf numFmtId="0" fontId="60" fillId="0" borderId="202" xfId="0" applyFont="1" applyFill="1" applyBorder="1" applyAlignment="1">
      <alignment horizontal="center" vertical="center" wrapText="1"/>
    </xf>
    <xf numFmtId="0" fontId="54" fillId="0" borderId="206" xfId="0" applyFont="1" applyFill="1" applyBorder="1" applyAlignment="1">
      <alignment horizontal="center" vertical="center" wrapText="1"/>
    </xf>
    <xf numFmtId="0" fontId="60" fillId="0" borderId="207" xfId="0" applyFont="1" applyFill="1" applyBorder="1" applyAlignment="1">
      <alignment horizontal="center" vertical="center" wrapText="1"/>
    </xf>
    <xf numFmtId="0" fontId="54" fillId="0" borderId="188" xfId="39" applyFont="1" applyFill="1" applyBorder="1" applyAlignment="1">
      <alignment horizontal="center" vertical="center" wrapText="1"/>
      <protection/>
    </xf>
    <xf numFmtId="0" fontId="54" fillId="0" borderId="176" xfId="39" applyFont="1" applyFill="1" applyBorder="1" applyAlignment="1">
      <alignment horizontal="center" vertical="center" wrapText="1"/>
      <protection/>
    </xf>
    <xf numFmtId="0" fontId="54" fillId="0" borderId="159" xfId="39" applyFont="1" applyFill="1" applyBorder="1" applyAlignment="1">
      <alignment horizontal="center" vertical="center" wrapText="1"/>
      <protection/>
    </xf>
    <xf numFmtId="0" fontId="54" fillId="0" borderId="179" xfId="39" applyFont="1" applyFill="1" applyBorder="1" applyAlignment="1">
      <alignment horizontal="center" vertical="center" wrapText="1"/>
      <protection/>
    </xf>
    <xf numFmtId="0" fontId="54" fillId="0" borderId="171" xfId="39" applyFont="1" applyFill="1" applyBorder="1" applyAlignment="1">
      <alignment horizontal="center" vertical="center" wrapText="1"/>
      <protection/>
    </xf>
    <xf numFmtId="0" fontId="60" fillId="0" borderId="180" xfId="0" applyFont="1" applyFill="1" applyBorder="1" applyAlignment="1">
      <alignment vertical="center" wrapText="1"/>
    </xf>
    <xf numFmtId="0" fontId="54" fillId="0" borderId="189" xfId="0" applyFont="1" applyFill="1" applyBorder="1" applyAlignment="1">
      <alignment vertical="center" wrapText="1"/>
    </xf>
    <xf numFmtId="0" fontId="54" fillId="0" borderId="172" xfId="0" applyFont="1" applyFill="1" applyBorder="1" applyAlignment="1">
      <alignment horizontal="center" vertical="center" wrapText="1"/>
    </xf>
    <xf numFmtId="0" fontId="54" fillId="0" borderId="173" xfId="0" applyFont="1" applyFill="1" applyBorder="1" applyAlignment="1">
      <alignment horizontal="center" vertical="center" wrapText="1"/>
    </xf>
    <xf numFmtId="0" fontId="54" fillId="0" borderId="174" xfId="0" applyFont="1" applyFill="1" applyBorder="1" applyAlignment="1">
      <alignment horizontal="center" vertical="center" wrapText="1"/>
    </xf>
    <xf numFmtId="0" fontId="54" fillId="0" borderId="175" xfId="0" applyFont="1" applyFill="1" applyBorder="1" applyAlignment="1">
      <alignment horizontal="center" vertical="center" wrapText="1"/>
    </xf>
    <xf numFmtId="0" fontId="54" fillId="0" borderId="252" xfId="0" applyFont="1" applyFill="1" applyBorder="1" applyAlignment="1">
      <alignment horizontal="center" vertical="center" wrapText="1"/>
    </xf>
    <xf numFmtId="0" fontId="54" fillId="0" borderId="160" xfId="0" applyFont="1" applyFill="1" applyBorder="1" applyAlignment="1">
      <alignment horizontal="center" vertical="center" wrapText="1"/>
    </xf>
    <xf numFmtId="0" fontId="54" fillId="0" borderId="152" xfId="0" applyFont="1" applyFill="1" applyBorder="1" applyAlignment="1">
      <alignment horizontal="center" vertical="center" wrapText="1"/>
    </xf>
    <xf numFmtId="0" fontId="54" fillId="0" borderId="153" xfId="0" applyFont="1" applyFill="1" applyBorder="1" applyAlignment="1">
      <alignment horizontal="center" vertical="center" wrapText="1"/>
    </xf>
    <xf numFmtId="0" fontId="54" fillId="0" borderId="162" xfId="0" applyFont="1" applyFill="1" applyBorder="1" applyAlignment="1">
      <alignment horizontal="center" vertical="center" wrapText="1"/>
    </xf>
    <xf numFmtId="0" fontId="54" fillId="0" borderId="163" xfId="0" applyFont="1" applyFill="1" applyBorder="1" applyAlignment="1">
      <alignment horizontal="center" vertical="center" wrapText="1"/>
    </xf>
    <xf numFmtId="0" fontId="54" fillId="0" borderId="165" xfId="0" applyFont="1" applyFill="1" applyBorder="1" applyAlignment="1">
      <alignment horizontal="center" vertical="center" wrapText="1"/>
    </xf>
    <xf numFmtId="0" fontId="33" fillId="0" borderId="154" xfId="36" applyFont="1" applyFill="1" applyBorder="1" applyAlignment="1">
      <alignment horizontal="center" vertical="center" wrapText="1"/>
      <protection/>
    </xf>
    <xf numFmtId="0" fontId="33" fillId="0" borderId="156" xfId="36" applyFont="1" applyFill="1" applyBorder="1" applyAlignment="1">
      <alignment horizontal="center" vertical="center" wrapText="1"/>
      <protection/>
    </xf>
    <xf numFmtId="0" fontId="33" fillId="0" borderId="157" xfId="36" applyFont="1" applyFill="1" applyBorder="1" applyAlignment="1">
      <alignment horizontal="center" vertical="center" wrapText="1"/>
      <protection/>
    </xf>
    <xf numFmtId="0" fontId="54" fillId="0" borderId="170" xfId="0" applyFont="1" applyFill="1" applyBorder="1" applyAlignment="1">
      <alignment horizontal="center" vertical="center"/>
    </xf>
    <xf numFmtId="0" fontId="54" fillId="0" borderId="171" xfId="0" applyFont="1" applyFill="1" applyBorder="1" applyAlignment="1">
      <alignment horizontal="center" vertical="center"/>
    </xf>
    <xf numFmtId="0" fontId="54" fillId="0" borderId="186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172" xfId="0" applyFont="1" applyFill="1" applyBorder="1" applyAlignment="1">
      <alignment horizontal="left" vertical="center"/>
    </xf>
    <xf numFmtId="0" fontId="12" fillId="0" borderId="173" xfId="0" applyFont="1" applyFill="1" applyBorder="1" applyAlignment="1">
      <alignment horizontal="left" vertical="center" wrapText="1"/>
    </xf>
    <xf numFmtId="0" fontId="12" fillId="0" borderId="172" xfId="0" applyFont="1" applyFill="1" applyBorder="1" applyAlignment="1">
      <alignment horizontal="center" vertical="center"/>
    </xf>
    <xf numFmtId="0" fontId="12" fillId="0" borderId="173" xfId="0" applyFont="1" applyFill="1" applyBorder="1" applyAlignment="1">
      <alignment horizontal="center" vertical="center"/>
    </xf>
    <xf numFmtId="0" fontId="12" fillId="0" borderId="175" xfId="0" applyFont="1" applyFill="1" applyBorder="1" applyAlignment="1">
      <alignment horizontal="center" vertical="center"/>
    </xf>
    <xf numFmtId="0" fontId="12" fillId="0" borderId="160" xfId="0" applyFont="1" applyFill="1" applyBorder="1" applyAlignment="1">
      <alignment horizontal="left" vertical="center"/>
    </xf>
    <xf numFmtId="0" fontId="12" fillId="0" borderId="160" xfId="0" applyFont="1" applyFill="1" applyBorder="1" applyAlignment="1">
      <alignment horizontal="center" vertical="center"/>
    </xf>
    <xf numFmtId="0" fontId="12" fillId="0" borderId="152" xfId="0" applyFont="1" applyFill="1" applyBorder="1" applyAlignment="1">
      <alignment horizontal="center" vertical="center"/>
    </xf>
    <xf numFmtId="0" fontId="12" fillId="0" borderId="153" xfId="0" applyFont="1" applyFill="1" applyBorder="1" applyAlignment="1">
      <alignment horizontal="center" vertical="center"/>
    </xf>
    <xf numFmtId="0" fontId="12" fillId="0" borderId="162" xfId="0" applyFont="1" applyFill="1" applyBorder="1" applyAlignment="1">
      <alignment horizontal="left" vertical="center"/>
    </xf>
    <xf numFmtId="0" fontId="5" fillId="0" borderId="180" xfId="0" applyFont="1" applyFill="1" applyBorder="1" applyAlignment="1">
      <alignment horizontal="center" vertical="center"/>
    </xf>
    <xf numFmtId="0" fontId="5" fillId="0" borderId="189" xfId="0" applyFont="1" applyFill="1" applyBorder="1" applyAlignment="1">
      <alignment horizontal="center" vertical="center"/>
    </xf>
    <xf numFmtId="0" fontId="12" fillId="0" borderId="156" xfId="0" applyFont="1" applyFill="1" applyBorder="1" applyAlignment="1">
      <alignment vertical="center"/>
    </xf>
    <xf numFmtId="0" fontId="12" fillId="0" borderId="158" xfId="0" applyFont="1" applyFill="1" applyBorder="1" applyAlignment="1">
      <alignment vertical="center"/>
    </xf>
    <xf numFmtId="0" fontId="5" fillId="0" borderId="157" xfId="0" applyFont="1" applyFill="1" applyBorder="1" applyAlignment="1">
      <alignment vertical="center"/>
    </xf>
    <xf numFmtId="0" fontId="5" fillId="0" borderId="189" xfId="0" applyFont="1" applyFill="1" applyBorder="1" applyAlignment="1">
      <alignment vertical="center"/>
    </xf>
    <xf numFmtId="0" fontId="12" fillId="0" borderId="18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66" xfId="0" applyFont="1" applyFill="1" applyBorder="1" applyAlignment="1">
      <alignment horizontal="left" vertical="center"/>
    </xf>
    <xf numFmtId="0" fontId="12" fillId="0" borderId="166" xfId="0" applyFont="1" applyFill="1" applyBorder="1" applyAlignment="1">
      <alignment horizontal="center" vertical="center"/>
    </xf>
    <xf numFmtId="0" fontId="12" fillId="0" borderId="167" xfId="0" applyFont="1" applyFill="1" applyBorder="1" applyAlignment="1">
      <alignment horizontal="center" vertical="center"/>
    </xf>
    <xf numFmtId="0" fontId="5" fillId="0" borderId="218" xfId="0" applyFont="1" applyFill="1" applyBorder="1" applyAlignment="1">
      <alignment horizontal="center" vertical="center"/>
    </xf>
    <xf numFmtId="0" fontId="12" fillId="0" borderId="216" xfId="0" applyFont="1" applyFill="1" applyBorder="1" applyAlignment="1">
      <alignment horizontal="center" vertical="center"/>
    </xf>
    <xf numFmtId="0" fontId="5" fillId="0" borderId="156" xfId="0" applyFont="1" applyFill="1" applyBorder="1" applyAlignment="1">
      <alignment horizontal="center" vertical="center"/>
    </xf>
    <xf numFmtId="0" fontId="5" fillId="0" borderId="158" xfId="0" applyFont="1" applyFill="1" applyBorder="1" applyAlignment="1">
      <alignment horizontal="center" vertical="center"/>
    </xf>
    <xf numFmtId="0" fontId="5" fillId="0" borderId="157" xfId="0" applyFont="1" applyFill="1" applyBorder="1" applyAlignment="1">
      <alignment horizontal="center" vertical="center"/>
    </xf>
    <xf numFmtId="0" fontId="12" fillId="0" borderId="170" xfId="0" applyFont="1" applyFill="1" applyBorder="1" applyAlignment="1">
      <alignment horizontal="left" vertical="center"/>
    </xf>
    <xf numFmtId="0" fontId="12" fillId="0" borderId="187" xfId="0" applyFont="1" applyFill="1" applyBorder="1" applyAlignment="1">
      <alignment horizontal="left" vertical="center" wrapText="1"/>
    </xf>
    <xf numFmtId="0" fontId="12" fillId="0" borderId="170" xfId="0" applyFont="1" applyFill="1" applyBorder="1" applyAlignment="1">
      <alignment horizontal="center" vertical="center"/>
    </xf>
    <xf numFmtId="0" fontId="12" fillId="0" borderId="187" xfId="0" applyFont="1" applyFill="1" applyBorder="1" applyAlignment="1">
      <alignment horizontal="center" vertical="center"/>
    </xf>
    <xf numFmtId="0" fontId="5" fillId="0" borderId="171" xfId="0" applyFont="1" applyFill="1" applyBorder="1" applyAlignment="1">
      <alignment horizontal="center" vertical="center"/>
    </xf>
    <xf numFmtId="0" fontId="12" fillId="0" borderId="186" xfId="0" applyFont="1" applyFill="1" applyBorder="1" applyAlignment="1">
      <alignment horizontal="center" vertical="center"/>
    </xf>
    <xf numFmtId="0" fontId="5" fillId="0" borderId="176" xfId="0" applyFont="1" applyFill="1" applyBorder="1" applyAlignment="1">
      <alignment horizontal="center" vertical="center"/>
    </xf>
    <xf numFmtId="0" fontId="5" fillId="0" borderId="177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4" fillId="0" borderId="253" xfId="0" applyFont="1" applyFill="1" applyBorder="1" applyAlignment="1">
      <alignment horizontal="center" vertical="center"/>
    </xf>
    <xf numFmtId="0" fontId="5" fillId="0" borderId="163" xfId="0" applyFont="1" applyFill="1" applyBorder="1" applyAlignment="1">
      <alignment horizontal="center"/>
    </xf>
    <xf numFmtId="0" fontId="87" fillId="0" borderId="155" xfId="36" applyFont="1" applyFill="1" applyBorder="1" applyAlignment="1">
      <alignment horizontal="center" vertical="center" wrapText="1"/>
      <protection/>
    </xf>
    <xf numFmtId="0" fontId="87" fillId="0" borderId="156" xfId="36" applyFont="1" applyFill="1" applyBorder="1" applyAlignment="1">
      <alignment horizontal="center" vertical="center" wrapText="1"/>
      <protection/>
    </xf>
    <xf numFmtId="0" fontId="87" fillId="0" borderId="157" xfId="36" applyFont="1" applyFill="1" applyBorder="1" applyAlignment="1">
      <alignment horizontal="center" vertical="center" wrapText="1"/>
      <protection/>
    </xf>
    <xf numFmtId="0" fontId="87" fillId="0" borderId="154" xfId="36" applyFont="1" applyFill="1" applyBorder="1" applyAlignment="1">
      <alignment horizontal="center" vertical="center" wrapText="1"/>
      <protection/>
    </xf>
    <xf numFmtId="0" fontId="4" fillId="0" borderId="155" xfId="36" applyFont="1" applyFill="1" applyBorder="1" applyAlignment="1">
      <alignment horizontal="center" vertical="center" wrapText="1"/>
      <protection/>
    </xf>
    <xf numFmtId="0" fontId="4" fillId="0" borderId="156" xfId="36" applyFont="1" applyFill="1" applyBorder="1" applyAlignment="1">
      <alignment horizontal="center" vertical="center" wrapText="1"/>
      <protection/>
    </xf>
    <xf numFmtId="0" fontId="4" fillId="0" borderId="157" xfId="36" applyFont="1" applyFill="1" applyBorder="1" applyAlignment="1">
      <alignment horizontal="center" vertical="center" wrapText="1"/>
      <protection/>
    </xf>
    <xf numFmtId="0" fontId="4" fillId="0" borderId="154" xfId="36" applyFont="1" applyFill="1" applyBorder="1" applyAlignment="1">
      <alignment horizontal="center" vertical="center" wrapText="1"/>
      <protection/>
    </xf>
    <xf numFmtId="0" fontId="54" fillId="0" borderId="254" xfId="0" applyFont="1" applyFill="1" applyBorder="1" applyAlignment="1">
      <alignment horizontal="center" vertical="center"/>
    </xf>
    <xf numFmtId="0" fontId="74" fillId="0" borderId="180" xfId="0" applyFont="1" applyFill="1" applyBorder="1" applyAlignment="1">
      <alignment vertical="center"/>
    </xf>
    <xf numFmtId="0" fontId="75" fillId="0" borderId="189" xfId="0" applyFont="1" applyFill="1" applyBorder="1" applyAlignment="1">
      <alignment vertical="center"/>
    </xf>
    <xf numFmtId="0" fontId="12" fillId="0" borderId="202" xfId="0" applyFont="1" applyFill="1" applyBorder="1" applyAlignment="1">
      <alignment horizontal="left" wrapText="1"/>
    </xf>
    <xf numFmtId="0" fontId="5" fillId="0" borderId="255" xfId="0" applyFont="1" applyFill="1" applyBorder="1" applyAlignment="1">
      <alignment horizontal="center" vertical="center"/>
    </xf>
    <xf numFmtId="0" fontId="5" fillId="0" borderId="167" xfId="0" applyFont="1" applyFill="1" applyBorder="1" applyAlignment="1">
      <alignment horizontal="center" vertical="center"/>
    </xf>
    <xf numFmtId="0" fontId="5" fillId="0" borderId="256" xfId="0" applyFont="1" applyFill="1" applyBorder="1" applyAlignment="1">
      <alignment horizontal="center" vertical="center"/>
    </xf>
    <xf numFmtId="0" fontId="5" fillId="0" borderId="170" xfId="0" applyFont="1" applyFill="1" applyBorder="1" applyAlignment="1">
      <alignment horizontal="center" vertical="center"/>
    </xf>
    <xf numFmtId="0" fontId="5" fillId="0" borderId="187" xfId="0" applyFont="1" applyFill="1" applyBorder="1" applyAlignment="1">
      <alignment horizontal="center" vertical="center"/>
    </xf>
    <xf numFmtId="0" fontId="5" fillId="0" borderId="186" xfId="0" applyFont="1" applyFill="1" applyBorder="1" applyAlignment="1">
      <alignment horizontal="center" vertical="center"/>
    </xf>
    <xf numFmtId="0" fontId="12" fillId="0" borderId="163" xfId="0" applyFont="1" applyFill="1" applyBorder="1" applyAlignment="1">
      <alignment horizontal="left" wrapText="1"/>
    </xf>
    <xf numFmtId="0" fontId="5" fillId="0" borderId="151" xfId="0" applyFont="1" applyFill="1" applyBorder="1" applyAlignment="1">
      <alignment horizontal="center"/>
    </xf>
    <xf numFmtId="0" fontId="74" fillId="0" borderId="180" xfId="0" applyFont="1" applyFill="1" applyBorder="1" applyAlignment="1">
      <alignment/>
    </xf>
    <xf numFmtId="0" fontId="75" fillId="0" borderId="189" xfId="0" applyFont="1" applyFill="1" applyBorder="1" applyAlignment="1">
      <alignment/>
    </xf>
    <xf numFmtId="0" fontId="12" fillId="0" borderId="257" xfId="0" applyFont="1" applyFill="1" applyBorder="1" applyAlignment="1">
      <alignment horizontal="center"/>
    </xf>
    <xf numFmtId="0" fontId="5" fillId="0" borderId="257" xfId="0" applyFont="1" applyFill="1" applyBorder="1" applyAlignment="1">
      <alignment horizontal="center"/>
    </xf>
    <xf numFmtId="0" fontId="12" fillId="0" borderId="238" xfId="0" applyFont="1" applyFill="1" applyBorder="1" applyAlignment="1">
      <alignment horizontal="center"/>
    </xf>
    <xf numFmtId="0" fontId="5" fillId="0" borderId="238" xfId="0" applyFont="1" applyFill="1" applyBorder="1" applyAlignment="1">
      <alignment horizontal="center"/>
    </xf>
    <xf numFmtId="0" fontId="5" fillId="0" borderId="166" xfId="0" applyFont="1" applyFill="1" applyBorder="1" applyAlignment="1">
      <alignment horizontal="center" vertical="center"/>
    </xf>
    <xf numFmtId="0" fontId="5" fillId="0" borderId="221" xfId="0" applyFont="1" applyFill="1" applyBorder="1" applyAlignment="1">
      <alignment horizontal="center" vertical="center"/>
    </xf>
    <xf numFmtId="0" fontId="5" fillId="0" borderId="252" xfId="0" applyFont="1" applyFill="1" applyBorder="1" applyAlignment="1">
      <alignment horizontal="center" vertical="center"/>
    </xf>
    <xf numFmtId="0" fontId="5" fillId="0" borderId="258" xfId="0" applyFont="1" applyFill="1" applyBorder="1" applyAlignment="1">
      <alignment horizontal="center" vertical="center"/>
    </xf>
    <xf numFmtId="0" fontId="5" fillId="0" borderId="222" xfId="0" applyFont="1" applyFill="1" applyBorder="1" applyAlignment="1">
      <alignment horizontal="center" vertical="center"/>
    </xf>
    <xf numFmtId="0" fontId="5" fillId="0" borderId="244" xfId="0" applyFont="1" applyFill="1" applyBorder="1" applyAlignment="1">
      <alignment horizontal="center" vertical="center"/>
    </xf>
    <xf numFmtId="0" fontId="5" fillId="0" borderId="259" xfId="0" applyFont="1" applyFill="1" applyBorder="1" applyAlignment="1">
      <alignment horizontal="center" vertical="center"/>
    </xf>
    <xf numFmtId="0" fontId="5" fillId="0" borderId="223" xfId="0" applyFont="1" applyFill="1" applyBorder="1" applyAlignment="1">
      <alignment horizontal="center" vertical="center"/>
    </xf>
    <xf numFmtId="0" fontId="5" fillId="0" borderId="230" xfId="0" applyFont="1" applyFill="1" applyBorder="1" applyAlignment="1">
      <alignment horizontal="center" vertical="center"/>
    </xf>
    <xf numFmtId="0" fontId="5" fillId="0" borderId="229" xfId="0" applyFont="1" applyFill="1" applyBorder="1" applyAlignment="1">
      <alignment horizontal="center" vertical="center"/>
    </xf>
    <xf numFmtId="0" fontId="87" fillId="0" borderId="181" xfId="36" applyFont="1" applyFill="1" applyBorder="1" applyAlignment="1">
      <alignment horizontal="center" vertical="center" wrapText="1"/>
      <protection/>
    </xf>
    <xf numFmtId="0" fontId="87" fillId="0" borderId="0" xfId="36" applyFont="1" applyFill="1" applyBorder="1" applyAlignment="1">
      <alignment horizontal="center" vertical="center" wrapText="1"/>
      <protection/>
    </xf>
    <xf numFmtId="0" fontId="161" fillId="0" borderId="47" xfId="0" applyFont="1" applyFill="1" applyBorder="1" applyAlignment="1">
      <alignment horizontal="left"/>
    </xf>
    <xf numFmtId="0" fontId="161" fillId="0" borderId="78" xfId="0" applyFont="1" applyFill="1" applyBorder="1" applyAlignment="1">
      <alignment horizontal="center"/>
    </xf>
    <xf numFmtId="0" fontId="161" fillId="0" borderId="83" xfId="0" applyFont="1" applyFill="1" applyBorder="1" applyAlignment="1">
      <alignment horizontal="center"/>
    </xf>
    <xf numFmtId="0" fontId="161" fillId="0" borderId="85" xfId="0" applyFont="1" applyFill="1" applyBorder="1" applyAlignment="1">
      <alignment horizontal="center"/>
    </xf>
    <xf numFmtId="0" fontId="161" fillId="0" borderId="73" xfId="0" applyFont="1" applyFill="1" applyBorder="1" applyAlignment="1">
      <alignment horizontal="center"/>
    </xf>
    <xf numFmtId="0" fontId="161" fillId="0" borderId="74" xfId="0" applyFont="1" applyFill="1" applyBorder="1" applyAlignment="1">
      <alignment horizontal="center"/>
    </xf>
    <xf numFmtId="0" fontId="147" fillId="0" borderId="49" xfId="0" applyFont="1" applyFill="1" applyBorder="1" applyAlignment="1">
      <alignment horizontal="center"/>
    </xf>
    <xf numFmtId="0" fontId="162" fillId="0" borderId="0" xfId="74" applyFont="1" applyFill="1">
      <alignment/>
      <protection/>
    </xf>
    <xf numFmtId="0" fontId="163" fillId="0" borderId="73" xfId="0" applyFont="1" applyFill="1" applyBorder="1" applyAlignment="1">
      <alignment horizontal="center"/>
    </xf>
    <xf numFmtId="0" fontId="163" fillId="0" borderId="83" xfId="0" applyFont="1" applyFill="1" applyBorder="1" applyAlignment="1">
      <alignment horizontal="center"/>
    </xf>
    <xf numFmtId="0" fontId="163" fillId="0" borderId="85" xfId="0" applyFont="1" applyFill="1" applyBorder="1" applyAlignment="1">
      <alignment horizontal="center"/>
    </xf>
    <xf numFmtId="0" fontId="163" fillId="0" borderId="78" xfId="74" applyFont="1" applyFill="1" applyBorder="1" applyAlignment="1">
      <alignment horizontal="center"/>
      <protection/>
    </xf>
    <xf numFmtId="0" fontId="163" fillId="0" borderId="83" xfId="74" applyFont="1" applyFill="1" applyBorder="1" applyAlignment="1">
      <alignment horizontal="center"/>
      <protection/>
    </xf>
    <xf numFmtId="0" fontId="163" fillId="0" borderId="85" xfId="74" applyFont="1" applyFill="1" applyBorder="1" applyAlignment="1">
      <alignment horizontal="center"/>
      <protection/>
    </xf>
    <xf numFmtId="0" fontId="163" fillId="0" borderId="49" xfId="74" applyFont="1" applyFill="1" applyBorder="1" applyAlignment="1">
      <alignment horizontal="center"/>
      <protection/>
    </xf>
    <xf numFmtId="0" fontId="163" fillId="0" borderId="98" xfId="74" applyFont="1" applyFill="1" applyBorder="1" applyAlignment="1">
      <alignment horizontal="center"/>
      <protection/>
    </xf>
    <xf numFmtId="0" fontId="164" fillId="0" borderId="78" xfId="74" applyFont="1" applyFill="1" applyBorder="1" applyAlignment="1">
      <alignment horizontal="center" vertical="center" wrapText="1"/>
      <protection/>
    </xf>
    <xf numFmtId="0" fontId="164" fillId="0" borderId="98" xfId="74" applyFont="1" applyFill="1" applyBorder="1" applyAlignment="1">
      <alignment horizontal="center" vertical="center" wrapText="1"/>
      <protection/>
    </xf>
    <xf numFmtId="0" fontId="165" fillId="0" borderId="49" xfId="74" applyFont="1" applyFill="1" applyBorder="1" applyAlignment="1">
      <alignment horizontal="center" vertical="center" wrapText="1"/>
      <protection/>
    </xf>
    <xf numFmtId="0" fontId="163" fillId="0" borderId="78" xfId="0" applyFont="1" applyFill="1" applyBorder="1" applyAlignment="1">
      <alignment horizontal="center"/>
    </xf>
    <xf numFmtId="0" fontId="163" fillId="0" borderId="73" xfId="74" applyFont="1" applyFill="1" applyBorder="1" applyAlignment="1">
      <alignment horizontal="center"/>
      <protection/>
    </xf>
    <xf numFmtId="0" fontId="163" fillId="0" borderId="74" xfId="74" applyFont="1" applyFill="1" applyBorder="1" applyAlignment="1">
      <alignment horizontal="center"/>
      <protection/>
    </xf>
    <xf numFmtId="0" fontId="163" fillId="0" borderId="70" xfId="74" applyFont="1" applyFill="1" applyBorder="1" applyAlignment="1">
      <alignment horizontal="center"/>
      <protection/>
    </xf>
    <xf numFmtId="0" fontId="163" fillId="0" borderId="84" xfId="74" applyFont="1" applyFill="1" applyBorder="1" applyAlignment="1">
      <alignment horizontal="center"/>
      <protection/>
    </xf>
    <xf numFmtId="0" fontId="163" fillId="0" borderId="76" xfId="74" applyFont="1" applyFill="1" applyBorder="1" applyAlignment="1">
      <alignment horizontal="center"/>
      <protection/>
    </xf>
    <xf numFmtId="0" fontId="161" fillId="0" borderId="73" xfId="74" applyFont="1" applyFill="1" applyBorder="1" applyAlignment="1">
      <alignment horizontal="center"/>
      <protection/>
    </xf>
    <xf numFmtId="0" fontId="161" fillId="0" borderId="74" xfId="74" applyFont="1" applyFill="1" applyBorder="1" applyAlignment="1">
      <alignment horizontal="center"/>
      <protection/>
    </xf>
    <xf numFmtId="0" fontId="161" fillId="0" borderId="70" xfId="74" applyFont="1" applyFill="1" applyBorder="1" applyAlignment="1">
      <alignment horizontal="center"/>
      <protection/>
    </xf>
    <xf numFmtId="0" fontId="161" fillId="0" borderId="84" xfId="74" applyFont="1" applyFill="1" applyBorder="1" applyAlignment="1">
      <alignment horizontal="center"/>
      <protection/>
    </xf>
    <xf numFmtId="0" fontId="161" fillId="0" borderId="76" xfId="74" applyFont="1" applyFill="1" applyBorder="1" applyAlignment="1">
      <alignment horizontal="center"/>
      <protection/>
    </xf>
    <xf numFmtId="0" fontId="161" fillId="0" borderId="78" xfId="74" applyFont="1" applyFill="1" applyBorder="1" applyAlignment="1">
      <alignment horizontal="center" vertical="center" wrapText="1"/>
      <protection/>
    </xf>
    <xf numFmtId="0" fontId="161" fillId="0" borderId="98" xfId="74" applyFont="1" applyFill="1" applyBorder="1" applyAlignment="1">
      <alignment horizontal="center" vertical="center" wrapText="1"/>
      <protection/>
    </xf>
    <xf numFmtId="0" fontId="147" fillId="0" borderId="49" xfId="74" applyFont="1" applyFill="1" applyBorder="1" applyAlignment="1">
      <alignment horizontal="center" vertical="center" wrapText="1"/>
      <protection/>
    </xf>
    <xf numFmtId="0" fontId="164" fillId="0" borderId="83" xfId="74" applyFont="1" applyFill="1" applyBorder="1" applyAlignment="1">
      <alignment horizontal="center" vertical="center" wrapText="1"/>
      <protection/>
    </xf>
    <xf numFmtId="0" fontId="147" fillId="0" borderId="136" xfId="74" applyFont="1" applyFill="1" applyBorder="1" applyAlignment="1">
      <alignment horizontal="center" vertical="center" wrapText="1"/>
      <protection/>
    </xf>
    <xf numFmtId="0" fontId="162" fillId="0" borderId="0" xfId="74" applyFont="1">
      <alignment/>
      <protection/>
    </xf>
    <xf numFmtId="0" fontId="78" fillId="0" borderId="0" xfId="74" applyFont="1" applyFill="1" applyAlignment="1">
      <alignment/>
      <protection/>
    </xf>
    <xf numFmtId="17" fontId="31" fillId="0" borderId="73" xfId="0" applyNumberFormat="1" applyFont="1" applyFill="1" applyBorder="1" applyAlignment="1">
      <alignment horizontal="center" vertical="center"/>
    </xf>
    <xf numFmtId="17" fontId="31" fillId="0" borderId="74" xfId="0" applyNumberFormat="1" applyFont="1" applyFill="1" applyBorder="1" applyAlignment="1">
      <alignment horizontal="center" vertical="center"/>
    </xf>
    <xf numFmtId="49" fontId="32" fillId="0" borderId="134" xfId="0" applyNumberFormat="1" applyFont="1" applyFill="1" applyBorder="1" applyAlignment="1">
      <alignment horizontal="center" vertical="center"/>
    </xf>
    <xf numFmtId="49" fontId="32" fillId="0" borderId="137" xfId="0" applyNumberFormat="1" applyFont="1" applyFill="1" applyBorder="1" applyAlignment="1">
      <alignment horizontal="center" vertical="center"/>
    </xf>
    <xf numFmtId="49" fontId="31" fillId="0" borderId="46" xfId="74" applyNumberFormat="1" applyFont="1" applyFill="1" applyBorder="1" applyAlignment="1">
      <alignment horizontal="center" vertical="center"/>
      <protection/>
    </xf>
    <xf numFmtId="0" fontId="33" fillId="0" borderId="127" xfId="74" applyFont="1" applyFill="1" applyBorder="1" applyAlignment="1">
      <alignment horizontal="center" vertical="center"/>
      <protection/>
    </xf>
    <xf numFmtId="49" fontId="166" fillId="0" borderId="78" xfId="0" applyNumberFormat="1" applyFont="1" applyFill="1" applyBorder="1" applyAlignment="1">
      <alignment horizontal="left"/>
    </xf>
    <xf numFmtId="49" fontId="166" fillId="0" borderId="74" xfId="0" applyNumberFormat="1" applyFont="1" applyFill="1" applyBorder="1" applyAlignment="1">
      <alignment horizontal="left"/>
    </xf>
    <xf numFmtId="49" fontId="166" fillId="0" borderId="35" xfId="0" applyNumberFormat="1" applyFont="1" applyFill="1" applyBorder="1" applyAlignment="1">
      <alignment horizontal="left"/>
    </xf>
    <xf numFmtId="0" fontId="167" fillId="0" borderId="76" xfId="0" applyFont="1" applyFill="1" applyBorder="1" applyAlignment="1">
      <alignment horizontal="center" vertical="center"/>
    </xf>
    <xf numFmtId="0" fontId="167" fillId="0" borderId="77" xfId="0" applyFont="1" applyFill="1" applyBorder="1" applyAlignment="1">
      <alignment horizontal="center" vertical="center"/>
    </xf>
    <xf numFmtId="0" fontId="167" fillId="0" borderId="74" xfId="0" applyFont="1" applyFill="1" applyBorder="1" applyAlignment="1">
      <alignment horizontal="center" vertical="center"/>
    </xf>
    <xf numFmtId="0" fontId="167" fillId="0" borderId="80" xfId="0" applyFont="1" applyFill="1" applyBorder="1" applyAlignment="1">
      <alignment horizontal="center" vertical="center"/>
    </xf>
    <xf numFmtId="0" fontId="167" fillId="0" borderId="98" xfId="0" applyFont="1" applyFill="1" applyBorder="1" applyAlignment="1">
      <alignment horizontal="center" vertical="center" wrapText="1"/>
    </xf>
    <xf numFmtId="0" fontId="167" fillId="0" borderId="83" xfId="0" applyFont="1" applyFill="1" applyBorder="1" applyAlignment="1">
      <alignment horizontal="center" vertical="center" wrapText="1"/>
    </xf>
    <xf numFmtId="0" fontId="168" fillId="0" borderId="49" xfId="0" applyFont="1" applyFill="1" applyBorder="1" applyAlignment="1">
      <alignment horizontal="center" vertical="center" wrapText="1"/>
    </xf>
    <xf numFmtId="49" fontId="169" fillId="0" borderId="78" xfId="0" applyNumberFormat="1" applyFont="1" applyFill="1" applyBorder="1" applyAlignment="1">
      <alignment horizontal="left"/>
    </xf>
    <xf numFmtId="49" fontId="169" fillId="0" borderId="83" xfId="0" applyNumberFormat="1" applyFont="1" applyFill="1" applyBorder="1" applyAlignment="1">
      <alignment horizontal="left"/>
    </xf>
    <xf numFmtId="49" fontId="169" fillId="0" borderId="35" xfId="0" applyNumberFormat="1" applyFont="1" applyFill="1" applyBorder="1" applyAlignment="1">
      <alignment horizontal="left"/>
    </xf>
    <xf numFmtId="49" fontId="169" fillId="0" borderId="145" xfId="0" applyNumberFormat="1" applyFont="1" applyFill="1" applyBorder="1" applyAlignment="1">
      <alignment horizontal="left"/>
    </xf>
    <xf numFmtId="49" fontId="169" fillId="0" borderId="146" xfId="0" applyNumberFormat="1" applyFont="1" applyFill="1" applyBorder="1" applyAlignment="1">
      <alignment horizontal="left"/>
    </xf>
    <xf numFmtId="49" fontId="169" fillId="0" borderId="95" xfId="0" applyNumberFormat="1" applyFont="1" applyFill="1" applyBorder="1" applyAlignment="1">
      <alignment horizontal="left"/>
    </xf>
    <xf numFmtId="0" fontId="167" fillId="0" borderId="94" xfId="0" applyFont="1" applyFill="1" applyBorder="1" applyAlignment="1">
      <alignment horizontal="center" vertical="center"/>
    </xf>
    <xf numFmtId="0" fontId="167" fillId="0" borderId="95" xfId="0" applyFont="1" applyFill="1" applyBorder="1" applyAlignment="1">
      <alignment horizontal="center" vertical="center"/>
    </xf>
    <xf numFmtId="0" fontId="167" fillId="0" borderId="96" xfId="0" applyFont="1" applyFill="1" applyBorder="1" applyAlignment="1">
      <alignment horizontal="center" vertical="center"/>
    </xf>
    <xf numFmtId="0" fontId="167" fillId="0" borderId="149" xfId="0" applyFont="1" applyFill="1" applyBorder="1" applyAlignment="1">
      <alignment horizontal="center" vertical="center"/>
    </xf>
    <xf numFmtId="0" fontId="170" fillId="0" borderId="94" xfId="0" applyFont="1" applyFill="1" applyBorder="1" applyAlignment="1">
      <alignment horizontal="center" vertical="center" wrapText="1"/>
    </xf>
    <xf numFmtId="0" fontId="170" fillId="0" borderId="96" xfId="0" applyFont="1" applyFill="1" applyBorder="1" applyAlignment="1">
      <alignment horizontal="center" vertical="center" wrapText="1"/>
    </xf>
    <xf numFmtId="0" fontId="168" fillId="0" borderId="102" xfId="0" applyFont="1" applyFill="1" applyBorder="1" applyAlignment="1">
      <alignment horizontal="center" vertical="center" wrapText="1"/>
    </xf>
    <xf numFmtId="0" fontId="150" fillId="0" borderId="233" xfId="74" applyFont="1" applyBorder="1" applyAlignment="1">
      <alignment horizontal="center" vertical="center" wrapText="1"/>
      <protection/>
    </xf>
    <xf numFmtId="0" fontId="152" fillId="0" borderId="98" xfId="0" applyFont="1" applyBorder="1" applyAlignment="1">
      <alignment/>
    </xf>
    <xf numFmtId="0" fontId="152" fillId="0" borderId="79" xfId="0" applyFont="1" applyBorder="1" applyAlignment="1">
      <alignment/>
    </xf>
    <xf numFmtId="0" fontId="152" fillId="0" borderId="83" xfId="0" applyFont="1" applyBorder="1" applyAlignment="1">
      <alignment/>
    </xf>
    <xf numFmtId="0" fontId="152" fillId="0" borderId="136" xfId="0" applyFont="1" applyBorder="1" applyAlignment="1">
      <alignment/>
    </xf>
    <xf numFmtId="0" fontId="151" fillId="0" borderId="83" xfId="0" applyFont="1" applyBorder="1" applyAlignment="1">
      <alignment/>
    </xf>
    <xf numFmtId="0" fontId="151" fillId="0" borderId="49" xfId="0" applyFont="1" applyBorder="1" applyAlignment="1">
      <alignment/>
    </xf>
    <xf numFmtId="0" fontId="28" fillId="0" borderId="130" xfId="74" applyFont="1" applyBorder="1" applyAlignment="1">
      <alignment horizontal="center" vertical="center"/>
      <protection/>
    </xf>
    <xf numFmtId="0" fontId="28" fillId="0" borderId="33" xfId="74" applyFont="1" applyBorder="1" applyAlignment="1">
      <alignment horizontal="center" vertical="center"/>
      <protection/>
    </xf>
    <xf numFmtId="0" fontId="28" fillId="0" borderId="150" xfId="74" applyFont="1" applyBorder="1" applyAlignment="1">
      <alignment horizontal="center" vertical="center"/>
      <protection/>
    </xf>
    <xf numFmtId="0" fontId="167" fillId="0" borderId="73" xfId="0" applyFont="1" applyFill="1" applyBorder="1" applyAlignment="1">
      <alignment horizontal="center" vertical="center"/>
    </xf>
    <xf numFmtId="0" fontId="167" fillId="0" borderId="74" xfId="0" applyFont="1" applyBorder="1" applyAlignment="1">
      <alignment horizontal="center" vertical="center"/>
    </xf>
    <xf numFmtId="0" fontId="167" fillId="0" borderId="77" xfId="0" applyFont="1" applyBorder="1" applyAlignment="1">
      <alignment horizontal="center" vertical="center"/>
    </xf>
    <xf numFmtId="0" fontId="167" fillId="0" borderId="22" xfId="0" applyFont="1" applyBorder="1" applyAlignment="1">
      <alignment horizontal="center" vertical="center"/>
    </xf>
    <xf numFmtId="0" fontId="169" fillId="0" borderId="98" xfId="0" applyFont="1" applyFill="1" applyBorder="1" applyAlignment="1">
      <alignment horizontal="center" vertical="center" wrapText="1"/>
    </xf>
    <xf numFmtId="0" fontId="168" fillId="0" borderId="84" xfId="0" applyFont="1" applyFill="1" applyBorder="1" applyAlignment="1">
      <alignment horizontal="center" vertical="center"/>
    </xf>
    <xf numFmtId="0" fontId="167" fillId="0" borderId="22" xfId="0" applyFont="1" applyFill="1" applyBorder="1" applyAlignment="1">
      <alignment horizontal="center" vertical="center"/>
    </xf>
    <xf numFmtId="0" fontId="125" fillId="0" borderId="0" xfId="0" applyFont="1" applyAlignment="1">
      <alignment vertical="top"/>
    </xf>
    <xf numFmtId="0" fontId="171" fillId="0" borderId="0" xfId="0" applyFont="1" applyAlignment="1">
      <alignment/>
    </xf>
    <xf numFmtId="0" fontId="171" fillId="0" borderId="0" xfId="0" applyFont="1" applyFill="1" applyAlignment="1">
      <alignment/>
    </xf>
    <xf numFmtId="0" fontId="0" fillId="0" borderId="0" xfId="0" applyAlignment="1">
      <alignment vertical="top"/>
    </xf>
    <xf numFmtId="0" fontId="0" fillId="20" borderId="0" xfId="74" applyFont="1" applyFill="1">
      <alignment/>
      <protection/>
    </xf>
    <xf numFmtId="0" fontId="157" fillId="0" borderId="35" xfId="74" applyFont="1" applyBorder="1">
      <alignment/>
      <protection/>
    </xf>
    <xf numFmtId="0" fontId="156" fillId="0" borderId="136" xfId="74" applyFont="1" applyBorder="1">
      <alignment/>
      <protection/>
    </xf>
    <xf numFmtId="49" fontId="78" fillId="0" borderId="76" xfId="74" applyNumberFormat="1" applyFont="1" applyFill="1" applyBorder="1" applyAlignment="1">
      <alignment horizontal="center" vertical="center"/>
      <protection/>
    </xf>
    <xf numFmtId="0" fontId="153" fillId="0" borderId="67" xfId="0" applyFont="1" applyFill="1" applyBorder="1" applyAlignment="1">
      <alignment horizontal="left"/>
    </xf>
    <xf numFmtId="0" fontId="153" fillId="0" borderId="76" xfId="74" applyFont="1" applyFill="1" applyBorder="1" applyAlignment="1">
      <alignment horizontal="center" vertical="center"/>
      <protection/>
    </xf>
    <xf numFmtId="0" fontId="153" fillId="0" borderId="74" xfId="74" applyFont="1" applyFill="1" applyBorder="1" applyAlignment="1">
      <alignment horizontal="center" vertical="center"/>
      <protection/>
    </xf>
    <xf numFmtId="0" fontId="153" fillId="0" borderId="22" xfId="74" applyFont="1" applyFill="1" applyBorder="1" applyAlignment="1">
      <alignment horizontal="center" vertical="center"/>
      <protection/>
    </xf>
    <xf numFmtId="0" fontId="153" fillId="0" borderId="70" xfId="74" applyFont="1" applyFill="1" applyBorder="1" applyAlignment="1">
      <alignment horizontal="center" vertical="center"/>
      <protection/>
    </xf>
    <xf numFmtId="0" fontId="145" fillId="0" borderId="80" xfId="74" applyFont="1" applyFill="1" applyBorder="1" applyAlignment="1">
      <alignment horizontal="center" vertical="center"/>
      <protection/>
    </xf>
    <xf numFmtId="0" fontId="153" fillId="0" borderId="0" xfId="74" applyFont="1" applyFill="1">
      <alignment/>
      <protection/>
    </xf>
    <xf numFmtId="0" fontId="79" fillId="0" borderId="150" xfId="74" applyFont="1" applyBorder="1" applyAlignment="1">
      <alignment horizontal="center" vertical="center"/>
      <protection/>
    </xf>
    <xf numFmtId="49" fontId="156" fillId="0" borderId="128" xfId="0" applyNumberFormat="1" applyFont="1" applyFill="1" applyBorder="1" applyAlignment="1">
      <alignment horizontal="left"/>
    </xf>
    <xf numFmtId="49" fontId="156" fillId="0" borderId="129" xfId="0" applyNumberFormat="1" applyFont="1" applyFill="1" applyBorder="1" applyAlignment="1">
      <alignment horizontal="left"/>
    </xf>
    <xf numFmtId="49" fontId="156" fillId="0" borderId="130" xfId="0" applyNumberFormat="1" applyFont="1" applyFill="1" applyBorder="1" applyAlignment="1">
      <alignment horizontal="left"/>
    </xf>
    <xf numFmtId="0" fontId="157" fillId="0" borderId="99" xfId="74" applyFont="1" applyFill="1" applyBorder="1" applyAlignment="1">
      <alignment horizontal="center" vertical="center"/>
      <protection/>
    </xf>
    <xf numFmtId="0" fontId="157" fillId="0" borderId="99" xfId="74" applyFont="1" applyBorder="1" applyAlignment="1">
      <alignment horizontal="center" vertical="center"/>
      <protection/>
    </xf>
    <xf numFmtId="0" fontId="157" fillId="0" borderId="41" xfId="74" applyFont="1" applyBorder="1" applyAlignment="1">
      <alignment horizontal="center" vertical="center"/>
      <protection/>
    </xf>
    <xf numFmtId="0" fontId="157" fillId="0" borderId="33" xfId="74" applyFont="1" applyBorder="1" applyAlignment="1">
      <alignment horizontal="center" vertical="center"/>
      <protection/>
    </xf>
    <xf numFmtId="0" fontId="156" fillId="0" borderId="150" xfId="74" applyFont="1" applyBorder="1" applyAlignment="1">
      <alignment horizontal="center" vertical="center"/>
      <protection/>
    </xf>
    <xf numFmtId="0" fontId="157" fillId="0" borderId="35" xfId="74" applyFont="1" applyBorder="1" applyAlignment="1">
      <alignment horizontal="center" vertical="center"/>
      <protection/>
    </xf>
    <xf numFmtId="0" fontId="156" fillId="0" borderId="136" xfId="74" applyFont="1" applyBorder="1" applyAlignment="1">
      <alignment horizontal="center" vertical="center"/>
      <protection/>
    </xf>
    <xf numFmtId="49" fontId="79" fillId="0" borderId="80" xfId="74" applyNumberFormat="1" applyFont="1" applyBorder="1" applyAlignment="1">
      <alignment horizontal="center" vertical="center"/>
      <protection/>
    </xf>
    <xf numFmtId="0" fontId="153" fillId="0" borderId="73" xfId="0" applyFont="1" applyFill="1" applyBorder="1" applyAlignment="1">
      <alignment horizontal="center"/>
    </xf>
    <xf numFmtId="0" fontId="153" fillId="0" borderId="74" xfId="0" applyFont="1" applyFill="1" applyBorder="1" applyAlignment="1">
      <alignment horizontal="center"/>
    </xf>
    <xf numFmtId="0" fontId="153" fillId="0" borderId="76" xfId="74" applyFont="1" applyBorder="1" applyAlignment="1">
      <alignment horizontal="center" vertical="center"/>
      <protection/>
    </xf>
    <xf numFmtId="0" fontId="153" fillId="0" borderId="70" xfId="74" applyFont="1" applyBorder="1" applyAlignment="1">
      <alignment horizontal="center" vertical="center"/>
      <protection/>
    </xf>
    <xf numFmtId="49" fontId="145" fillId="0" borderId="80" xfId="74" applyNumberFormat="1" applyFont="1" applyBorder="1" applyAlignment="1">
      <alignment horizontal="center" vertical="center"/>
      <protection/>
    </xf>
    <xf numFmtId="0" fontId="153" fillId="0" borderId="0" xfId="74" applyFont="1">
      <alignment/>
      <protection/>
    </xf>
    <xf numFmtId="49" fontId="79" fillId="0" borderId="194" xfId="74" applyNumberFormat="1" applyFont="1" applyBorder="1" applyAlignment="1">
      <alignment horizontal="center" vertical="center"/>
      <protection/>
    </xf>
    <xf numFmtId="49" fontId="79" fillId="0" borderId="99" xfId="74" applyNumberFormat="1" applyFont="1" applyBorder="1" applyAlignment="1">
      <alignment horizontal="center" vertical="center"/>
      <protection/>
    </xf>
    <xf numFmtId="49" fontId="79" fillId="0" borderId="150" xfId="74" applyNumberFormat="1" applyFont="1" applyBorder="1" applyAlignment="1">
      <alignment horizontal="center" vertical="center"/>
      <protection/>
    </xf>
    <xf numFmtId="49" fontId="156" fillId="0" borderId="197" xfId="0" applyNumberFormat="1" applyFont="1" applyFill="1" applyBorder="1" applyAlignment="1">
      <alignment horizontal="center"/>
    </xf>
    <xf numFmtId="49" fontId="156" fillId="0" borderId="198" xfId="0" applyNumberFormat="1" applyFont="1" applyFill="1" applyBorder="1" applyAlignment="1">
      <alignment horizontal="center"/>
    </xf>
    <xf numFmtId="49" fontId="156" fillId="0" borderId="41" xfId="0" applyNumberFormat="1" applyFont="1" applyFill="1" applyBorder="1" applyAlignment="1">
      <alignment horizontal="center"/>
    </xf>
    <xf numFmtId="49" fontId="156" fillId="0" borderId="150" xfId="74" applyNumberFormat="1" applyFont="1" applyBorder="1" applyAlignment="1">
      <alignment horizontal="center" vertical="center"/>
      <protection/>
    </xf>
    <xf numFmtId="49" fontId="78" fillId="0" borderId="78" xfId="0" applyNumberFormat="1" applyFont="1" applyFill="1" applyBorder="1" applyAlignment="1">
      <alignment horizontal="center"/>
    </xf>
    <xf numFmtId="49" fontId="78" fillId="0" borderId="79" xfId="0" applyNumberFormat="1" applyFont="1" applyFill="1" applyBorder="1" applyAlignment="1">
      <alignment horizontal="center"/>
    </xf>
    <xf numFmtId="0" fontId="78" fillId="0" borderId="83" xfId="74" applyFont="1" applyBorder="1" applyAlignment="1">
      <alignment horizontal="center" vertical="center"/>
      <protection/>
    </xf>
    <xf numFmtId="0" fontId="78" fillId="0" borderId="35" xfId="74" applyFont="1" applyBorder="1" applyAlignment="1">
      <alignment horizontal="center" vertical="center"/>
      <protection/>
    </xf>
    <xf numFmtId="0" fontId="78" fillId="0" borderId="98" xfId="74" applyFont="1" applyBorder="1" applyAlignment="1">
      <alignment horizontal="center" vertical="center"/>
      <protection/>
    </xf>
    <xf numFmtId="0" fontId="78" fillId="0" borderId="85" xfId="74" applyFont="1" applyBorder="1" applyAlignment="1">
      <alignment horizontal="center" vertical="center"/>
      <protection/>
    </xf>
    <xf numFmtId="49" fontId="79" fillId="0" borderId="260" xfId="74" applyNumberFormat="1" applyFont="1" applyBorder="1" applyAlignment="1">
      <alignment horizontal="center" vertical="center"/>
      <protection/>
    </xf>
    <xf numFmtId="0" fontId="78" fillId="0" borderId="22" xfId="74" applyFont="1" applyBorder="1" applyAlignment="1">
      <alignment horizontal="center" vertical="center"/>
      <protection/>
    </xf>
    <xf numFmtId="49" fontId="153" fillId="0" borderId="73" xfId="0" applyNumberFormat="1" applyFont="1" applyFill="1" applyBorder="1" applyAlignment="1">
      <alignment horizontal="center"/>
    </xf>
    <xf numFmtId="49" fontId="153" fillId="0" borderId="77" xfId="0" applyNumberFormat="1" applyFont="1" applyFill="1" applyBorder="1" applyAlignment="1">
      <alignment horizontal="center"/>
    </xf>
    <xf numFmtId="0" fontId="153" fillId="0" borderId="74" xfId="74" applyFont="1" applyBorder="1" applyAlignment="1">
      <alignment horizontal="center" vertical="center"/>
      <protection/>
    </xf>
    <xf numFmtId="0" fontId="153" fillId="0" borderId="22" xfId="74" applyFont="1" applyBorder="1" applyAlignment="1">
      <alignment horizontal="center" vertical="center"/>
      <protection/>
    </xf>
    <xf numFmtId="49" fontId="79" fillId="0" borderId="139" xfId="74" applyNumberFormat="1" applyFont="1" applyBorder="1" applyAlignment="1">
      <alignment horizontal="center" vertical="center"/>
      <protection/>
    </xf>
    <xf numFmtId="49" fontId="79" fillId="0" borderId="11" xfId="74" applyNumberFormat="1" applyFont="1" applyBorder="1" applyAlignment="1">
      <alignment horizontal="center" vertical="center" wrapText="1"/>
      <protection/>
    </xf>
    <xf numFmtId="49" fontId="79" fillId="0" borderId="261" xfId="74" applyNumberFormat="1" applyFont="1" applyBorder="1" applyAlignment="1">
      <alignment horizontal="center" vertical="center" wrapText="1"/>
      <protection/>
    </xf>
    <xf numFmtId="0" fontId="79" fillId="0" borderId="129" xfId="74" applyFont="1" applyFill="1" applyBorder="1" applyAlignment="1">
      <alignment horizontal="center" vertical="center"/>
      <protection/>
    </xf>
    <xf numFmtId="0" fontId="79" fillId="0" borderId="130" xfId="74" applyFont="1" applyFill="1" applyBorder="1" applyAlignment="1">
      <alignment horizontal="center" vertical="center"/>
      <protection/>
    </xf>
    <xf numFmtId="49" fontId="78" fillId="0" borderId="131" xfId="74" applyNumberFormat="1" applyFont="1" applyBorder="1" applyAlignment="1">
      <alignment horizontal="center" vertical="center"/>
      <protection/>
    </xf>
    <xf numFmtId="0" fontId="79" fillId="0" borderId="98" xfId="74" applyFont="1" applyFill="1" applyBorder="1" applyAlignment="1">
      <alignment horizontal="center" vertical="center"/>
      <protection/>
    </xf>
    <xf numFmtId="0" fontId="79" fillId="0" borderId="83" xfId="74" applyFont="1" applyFill="1" applyBorder="1" applyAlignment="1">
      <alignment horizontal="center" vertical="center"/>
      <protection/>
    </xf>
    <xf numFmtId="0" fontId="79" fillId="0" borderId="79" xfId="74" applyFont="1" applyFill="1" applyBorder="1" applyAlignment="1">
      <alignment horizontal="center" vertical="center"/>
      <protection/>
    </xf>
    <xf numFmtId="49" fontId="79" fillId="0" borderId="262" xfId="74" applyNumberFormat="1" applyFont="1" applyBorder="1" applyAlignment="1">
      <alignment horizontal="center" vertical="center"/>
      <protection/>
    </xf>
    <xf numFmtId="0" fontId="79" fillId="0" borderId="146" xfId="74" applyFont="1" applyBorder="1" applyAlignment="1">
      <alignment horizontal="center" vertical="center"/>
      <protection/>
    </xf>
    <xf numFmtId="49" fontId="79" fillId="0" borderId="149" xfId="74" applyNumberFormat="1" applyFont="1" applyBorder="1" applyAlignment="1">
      <alignment horizontal="center" vertical="center"/>
      <protection/>
    </xf>
    <xf numFmtId="0" fontId="77" fillId="0" borderId="263" xfId="74" applyFont="1" applyFill="1" applyBorder="1" applyAlignment="1">
      <alignment horizontal="center" vertical="center"/>
      <protection/>
    </xf>
    <xf numFmtId="49" fontId="79" fillId="0" borderId="126" xfId="74" applyNumberFormat="1" applyFont="1" applyBorder="1" applyAlignment="1">
      <alignment horizontal="center" vertical="center"/>
      <protection/>
    </xf>
    <xf numFmtId="49" fontId="79" fillId="0" borderId="146" xfId="74" applyNumberFormat="1" applyFont="1" applyBorder="1" applyAlignment="1">
      <alignment horizontal="center" vertical="center"/>
      <protection/>
    </xf>
    <xf numFmtId="0" fontId="0" fillId="0" borderId="0" xfId="74" applyBorder="1" applyAlignment="1">
      <alignment/>
      <protection/>
    </xf>
    <xf numFmtId="0" fontId="0" fillId="0" borderId="0" xfId="74" applyFill="1" applyAlignment="1">
      <alignment horizontal="center"/>
      <protection/>
    </xf>
    <xf numFmtId="2" fontId="78" fillId="0" borderId="81" xfId="0" applyNumberFormat="1" applyFont="1" applyFill="1" applyBorder="1" applyAlignment="1">
      <alignment horizontal="center"/>
    </xf>
    <xf numFmtId="0" fontId="79" fillId="0" borderId="11" xfId="74" applyFont="1" applyBorder="1" applyAlignment="1">
      <alignment horizontal="left" vertical="center" wrapText="1"/>
      <protection/>
    </xf>
    <xf numFmtId="0" fontId="62" fillId="35" borderId="0" xfId="0" applyFont="1" applyFill="1" applyBorder="1" applyAlignment="1" applyProtection="1">
      <alignment horizontal="center" vertical="center" wrapText="1"/>
      <protection locked="0"/>
    </xf>
    <xf numFmtId="0" fontId="78" fillId="0" borderId="41" xfId="74" applyFont="1" applyBorder="1" applyAlignment="1">
      <alignment horizontal="center"/>
      <protection/>
    </xf>
    <xf numFmtId="0" fontId="66" fillId="35" borderId="72" xfId="35" applyFont="1" applyFill="1" applyBorder="1" applyAlignment="1" applyProtection="1" quotePrefix="1">
      <alignment horizontal="left" textRotation="90" wrapText="1"/>
      <protection locked="0"/>
    </xf>
    <xf numFmtId="0" fontId="65" fillId="35" borderId="84" xfId="38" applyFont="1" applyFill="1" applyBorder="1" applyAlignment="1" applyProtection="1">
      <alignment horizontal="center" vertical="center" wrapText="1"/>
      <protection locked="0"/>
    </xf>
    <xf numFmtId="0" fontId="68" fillId="35" borderId="66" xfId="42" applyFont="1" applyFill="1" applyBorder="1" applyAlignment="1" applyProtection="1" quotePrefix="1">
      <alignment horizontal="center" vertical="center" wrapText="1"/>
      <protection locked="0"/>
    </xf>
    <xf numFmtId="0" fontId="68" fillId="35" borderId="11" xfId="42" applyFont="1" applyFill="1" applyBorder="1" applyAlignment="1" applyProtection="1" quotePrefix="1">
      <alignment horizontal="center" vertical="center" wrapText="1"/>
      <protection locked="0"/>
    </xf>
    <xf numFmtId="0" fontId="65" fillId="35" borderId="11" xfId="38" applyFont="1" applyFill="1" applyBorder="1" applyAlignment="1" applyProtection="1">
      <alignment horizontal="center" vertical="center" wrapText="1"/>
      <protection locked="0"/>
    </xf>
    <xf numFmtId="0" fontId="68" fillId="35" borderId="69" xfId="38" applyFont="1" applyFill="1" applyBorder="1" applyAlignment="1" applyProtection="1" quotePrefix="1">
      <alignment horizontal="center" vertical="center" wrapText="1"/>
      <protection locked="0"/>
    </xf>
    <xf numFmtId="0" fontId="68" fillId="35" borderId="71" xfId="42" applyFont="1" applyFill="1" applyBorder="1" applyAlignment="1" applyProtection="1" quotePrefix="1">
      <alignment horizontal="center" vertical="center" wrapText="1"/>
      <protection locked="0"/>
    </xf>
    <xf numFmtId="0" fontId="68" fillId="35" borderId="61" xfId="42" applyFont="1" applyFill="1" applyBorder="1" applyAlignment="1" applyProtection="1" quotePrefix="1">
      <alignment horizontal="center" vertical="center" wrapText="1"/>
      <protection locked="0"/>
    </xf>
    <xf numFmtId="0" fontId="68" fillId="35" borderId="70" xfId="42" applyFont="1" applyFill="1" applyBorder="1" applyAlignment="1" applyProtection="1" quotePrefix="1">
      <alignment horizontal="center" vertical="center" wrapText="1"/>
      <protection locked="0"/>
    </xf>
    <xf numFmtId="0" fontId="68" fillId="35" borderId="10" xfId="42" applyFont="1" applyFill="1" applyBorder="1" applyAlignment="1" applyProtection="1" quotePrefix="1">
      <alignment horizontal="center" vertical="center" wrapText="1"/>
      <protection locked="0"/>
    </xf>
    <xf numFmtId="0" fontId="65" fillId="35" borderId="25" xfId="42" applyFont="1" applyFill="1" applyBorder="1" applyAlignment="1" applyProtection="1" quotePrefix="1">
      <alignment horizontal="center" vertical="center" wrapText="1"/>
      <protection locked="0"/>
    </xf>
    <xf numFmtId="0" fontId="68" fillId="35" borderId="12" xfId="38" applyFont="1" applyFill="1" applyBorder="1" applyAlignment="1" applyProtection="1" quotePrefix="1">
      <alignment horizontal="center" vertical="center" wrapText="1"/>
      <protection locked="0"/>
    </xf>
    <xf numFmtId="0" fontId="65" fillId="35" borderId="27" xfId="42" applyFont="1" applyFill="1" applyBorder="1" applyAlignment="1" applyProtection="1" quotePrefix="1">
      <alignment horizontal="center" vertical="center" wrapText="1"/>
      <protection locked="0"/>
    </xf>
    <xf numFmtId="0" fontId="68" fillId="35" borderId="46" xfId="42" applyFont="1" applyFill="1" applyBorder="1" applyAlignment="1" applyProtection="1" quotePrefix="1">
      <alignment horizontal="center" vertical="center" wrapText="1"/>
      <protection locked="0"/>
    </xf>
    <xf numFmtId="0" fontId="68" fillId="35" borderId="84" xfId="42" applyFont="1" applyFill="1" applyBorder="1" applyAlignment="1" applyProtection="1" quotePrefix="1">
      <alignment horizontal="center" vertical="center" wrapText="1"/>
      <protection locked="0"/>
    </xf>
    <xf numFmtId="0" fontId="65" fillId="35" borderId="14" xfId="42" applyFont="1" applyFill="1" applyBorder="1" applyAlignment="1" applyProtection="1" quotePrefix="1">
      <alignment horizontal="center" vertical="center" wrapText="1"/>
      <protection locked="0"/>
    </xf>
    <xf numFmtId="0" fontId="62" fillId="35" borderId="132" xfId="0" applyFont="1" applyFill="1" applyBorder="1" applyAlignment="1" applyProtection="1">
      <alignment horizontal="center" vertical="center" wrapText="1"/>
      <protection locked="0"/>
    </xf>
    <xf numFmtId="0" fontId="62" fillId="35" borderId="133" xfId="0" applyFont="1" applyFill="1" applyBorder="1" applyAlignment="1" applyProtection="1">
      <alignment horizontal="center" vertical="center" wrapText="1"/>
      <protection locked="0"/>
    </xf>
    <xf numFmtId="0" fontId="62" fillId="35" borderId="101" xfId="0" applyFont="1" applyFill="1" applyBorder="1" applyAlignment="1" applyProtection="1">
      <alignment horizontal="center" vertical="center" wrapText="1"/>
      <protection locked="0"/>
    </xf>
    <xf numFmtId="0" fontId="65" fillId="35" borderId="51" xfId="42" applyFont="1" applyFill="1" applyBorder="1" applyAlignment="1" applyProtection="1" quotePrefix="1">
      <alignment horizontal="center" vertical="center" wrapText="1"/>
      <protection locked="0"/>
    </xf>
    <xf numFmtId="0" fontId="65" fillId="35" borderId="52" xfId="42" applyFont="1" applyFill="1" applyBorder="1" applyAlignment="1" applyProtection="1" quotePrefix="1">
      <alignment horizontal="center" vertical="center" wrapText="1"/>
      <protection locked="0"/>
    </xf>
    <xf numFmtId="0" fontId="65" fillId="35" borderId="15" xfId="42" applyFont="1" applyFill="1" applyBorder="1" applyAlignment="1" applyProtection="1" quotePrefix="1">
      <alignment horizontal="center" vertical="center" wrapText="1"/>
      <protection locked="0"/>
    </xf>
    <xf numFmtId="0" fontId="25" fillId="35" borderId="67" xfId="74" applyFont="1" applyFill="1" applyBorder="1">
      <alignment/>
      <protection/>
    </xf>
    <xf numFmtId="0" fontId="0" fillId="35" borderId="106" xfId="74" applyFont="1" applyFill="1" applyBorder="1" applyAlignment="1">
      <alignment horizontal="center" vertical="center"/>
      <protection/>
    </xf>
    <xf numFmtId="0" fontId="0" fillId="35" borderId="108" xfId="74" applyFont="1" applyFill="1" applyBorder="1" applyAlignment="1">
      <alignment horizontal="center" vertical="center"/>
      <protection/>
    </xf>
    <xf numFmtId="0" fontId="0" fillId="35" borderId="192" xfId="74" applyFont="1" applyFill="1" applyBorder="1" applyAlignment="1">
      <alignment horizontal="center" vertical="center"/>
      <protection/>
    </xf>
    <xf numFmtId="0" fontId="0" fillId="35" borderId="107" xfId="74" applyFont="1" applyFill="1" applyBorder="1" applyAlignment="1">
      <alignment horizontal="center" vertical="center"/>
      <protection/>
    </xf>
    <xf numFmtId="0" fontId="0" fillId="35" borderId="22" xfId="74" applyFont="1" applyFill="1" applyBorder="1" applyAlignment="1">
      <alignment horizontal="center" vertical="center"/>
      <protection/>
    </xf>
    <xf numFmtId="0" fontId="0" fillId="35" borderId="76" xfId="74" applyFont="1" applyFill="1" applyBorder="1" applyAlignment="1">
      <alignment horizontal="center" vertical="center"/>
      <protection/>
    </xf>
    <xf numFmtId="0" fontId="2" fillId="35" borderId="70" xfId="74" applyFont="1" applyFill="1" applyBorder="1" applyAlignment="1">
      <alignment horizontal="center" vertical="center"/>
      <protection/>
    </xf>
    <xf numFmtId="0" fontId="0" fillId="35" borderId="30" xfId="74" applyFont="1" applyFill="1" applyBorder="1">
      <alignment/>
      <protection/>
    </xf>
    <xf numFmtId="0" fontId="0" fillId="35" borderId="0" xfId="74" applyFont="1" applyFill="1">
      <alignment/>
      <protection/>
    </xf>
    <xf numFmtId="0" fontId="38" fillId="35" borderId="67" xfId="74" applyFont="1" applyFill="1" applyBorder="1" applyAlignment="1">
      <alignment horizontal="left" shrinkToFit="1"/>
      <protection/>
    </xf>
    <xf numFmtId="0" fontId="38" fillId="35" borderId="106" xfId="74" applyFont="1" applyFill="1" applyBorder="1" applyAlignment="1">
      <alignment horizontal="center" shrinkToFit="1"/>
      <protection/>
    </xf>
    <xf numFmtId="0" fontId="38" fillId="35" borderId="108" xfId="74" applyFont="1" applyFill="1" applyBorder="1" applyAlignment="1">
      <alignment horizontal="center" shrinkToFit="1"/>
      <protection/>
    </xf>
    <xf numFmtId="0" fontId="38" fillId="35" borderId="107" xfId="74" applyFont="1" applyFill="1" applyBorder="1" applyAlignment="1">
      <alignment horizontal="center" shrinkToFit="1"/>
      <protection/>
    </xf>
    <xf numFmtId="49" fontId="36" fillId="35" borderId="30" xfId="0" applyNumberFormat="1" applyFont="1" applyFill="1" applyBorder="1" applyAlignment="1">
      <alignment horizontal="left"/>
    </xf>
    <xf numFmtId="0" fontId="38" fillId="35" borderId="264" xfId="74" applyFont="1" applyFill="1" applyBorder="1" applyAlignment="1">
      <alignment horizontal="center" shrinkToFit="1"/>
      <protection/>
    </xf>
    <xf numFmtId="0" fontId="38" fillId="35" borderId="192" xfId="74" applyFont="1" applyFill="1" applyBorder="1" applyAlignment="1">
      <alignment horizontal="center" shrinkToFit="1"/>
      <protection/>
    </xf>
    <xf numFmtId="0" fontId="38" fillId="35" borderId="121" xfId="74" applyFont="1" applyFill="1" applyBorder="1" applyAlignment="1">
      <alignment horizontal="center" shrinkToFit="1"/>
      <protection/>
    </xf>
    <xf numFmtId="0" fontId="38" fillId="35" borderId="22" xfId="74" applyFont="1" applyFill="1" applyBorder="1" applyAlignment="1">
      <alignment horizontal="center" shrinkToFit="1"/>
      <protection/>
    </xf>
    <xf numFmtId="0" fontId="38" fillId="35" borderId="265" xfId="74" applyFont="1" applyFill="1" applyBorder="1" applyAlignment="1">
      <alignment horizontal="center" shrinkToFit="1"/>
      <protection/>
    </xf>
    <xf numFmtId="0" fontId="33" fillId="35" borderId="11" xfId="74" applyFont="1" applyFill="1" applyBorder="1" applyAlignment="1">
      <alignment horizontal="left" wrapText="1"/>
      <protection/>
    </xf>
    <xf numFmtId="0" fontId="0" fillId="35" borderId="197" xfId="74" applyFont="1" applyFill="1" applyBorder="1" applyAlignment="1">
      <alignment horizontal="center" vertical="center"/>
      <protection/>
    </xf>
    <xf numFmtId="0" fontId="0" fillId="35" borderId="33" xfId="74" applyFont="1" applyFill="1" applyBorder="1" applyAlignment="1">
      <alignment horizontal="center" vertical="center"/>
      <protection/>
    </xf>
    <xf numFmtId="0" fontId="0" fillId="35" borderId="263" xfId="74" applyFont="1" applyFill="1" applyBorder="1" applyAlignment="1">
      <alignment horizontal="center" vertical="center"/>
      <protection/>
    </xf>
    <xf numFmtId="0" fontId="0" fillId="35" borderId="261" xfId="74" applyFont="1" applyFill="1" applyBorder="1" applyAlignment="1">
      <alignment horizontal="center" vertical="center"/>
      <protection/>
    </xf>
    <xf numFmtId="0" fontId="0" fillId="35" borderId="99" xfId="74" applyFont="1" applyFill="1" applyBorder="1" applyAlignment="1">
      <alignment horizontal="center" vertical="center"/>
      <protection/>
    </xf>
    <xf numFmtId="0" fontId="0" fillId="35" borderId="41" xfId="74" applyFont="1" applyFill="1" applyBorder="1" applyAlignment="1">
      <alignment horizontal="center" vertical="center"/>
      <protection/>
    </xf>
    <xf numFmtId="0" fontId="0" fillId="35" borderId="129" xfId="74" applyFont="1" applyFill="1" applyBorder="1" applyAlignment="1">
      <alignment horizontal="center" vertical="center"/>
      <protection/>
    </xf>
    <xf numFmtId="0" fontId="0" fillId="35" borderId="266" xfId="74" applyFont="1" applyFill="1" applyBorder="1" applyAlignment="1">
      <alignment horizontal="center" vertical="center"/>
      <protection/>
    </xf>
    <xf numFmtId="0" fontId="0" fillId="35" borderId="27" xfId="74" applyFont="1" applyFill="1" applyBorder="1" applyAlignment="1">
      <alignment horizontal="center" vertical="center"/>
      <protection/>
    </xf>
    <xf numFmtId="0" fontId="0" fillId="35" borderId="131" xfId="74" applyFont="1" applyFill="1" applyBorder="1" applyAlignment="1">
      <alignment horizontal="center" vertical="center"/>
      <protection/>
    </xf>
    <xf numFmtId="0" fontId="2" fillId="35" borderId="99" xfId="74" applyFont="1" applyFill="1" applyBorder="1" applyAlignment="1">
      <alignment horizontal="center" vertical="center"/>
      <protection/>
    </xf>
    <xf numFmtId="0" fontId="2" fillId="35" borderId="150" xfId="74" applyFont="1" applyFill="1" applyBorder="1" applyAlignment="1">
      <alignment horizontal="center" vertical="center"/>
      <protection/>
    </xf>
    <xf numFmtId="0" fontId="38" fillId="35" borderId="73" xfId="74" applyFont="1" applyFill="1" applyBorder="1" applyAlignment="1">
      <alignment horizontal="center" shrinkToFit="1"/>
      <protection/>
    </xf>
    <xf numFmtId="0" fontId="38" fillId="35" borderId="87" xfId="74" applyFont="1" applyFill="1" applyBorder="1" applyAlignment="1">
      <alignment horizontal="center" shrinkToFit="1"/>
      <protection/>
    </xf>
    <xf numFmtId="0" fontId="38" fillId="35" borderId="74" xfId="74" applyFont="1" applyFill="1" applyBorder="1" applyAlignment="1">
      <alignment horizontal="center" shrinkToFit="1"/>
      <protection/>
    </xf>
    <xf numFmtId="0" fontId="0" fillId="35" borderId="74" xfId="74" applyFont="1" applyFill="1" applyBorder="1" applyAlignment="1">
      <alignment horizontal="center" vertical="center"/>
      <protection/>
    </xf>
    <xf numFmtId="0" fontId="2" fillId="35" borderId="74" xfId="74" applyFont="1" applyFill="1" applyBorder="1" applyAlignment="1">
      <alignment horizontal="center"/>
      <protection/>
    </xf>
    <xf numFmtId="0" fontId="2" fillId="35" borderId="84" xfId="74" applyFont="1" applyFill="1" applyBorder="1" applyAlignment="1">
      <alignment horizontal="center"/>
      <protection/>
    </xf>
    <xf numFmtId="0" fontId="38" fillId="35" borderId="145" xfId="74" applyFont="1" applyFill="1" applyBorder="1" applyAlignment="1">
      <alignment horizontal="center" shrinkToFit="1"/>
      <protection/>
    </xf>
    <xf numFmtId="0" fontId="38" fillId="35" borderId="262" xfId="74" applyFont="1" applyFill="1" applyBorder="1" applyAlignment="1">
      <alignment horizontal="center" shrinkToFit="1"/>
      <protection/>
    </xf>
    <xf numFmtId="0" fontId="149" fillId="0" borderId="85" xfId="74" applyFont="1" applyBorder="1" applyAlignment="1">
      <alignment horizontal="center"/>
      <protection/>
    </xf>
    <xf numFmtId="0" fontId="38" fillId="0" borderId="70" xfId="74" applyFont="1" applyFill="1" applyBorder="1" applyAlignment="1">
      <alignment horizontal="center" shrinkToFit="1"/>
      <protection/>
    </xf>
    <xf numFmtId="0" fontId="38" fillId="35" borderId="70" xfId="74" applyFont="1" applyFill="1" applyBorder="1" applyAlignment="1">
      <alignment horizontal="center" shrinkToFit="1"/>
      <protection/>
    </xf>
    <xf numFmtId="0" fontId="0" fillId="35" borderId="70" xfId="74" applyFont="1" applyFill="1" applyBorder="1" applyAlignment="1">
      <alignment horizontal="center" vertical="center"/>
      <protection/>
    </xf>
    <xf numFmtId="0" fontId="38" fillId="35" borderId="104" xfId="74" applyFont="1" applyFill="1" applyBorder="1" applyAlignment="1">
      <alignment horizontal="center" shrinkToFit="1"/>
      <protection/>
    </xf>
    <xf numFmtId="0" fontId="2" fillId="0" borderId="73" xfId="74" applyFont="1" applyFill="1" applyBorder="1" applyAlignment="1">
      <alignment horizontal="center"/>
      <protection/>
    </xf>
    <xf numFmtId="0" fontId="2" fillId="35" borderId="73" xfId="74" applyFont="1" applyFill="1" applyBorder="1" applyAlignment="1">
      <alignment horizontal="center"/>
      <protection/>
    </xf>
    <xf numFmtId="0" fontId="38" fillId="35" borderId="101" xfId="74" applyFont="1" applyFill="1" applyBorder="1" applyAlignment="1">
      <alignment horizontal="center" shrinkToFit="1"/>
      <protection/>
    </xf>
    <xf numFmtId="0" fontId="155" fillId="0" borderId="78" xfId="74" applyFont="1" applyBorder="1" applyAlignment="1">
      <alignment horizontal="center"/>
      <protection/>
    </xf>
    <xf numFmtId="0" fontId="25" fillId="0" borderId="12" xfId="74" applyFont="1" applyBorder="1" applyAlignment="1">
      <alignment vertical="center"/>
      <protection/>
    </xf>
    <xf numFmtId="0" fontId="25" fillId="0" borderId="33" xfId="74" applyFont="1" applyBorder="1" applyAlignment="1">
      <alignment vertical="center"/>
      <protection/>
    </xf>
    <xf numFmtId="0" fontId="25" fillId="0" borderId="41" xfId="74" applyFont="1" applyBorder="1" applyAlignment="1">
      <alignment vertical="center"/>
      <protection/>
    </xf>
    <xf numFmtId="0" fontId="78" fillId="0" borderId="231" xfId="0" applyFont="1" applyFill="1" applyBorder="1" applyAlignment="1">
      <alignment horizontal="center" vertical="center"/>
    </xf>
    <xf numFmtId="0" fontId="78" fillId="0" borderId="86" xfId="74" applyFont="1" applyBorder="1">
      <alignment/>
      <protection/>
    </xf>
    <xf numFmtId="0" fontId="78" fillId="0" borderId="267" xfId="74" applyFont="1" applyFill="1" applyBorder="1" applyAlignment="1">
      <alignment horizontal="center" vertical="center"/>
      <protection/>
    </xf>
    <xf numFmtId="0" fontId="78" fillId="0" borderId="194" xfId="74" applyFont="1" applyFill="1" applyBorder="1" applyAlignment="1">
      <alignment horizontal="center" vertical="center"/>
      <protection/>
    </xf>
    <xf numFmtId="0" fontId="79" fillId="0" borderId="233" xfId="74" applyFont="1" applyBorder="1" applyAlignment="1">
      <alignment horizontal="center" vertical="center" wrapText="1"/>
      <protection/>
    </xf>
    <xf numFmtId="0" fontId="78" fillId="0" borderId="70" xfId="0" applyFont="1" applyFill="1" applyBorder="1" applyAlignment="1">
      <alignment horizontal="center"/>
    </xf>
    <xf numFmtId="0" fontId="78" fillId="0" borderId="86" xfId="0" applyFont="1" applyFill="1" applyBorder="1" applyAlignment="1">
      <alignment horizontal="center"/>
    </xf>
    <xf numFmtId="49" fontId="79" fillId="0" borderId="233" xfId="0" applyNumberFormat="1" applyFont="1" applyFill="1" applyBorder="1" applyAlignment="1">
      <alignment horizontal="center"/>
    </xf>
    <xf numFmtId="49" fontId="79" fillId="0" borderId="193" xfId="0" applyNumberFormat="1" applyFont="1" applyFill="1" applyBorder="1" applyAlignment="1">
      <alignment horizontal="center"/>
    </xf>
    <xf numFmtId="0" fontId="78" fillId="0" borderId="201" xfId="0" applyFont="1" applyFill="1" applyBorder="1" applyAlignment="1">
      <alignment horizontal="center" vertical="center"/>
    </xf>
    <xf numFmtId="49" fontId="79" fillId="0" borderId="201" xfId="0" applyNumberFormat="1" applyFont="1" applyFill="1" applyBorder="1" applyAlignment="1">
      <alignment horizontal="center"/>
    </xf>
    <xf numFmtId="0" fontId="78" fillId="0" borderId="233" xfId="0" applyFont="1" applyFill="1" applyBorder="1" applyAlignment="1">
      <alignment horizontal="center"/>
    </xf>
    <xf numFmtId="0" fontId="78" fillId="0" borderId="60" xfId="74" applyFont="1" applyBorder="1">
      <alignment/>
      <protection/>
    </xf>
    <xf numFmtId="0" fontId="78" fillId="0" borderId="125" xfId="74" applyFont="1" applyFill="1" applyBorder="1" applyAlignment="1">
      <alignment horizontal="center" vertical="center"/>
      <protection/>
    </xf>
    <xf numFmtId="0" fontId="78" fillId="0" borderId="73" xfId="74" applyFont="1" applyBorder="1">
      <alignment/>
      <protection/>
    </xf>
    <xf numFmtId="0" fontId="78" fillId="0" borderId="80" xfId="74" applyFont="1" applyBorder="1">
      <alignment/>
      <protection/>
    </xf>
    <xf numFmtId="0" fontId="78" fillId="0" borderId="81" xfId="74" applyFont="1" applyBorder="1" applyAlignment="1">
      <alignment horizontal="center" vertical="center"/>
      <protection/>
    </xf>
    <xf numFmtId="0" fontId="78" fillId="0" borderId="139" xfId="74" applyFont="1" applyFill="1" applyBorder="1" applyAlignment="1">
      <alignment horizontal="center" vertical="center"/>
      <protection/>
    </xf>
    <xf numFmtId="0" fontId="79" fillId="0" borderId="128" xfId="74" applyFont="1" applyFill="1" applyBorder="1" applyAlignment="1">
      <alignment horizontal="center" vertical="center"/>
      <protection/>
    </xf>
    <xf numFmtId="0" fontId="78" fillId="0" borderId="106" xfId="0" applyFont="1" applyFill="1" applyBorder="1" applyAlignment="1">
      <alignment horizontal="center" vertical="center"/>
    </xf>
    <xf numFmtId="0" fontId="78" fillId="0" borderId="113" xfId="0" applyFont="1" applyFill="1" applyBorder="1" applyAlignment="1">
      <alignment horizontal="center" vertical="center"/>
    </xf>
    <xf numFmtId="0" fontId="78" fillId="0" borderId="115" xfId="0" applyFont="1" applyFill="1" applyBorder="1" applyAlignment="1">
      <alignment horizontal="center" vertical="center"/>
    </xf>
    <xf numFmtId="0" fontId="77" fillId="0" borderId="128" xfId="74" applyFont="1" applyFill="1" applyBorder="1" applyAlignment="1">
      <alignment horizontal="center" vertical="center"/>
      <protection/>
    </xf>
    <xf numFmtId="0" fontId="16" fillId="20" borderId="20" xfId="42" applyFont="1" applyFill="1" applyBorder="1" applyAlignment="1" quotePrefix="1">
      <alignment horizontal="center" vertical="center" wrapText="1"/>
      <protection/>
    </xf>
    <xf numFmtId="0" fontId="18" fillId="20" borderId="21" xfId="0" applyFont="1" applyFill="1" applyBorder="1" applyAlignment="1">
      <alignment horizontal="center" vertical="center" wrapText="1"/>
    </xf>
    <xf numFmtId="0" fontId="17" fillId="20" borderId="36" xfId="42" applyFont="1" applyFill="1" applyBorder="1" applyAlignment="1">
      <alignment vertical="center" wrapText="1"/>
      <protection/>
    </xf>
    <xf numFmtId="0" fontId="17" fillId="20" borderId="12" xfId="42" applyFont="1" applyFill="1" applyBorder="1" applyAlignment="1">
      <alignment vertical="center" wrapText="1"/>
      <protection/>
    </xf>
    <xf numFmtId="0" fontId="16" fillId="20" borderId="37" xfId="38" applyFont="1" applyFill="1" applyBorder="1" applyAlignment="1" quotePrefix="1">
      <alignment horizontal="center" vertical="center" wrapText="1"/>
      <protection/>
    </xf>
    <xf numFmtId="0" fontId="16" fillId="20" borderId="11" xfId="0" applyFont="1" applyFill="1" applyBorder="1" applyAlignment="1">
      <alignment wrapText="1"/>
    </xf>
    <xf numFmtId="0" fontId="17" fillId="20" borderId="93" xfId="42" applyFont="1" applyFill="1" applyBorder="1" applyAlignment="1">
      <alignment vertical="center" wrapText="1"/>
      <protection/>
    </xf>
    <xf numFmtId="0" fontId="17" fillId="20" borderId="103" xfId="0" applyFont="1" applyFill="1" applyBorder="1" applyAlignment="1">
      <alignment wrapText="1"/>
    </xf>
    <xf numFmtId="0" fontId="22" fillId="20" borderId="62" xfId="0" applyFont="1" applyFill="1" applyBorder="1" applyAlignment="1">
      <alignment horizontal="center" vertical="center"/>
    </xf>
    <xf numFmtId="0" fontId="15" fillId="20" borderId="62" xfId="0" applyFont="1" applyFill="1" applyBorder="1" applyAlignment="1">
      <alignment horizontal="center" vertical="center"/>
    </xf>
    <xf numFmtId="0" fontId="15" fillId="20" borderId="69" xfId="0" applyFont="1" applyFill="1" applyBorder="1" applyAlignment="1">
      <alignment horizontal="center" vertical="center"/>
    </xf>
    <xf numFmtId="0" fontId="12" fillId="20" borderId="37" xfId="42" applyFont="1" applyFill="1" applyBorder="1" applyAlignment="1" quotePrefix="1">
      <alignment horizontal="center" vertical="center" wrapText="1"/>
      <protection/>
    </xf>
    <xf numFmtId="0" fontId="12" fillId="20" borderId="56" xfId="42" applyFont="1" applyFill="1" applyBorder="1" applyAlignment="1" quotePrefix="1">
      <alignment horizontal="center" vertical="center" wrapText="1"/>
      <protection/>
    </xf>
    <xf numFmtId="0" fontId="51" fillId="20" borderId="71" xfId="0" applyFont="1" applyFill="1" applyBorder="1" applyAlignment="1">
      <alignment horizontal="center" vertical="center" wrapText="1"/>
    </xf>
    <xf numFmtId="0" fontId="51" fillId="20" borderId="47" xfId="0" applyFont="1" applyFill="1" applyBorder="1" applyAlignment="1">
      <alignment horizontal="center" vertical="center" wrapText="1"/>
    </xf>
    <xf numFmtId="0" fontId="51" fillId="20" borderId="61" xfId="0" applyFont="1" applyFill="1" applyBorder="1" applyAlignment="1">
      <alignment horizontal="center" vertical="center" wrapText="1"/>
    </xf>
    <xf numFmtId="0" fontId="51" fillId="20" borderId="84" xfId="0" applyFont="1" applyFill="1" applyBorder="1" applyAlignment="1">
      <alignment horizontal="center" vertical="center" wrapText="1"/>
    </xf>
    <xf numFmtId="0" fontId="51" fillId="20" borderId="49" xfId="0" applyFont="1" applyFill="1" applyBorder="1" applyAlignment="1">
      <alignment horizontal="center" vertical="center" wrapText="1"/>
    </xf>
    <xf numFmtId="0" fontId="51" fillId="20" borderId="133" xfId="0" applyFont="1" applyFill="1" applyBorder="1" applyAlignment="1">
      <alignment horizontal="center" vertical="center" wrapText="1"/>
    </xf>
    <xf numFmtId="0" fontId="51" fillId="20" borderId="46" xfId="0" applyFont="1" applyFill="1" applyBorder="1" applyAlignment="1">
      <alignment horizontal="center" vertical="center" wrapText="1"/>
    </xf>
    <xf numFmtId="0" fontId="9" fillId="20" borderId="72" xfId="42" applyFont="1" applyFill="1" applyBorder="1" applyAlignment="1">
      <alignment vertical="center" wrapText="1"/>
      <protection/>
    </xf>
    <xf numFmtId="0" fontId="9" fillId="20" borderId="47" xfId="42" applyFont="1" applyFill="1" applyBorder="1" applyAlignment="1" quotePrefix="1">
      <alignment horizontal="center" vertical="center" wrapText="1"/>
      <protection/>
    </xf>
    <xf numFmtId="0" fontId="9" fillId="20" borderId="17" xfId="42" applyFont="1" applyFill="1" applyBorder="1" applyAlignment="1" quotePrefix="1">
      <alignment horizontal="center" vertical="center" wrapText="1"/>
      <protection/>
    </xf>
    <xf numFmtId="0" fontId="9" fillId="20" borderId="22" xfId="42" applyFont="1" applyFill="1" applyBorder="1" applyAlignment="1" quotePrefix="1">
      <alignment horizontal="center" vertical="center" wrapText="1"/>
      <protection/>
    </xf>
    <xf numFmtId="0" fontId="88" fillId="20" borderId="19" xfId="0" applyFont="1" applyFill="1" applyBorder="1" applyAlignment="1">
      <alignment horizontal="center" vertical="center" wrapText="1"/>
    </xf>
    <xf numFmtId="0" fontId="88" fillId="20" borderId="42" xfId="0" applyFont="1" applyFill="1" applyBorder="1" applyAlignment="1">
      <alignment horizontal="center" vertical="center" wrapText="1"/>
    </xf>
    <xf numFmtId="0" fontId="88" fillId="20" borderId="43" xfId="0" applyFont="1" applyFill="1" applyBorder="1" applyAlignment="1">
      <alignment horizontal="center" vertical="center" wrapText="1"/>
    </xf>
    <xf numFmtId="0" fontId="9" fillId="20" borderId="75" xfId="40" applyFont="1" applyFill="1" applyBorder="1" applyAlignment="1">
      <alignment vertical="center" wrapText="1"/>
      <protection/>
    </xf>
    <xf numFmtId="0" fontId="9" fillId="20" borderId="66" xfId="42" applyFont="1" applyFill="1" applyBorder="1" applyAlignment="1">
      <alignment vertical="center" wrapText="1"/>
      <protection/>
    </xf>
    <xf numFmtId="0" fontId="9" fillId="20" borderId="67" xfId="40" applyFont="1" applyFill="1" applyBorder="1" applyAlignment="1">
      <alignment vertical="center" wrapText="1"/>
      <protection/>
    </xf>
    <xf numFmtId="0" fontId="88" fillId="20" borderId="25" xfId="0" applyFont="1" applyFill="1" applyBorder="1" applyAlignment="1">
      <alignment horizontal="left" vertical="center" wrapText="1"/>
    </xf>
    <xf numFmtId="0" fontId="11" fillId="20" borderId="36" xfId="38" applyFont="1" applyFill="1" applyBorder="1" applyAlignment="1" quotePrefix="1">
      <alignment horizontal="center" vertical="center" wrapText="1"/>
      <protection/>
    </xf>
    <xf numFmtId="0" fontId="11" fillId="20" borderId="11" xfId="38" applyFont="1" applyFill="1" applyBorder="1" applyAlignment="1" quotePrefix="1">
      <alignment horizontal="center" vertical="center" wrapText="1"/>
      <protection/>
    </xf>
    <xf numFmtId="0" fontId="11" fillId="20" borderId="13" xfId="38" applyFont="1" applyFill="1" applyBorder="1" applyAlignment="1" quotePrefix="1">
      <alignment horizontal="center" vertical="center" wrapText="1"/>
      <protection/>
    </xf>
    <xf numFmtId="0" fontId="11" fillId="20" borderId="27" xfId="38" applyFont="1" applyFill="1" applyBorder="1" applyAlignment="1" quotePrefix="1">
      <alignment horizontal="center" vertical="center" wrapText="1"/>
      <protection/>
    </xf>
    <xf numFmtId="0" fontId="11" fillId="20" borderId="64" xfId="38" applyFont="1" applyFill="1" applyBorder="1" applyAlignment="1" quotePrefix="1">
      <alignment horizontal="center" vertical="center" wrapText="1"/>
      <protection/>
    </xf>
    <xf numFmtId="0" fontId="11" fillId="20" borderId="25" xfId="38" applyFont="1" applyFill="1" applyBorder="1" applyAlignment="1" quotePrefix="1">
      <alignment horizontal="center" vertical="center" wrapText="1"/>
      <protection/>
    </xf>
    <xf numFmtId="0" fontId="11" fillId="20" borderId="44" xfId="38" applyFont="1" applyFill="1" applyBorder="1" applyAlignment="1" quotePrefix="1">
      <alignment horizontal="center" vertical="center" wrapText="1"/>
      <protection/>
    </xf>
    <xf numFmtId="0" fontId="77" fillId="20" borderId="25" xfId="0" applyFont="1" applyFill="1" applyBorder="1" applyAlignment="1">
      <alignment horizontal="left" vertical="center" wrapText="1"/>
    </xf>
    <xf numFmtId="0" fontId="11" fillId="20" borderId="36" xfId="38" applyFont="1" applyFill="1" applyBorder="1" applyAlignment="1" quotePrefix="1">
      <alignment vertical="center" wrapText="1"/>
      <protection/>
    </xf>
    <xf numFmtId="0" fontId="11" fillId="20" borderId="63" xfId="38" applyFont="1" applyFill="1" applyBorder="1" applyAlignment="1" quotePrefix="1">
      <alignment vertical="center" wrapText="1"/>
      <protection/>
    </xf>
    <xf numFmtId="0" fontId="9" fillId="20" borderId="65" xfId="42" applyFont="1" applyFill="1" applyBorder="1" applyAlignment="1" quotePrefix="1">
      <alignment horizontal="center" vertical="center" wrapText="1"/>
      <protection/>
    </xf>
    <xf numFmtId="0" fontId="9" fillId="20" borderId="21" xfId="42" applyFont="1" applyFill="1" applyBorder="1" applyAlignment="1" quotePrefix="1">
      <alignment horizontal="center" vertical="center" wrapText="1"/>
      <protection/>
    </xf>
    <xf numFmtId="0" fontId="11" fillId="20" borderId="32" xfId="42" applyFont="1" applyFill="1" applyBorder="1" applyAlignment="1" quotePrefix="1">
      <alignment horizontal="center" vertical="center" wrapText="1"/>
      <protection/>
    </xf>
    <xf numFmtId="0" fontId="9" fillId="20" borderId="23" xfId="42" applyFont="1" applyFill="1" applyBorder="1" applyAlignment="1" quotePrefix="1">
      <alignment horizontal="center" vertical="center" wrapText="1"/>
      <protection/>
    </xf>
    <xf numFmtId="0" fontId="89" fillId="20" borderId="12" xfId="42" applyFont="1" applyFill="1" applyBorder="1" applyAlignment="1" quotePrefix="1">
      <alignment vertical="center" wrapText="1"/>
      <protection/>
    </xf>
    <xf numFmtId="0" fontId="11" fillId="20" borderId="36" xfId="42" applyFont="1" applyFill="1" applyBorder="1" applyAlignment="1" quotePrefix="1">
      <alignment horizontal="center" vertical="center" wrapText="1"/>
      <protection/>
    </xf>
    <xf numFmtId="0" fontId="11" fillId="20" borderId="11" xfId="42" applyFont="1" applyFill="1" applyBorder="1" applyAlignment="1" quotePrefix="1">
      <alignment horizontal="center" vertical="center" wrapText="1"/>
      <protection/>
    </xf>
    <xf numFmtId="0" fontId="89" fillId="20" borderId="72" xfId="42" applyFont="1" applyFill="1" applyBorder="1" applyAlignment="1">
      <alignment vertical="center" wrapText="1"/>
      <protection/>
    </xf>
    <xf numFmtId="0" fontId="9" fillId="20" borderId="50" xfId="38" applyFont="1" applyFill="1" applyBorder="1" applyAlignment="1" quotePrefix="1">
      <alignment horizontal="center" vertical="center" wrapText="1"/>
      <protection/>
    </xf>
    <xf numFmtId="0" fontId="9" fillId="20" borderId="52" xfId="38" applyFont="1" applyFill="1" applyBorder="1" applyAlignment="1" quotePrefix="1">
      <alignment horizontal="center" vertical="center" wrapText="1"/>
      <protection/>
    </xf>
    <xf numFmtId="0" fontId="9" fillId="20" borderId="0" xfId="38" applyFont="1" applyFill="1" applyBorder="1" applyAlignment="1" quotePrefix="1">
      <alignment horizontal="center" vertical="center" wrapText="1"/>
      <protection/>
    </xf>
    <xf numFmtId="0" fontId="88" fillId="20" borderId="13" xfId="0" applyFont="1" applyFill="1" applyBorder="1" applyAlignment="1">
      <alignment horizontal="center" vertical="center" wrapText="1"/>
    </xf>
    <xf numFmtId="0" fontId="88" fillId="20" borderId="14" xfId="0" applyFont="1" applyFill="1" applyBorder="1" applyAlignment="1">
      <alignment horizontal="center" vertical="center" wrapText="1"/>
    </xf>
    <xf numFmtId="0" fontId="88" fillId="20" borderId="15" xfId="0" applyFont="1" applyFill="1" applyBorder="1" applyAlignment="1">
      <alignment horizontal="center" vertical="center" wrapText="1"/>
    </xf>
    <xf numFmtId="0" fontId="9" fillId="20" borderId="16" xfId="42" applyFont="1" applyFill="1" applyBorder="1" applyAlignment="1" quotePrefix="1">
      <alignment horizontal="center" vertical="center" wrapText="1"/>
      <protection/>
    </xf>
    <xf numFmtId="0" fontId="11" fillId="20" borderId="12" xfId="42" applyFont="1" applyFill="1" applyBorder="1" applyAlignment="1" quotePrefix="1">
      <alignment horizontal="center" vertical="center" wrapText="1"/>
      <protection/>
    </xf>
    <xf numFmtId="0" fontId="56" fillId="20" borderId="12" xfId="0" applyFont="1" applyFill="1" applyBorder="1" applyAlignment="1">
      <alignment horizontal="left" vertical="center" wrapText="1"/>
    </xf>
    <xf numFmtId="0" fontId="11" fillId="20" borderId="12" xfId="38" applyFont="1" applyFill="1" applyBorder="1" applyAlignment="1" quotePrefix="1">
      <alignment horizontal="center" vertical="center" wrapText="1"/>
      <protection/>
    </xf>
    <xf numFmtId="0" fontId="88" fillId="20" borderId="12" xfId="0" applyFont="1" applyFill="1" applyBorder="1" applyAlignment="1">
      <alignment horizontal="left" vertical="center" wrapText="1"/>
    </xf>
    <xf numFmtId="0" fontId="88" fillId="20" borderId="36" xfId="0" applyFont="1" applyFill="1" applyBorder="1" applyAlignment="1">
      <alignment horizontal="center" vertical="center"/>
    </xf>
    <xf numFmtId="0" fontId="88" fillId="20" borderId="12" xfId="0" applyFont="1" applyFill="1" applyBorder="1" applyAlignment="1">
      <alignment horizontal="center" vertical="center"/>
    </xf>
    <xf numFmtId="0" fontId="88" fillId="20" borderId="11" xfId="0" applyFont="1" applyFill="1" applyBorder="1" applyAlignment="1">
      <alignment horizontal="center" vertical="center"/>
    </xf>
    <xf numFmtId="0" fontId="49" fillId="20" borderId="0" xfId="0" applyFont="1" applyFill="1" applyBorder="1" applyAlignment="1">
      <alignment horizontal="center" wrapText="1"/>
    </xf>
    <xf numFmtId="0" fontId="4" fillId="20" borderId="31" xfId="47" applyFont="1" applyFill="1" applyBorder="1" applyAlignment="1" quotePrefix="1">
      <alignment horizontal="center" vertical="center" wrapText="1"/>
      <protection/>
    </xf>
    <xf numFmtId="0" fontId="4" fillId="20" borderId="12" xfId="33" applyFont="1" applyFill="1" applyBorder="1" applyAlignment="1" quotePrefix="1">
      <alignment horizontal="center" vertical="center" wrapText="1"/>
      <protection/>
    </xf>
    <xf numFmtId="0" fontId="4" fillId="20" borderId="69" xfId="33" applyFont="1" applyFill="1" applyBorder="1" applyAlignment="1" quotePrefix="1">
      <alignment horizontal="center" vertical="center" wrapText="1"/>
      <protection/>
    </xf>
    <xf numFmtId="0" fontId="4" fillId="20" borderId="25" xfId="45" applyFont="1" applyFill="1" applyBorder="1" applyAlignment="1" quotePrefix="1">
      <alignment horizontal="center" vertical="center" wrapText="1"/>
      <protection/>
    </xf>
    <xf numFmtId="0" fontId="4" fillId="20" borderId="64" xfId="45" applyFont="1" applyFill="1" applyBorder="1" applyAlignment="1" quotePrefix="1">
      <alignment horizontal="center" vertical="center" wrapText="1"/>
      <protection/>
    </xf>
    <xf numFmtId="0" fontId="4" fillId="20" borderId="44" xfId="45" applyFont="1" applyFill="1" applyBorder="1" applyAlignment="1" quotePrefix="1">
      <alignment horizontal="center" vertical="center" wrapText="1"/>
      <protection/>
    </xf>
    <xf numFmtId="0" fontId="4" fillId="20" borderId="93" xfId="47" applyFont="1" applyFill="1" applyBorder="1" applyAlignment="1" quotePrefix="1">
      <alignment horizontal="center" vertical="center" wrapText="1"/>
      <protection/>
    </xf>
    <xf numFmtId="0" fontId="4" fillId="20" borderId="61" xfId="45" applyFont="1" applyFill="1" applyBorder="1" applyAlignment="1" quotePrefix="1">
      <alignment horizontal="center" vertical="center" wrapText="1"/>
      <protection/>
    </xf>
    <xf numFmtId="0" fontId="4" fillId="20" borderId="146" xfId="45" applyFont="1" applyFill="1" applyBorder="1" applyAlignment="1" quotePrefix="1">
      <alignment horizontal="center" vertical="center" wrapText="1"/>
      <protection/>
    </xf>
    <xf numFmtId="0" fontId="4" fillId="20" borderId="102" xfId="45" applyFont="1" applyFill="1" applyBorder="1" applyAlignment="1" quotePrefix="1">
      <alignment horizontal="center" vertical="center" wrapText="1"/>
      <protection/>
    </xf>
    <xf numFmtId="0" fontId="4" fillId="20" borderId="61" xfId="47" applyFont="1" applyFill="1" applyBorder="1" applyAlignment="1" quotePrefix="1">
      <alignment horizontal="center" vertical="center" wrapText="1"/>
      <protection/>
    </xf>
    <xf numFmtId="0" fontId="22" fillId="20" borderId="56" xfId="0" applyFont="1" applyFill="1" applyBorder="1" applyAlignment="1">
      <alignment horizontal="center" vertical="center"/>
    </xf>
    <xf numFmtId="0" fontId="7" fillId="20" borderId="36" xfId="35" applyFont="1" applyFill="1" applyBorder="1" applyAlignment="1" quotePrefix="1">
      <alignment horizontal="center" vertical="center" wrapText="1"/>
      <protection/>
    </xf>
    <xf numFmtId="0" fontId="7" fillId="20" borderId="11" xfId="35" applyFont="1" applyFill="1" applyBorder="1" applyAlignment="1" quotePrefix="1">
      <alignment horizontal="center" vertical="center" wrapText="1"/>
      <protection/>
    </xf>
    <xf numFmtId="0" fontId="5" fillId="20" borderId="50" xfId="42" applyFont="1" applyFill="1" applyBorder="1" applyAlignment="1" quotePrefix="1">
      <alignment vertical="center" wrapText="1"/>
      <protection/>
    </xf>
    <xf numFmtId="0" fontId="5" fillId="20" borderId="39" xfId="42" applyFont="1" applyFill="1" applyBorder="1" applyAlignment="1" quotePrefix="1">
      <alignment vertical="center" wrapText="1"/>
      <protection/>
    </xf>
    <xf numFmtId="0" fontId="12" fillId="20" borderId="40" xfId="42" applyFont="1" applyFill="1" applyBorder="1" applyAlignment="1" quotePrefix="1">
      <alignment vertical="center" wrapText="1"/>
      <protection/>
    </xf>
    <xf numFmtId="0" fontId="12" fillId="20" borderId="51" xfId="42" applyFont="1" applyFill="1" applyBorder="1" applyAlignment="1" quotePrefix="1">
      <alignment vertical="center" wrapText="1"/>
      <protection/>
    </xf>
    <xf numFmtId="0" fontId="5" fillId="20" borderId="13" xfId="42" applyFont="1" applyFill="1" applyBorder="1" applyAlignment="1" quotePrefix="1">
      <alignment vertical="center" wrapText="1"/>
      <protection/>
    </xf>
    <xf numFmtId="0" fontId="5" fillId="20" borderId="14" xfId="42" applyFont="1" applyFill="1" applyBorder="1" applyAlignment="1" quotePrefix="1">
      <alignment vertical="center" wrapText="1"/>
      <protection/>
    </xf>
    <xf numFmtId="0" fontId="12" fillId="20" borderId="15" xfId="42" applyFont="1" applyFill="1" applyBorder="1" applyAlignment="1" quotePrefix="1">
      <alignment vertical="center" wrapText="1"/>
      <protection/>
    </xf>
    <xf numFmtId="0" fontId="9" fillId="20" borderId="71" xfId="42" applyFont="1" applyFill="1" applyBorder="1" applyAlignment="1" quotePrefix="1">
      <alignment horizontal="center" vertical="center" wrapText="1"/>
      <protection/>
    </xf>
    <xf numFmtId="0" fontId="9" fillId="20" borderId="28" xfId="42" applyFont="1" applyFill="1" applyBorder="1" applyAlignment="1" quotePrefix="1">
      <alignment horizontal="center" vertical="center" wrapText="1"/>
      <protection/>
    </xf>
    <xf numFmtId="0" fontId="9" fillId="20" borderId="45" xfId="42" applyFont="1" applyFill="1" applyBorder="1" applyAlignment="1" quotePrefix="1">
      <alignment horizontal="center" vertical="center" wrapText="1"/>
      <protection/>
    </xf>
    <xf numFmtId="0" fontId="88" fillId="20" borderId="13" xfId="0" applyFont="1" applyFill="1" applyBorder="1" applyAlignment="1">
      <alignment horizontal="left" vertical="center" wrapText="1"/>
    </xf>
    <xf numFmtId="0" fontId="88" fillId="20" borderId="14" xfId="0" applyFont="1" applyFill="1" applyBorder="1" applyAlignment="1">
      <alignment horizontal="left" vertical="center" wrapText="1"/>
    </xf>
    <xf numFmtId="0" fontId="88" fillId="20" borderId="15" xfId="0" applyFont="1" applyFill="1" applyBorder="1" applyAlignment="1">
      <alignment horizontal="left" vertical="center" wrapText="1"/>
    </xf>
    <xf numFmtId="0" fontId="88" fillId="20" borderId="19" xfId="0" applyFont="1" applyFill="1" applyBorder="1" applyAlignment="1">
      <alignment horizontal="left" vertical="center" wrapText="1"/>
    </xf>
    <xf numFmtId="0" fontId="88" fillId="20" borderId="42" xfId="0" applyFont="1" applyFill="1" applyBorder="1" applyAlignment="1">
      <alignment horizontal="left" vertical="center" wrapText="1"/>
    </xf>
    <xf numFmtId="0" fontId="88" fillId="20" borderId="43" xfId="0" applyFont="1" applyFill="1" applyBorder="1" applyAlignment="1">
      <alignment horizontal="left" vertical="center" wrapText="1"/>
    </xf>
    <xf numFmtId="0" fontId="11" fillId="20" borderId="62" xfId="38" applyFont="1" applyFill="1" applyBorder="1" applyAlignment="1" quotePrefix="1">
      <alignment vertical="center" wrapText="1"/>
      <protection/>
    </xf>
    <xf numFmtId="0" fontId="11" fillId="20" borderId="12" xfId="38" applyFont="1" applyFill="1" applyBorder="1" applyAlignment="1" quotePrefix="1">
      <alignment vertical="center" wrapText="1"/>
      <protection/>
    </xf>
    <xf numFmtId="0" fontId="9" fillId="20" borderId="62" xfId="38" applyFont="1" applyFill="1" applyBorder="1" applyAlignment="1" quotePrefix="1">
      <alignment vertical="center" wrapText="1"/>
      <protection/>
    </xf>
    <xf numFmtId="0" fontId="9" fillId="20" borderId="69" xfId="38" applyFont="1" applyFill="1" applyBorder="1" applyAlignment="1" quotePrefix="1">
      <alignment vertical="center" wrapText="1"/>
      <protection/>
    </xf>
    <xf numFmtId="0" fontId="9" fillId="20" borderId="35" xfId="42" applyFont="1" applyFill="1" applyBorder="1" applyAlignment="1" quotePrefix="1">
      <alignment horizontal="center" vertical="center" wrapText="1"/>
      <protection/>
    </xf>
    <xf numFmtId="0" fontId="11" fillId="20" borderId="20" xfId="42" applyFont="1" applyFill="1" applyBorder="1" applyAlignment="1" quotePrefix="1">
      <alignment horizontal="center" vertical="center" wrapText="1"/>
      <protection/>
    </xf>
    <xf numFmtId="0" fontId="88" fillId="20" borderId="20" xfId="0" applyFont="1" applyFill="1" applyBorder="1" applyAlignment="1">
      <alignment horizontal="center" vertical="center" wrapText="1"/>
    </xf>
    <xf numFmtId="0" fontId="88" fillId="20" borderId="21" xfId="0" applyFont="1" applyFill="1" applyBorder="1" applyAlignment="1">
      <alignment horizontal="center" vertical="center" wrapText="1"/>
    </xf>
    <xf numFmtId="0" fontId="88" fillId="20" borderId="32" xfId="0" applyFont="1" applyFill="1" applyBorder="1" applyAlignment="1">
      <alignment horizontal="center" vertical="center" wrapText="1"/>
    </xf>
    <xf numFmtId="0" fontId="9" fillId="20" borderId="16" xfId="38" applyFont="1" applyFill="1" applyBorder="1" applyAlignment="1" quotePrefix="1">
      <alignment horizontal="center" vertical="center" wrapText="1"/>
      <protection/>
    </xf>
    <xf numFmtId="0" fontId="9" fillId="20" borderId="17" xfId="38" applyFont="1" applyFill="1" applyBorder="1" applyAlignment="1" quotePrefix="1">
      <alignment horizontal="center" vertical="center" wrapText="1"/>
      <protection/>
    </xf>
    <xf numFmtId="0" fontId="9" fillId="20" borderId="18" xfId="38" applyFont="1" applyFill="1" applyBorder="1" applyAlignment="1" quotePrefix="1">
      <alignment horizontal="center" vertical="center" wrapText="1"/>
      <protection/>
    </xf>
    <xf numFmtId="0" fontId="9" fillId="20" borderId="68" xfId="42" applyFont="1" applyFill="1" applyBorder="1" applyAlignment="1">
      <alignment vertical="center" wrapText="1"/>
      <protection/>
    </xf>
    <xf numFmtId="0" fontId="11" fillId="20" borderId="25" xfId="42" applyFont="1" applyFill="1" applyBorder="1" applyAlignment="1" quotePrefix="1">
      <alignment horizontal="center" vertical="center" wrapText="1"/>
      <protection/>
    </xf>
    <xf numFmtId="0" fontId="16" fillId="35" borderId="25" xfId="33" applyFont="1" applyFill="1" applyBorder="1" applyAlignment="1" quotePrefix="1">
      <alignment horizontal="center" vertical="center" wrapText="1"/>
      <protection/>
    </xf>
    <xf numFmtId="0" fontId="16" fillId="35" borderId="64" xfId="33" applyFont="1" applyFill="1" applyBorder="1" applyAlignment="1" quotePrefix="1">
      <alignment horizontal="center" vertical="center" wrapText="1"/>
      <protection/>
    </xf>
    <xf numFmtId="0" fontId="16" fillId="35" borderId="44" xfId="33" applyFont="1" applyFill="1" applyBorder="1" applyAlignment="1" quotePrefix="1">
      <alignment horizontal="center" vertical="center" wrapText="1"/>
      <protection/>
    </xf>
    <xf numFmtId="0" fontId="16" fillId="35" borderId="61" xfId="33" applyFont="1" applyFill="1" applyBorder="1" applyAlignment="1" quotePrefix="1">
      <alignment horizontal="center" vertical="center" wrapText="1"/>
      <protection/>
    </xf>
    <xf numFmtId="0" fontId="16" fillId="35" borderId="146" xfId="33" applyFont="1" applyFill="1" applyBorder="1" applyAlignment="1" quotePrefix="1">
      <alignment horizontal="center" vertical="center" wrapText="1"/>
      <protection/>
    </xf>
    <xf numFmtId="0" fontId="16" fillId="35" borderId="102" xfId="33" applyFont="1" applyFill="1" applyBorder="1" applyAlignment="1" quotePrefix="1">
      <alignment horizontal="center" vertical="center" wrapText="1"/>
      <protection/>
    </xf>
    <xf numFmtId="0" fontId="145" fillId="35" borderId="25" xfId="76" applyFont="1" applyFill="1" applyBorder="1" applyAlignment="1">
      <alignment horizontal="center" vertical="center"/>
      <protection/>
    </xf>
    <xf numFmtId="0" fontId="145" fillId="35" borderId="44" xfId="76" applyFont="1" applyFill="1" applyBorder="1" applyAlignment="1">
      <alignment horizontal="center" vertical="center"/>
      <protection/>
    </xf>
    <xf numFmtId="0" fontId="145" fillId="35" borderId="61" xfId="76" applyFont="1" applyFill="1" applyBorder="1" applyAlignment="1">
      <alignment horizontal="center" vertical="center"/>
      <protection/>
    </xf>
    <xf numFmtId="0" fontId="145" fillId="35" borderId="102" xfId="76" applyFont="1" applyFill="1" applyBorder="1" applyAlignment="1">
      <alignment horizontal="center" vertical="center"/>
      <protection/>
    </xf>
    <xf numFmtId="0" fontId="53" fillId="35" borderId="0" xfId="76" applyFont="1" applyFill="1" applyAlignment="1">
      <alignment horizontal="center"/>
      <protection/>
    </xf>
    <xf numFmtId="0" fontId="53" fillId="35" borderId="0" xfId="76" applyFont="1" applyFill="1" applyAlignment="1">
      <alignment horizontal="center" vertical="center"/>
      <protection/>
    </xf>
    <xf numFmtId="0" fontId="54" fillId="35" borderId="20" xfId="0" applyFont="1" applyFill="1" applyBorder="1" applyAlignment="1">
      <alignment horizontal="left" vertical="center" wrapText="1"/>
    </xf>
    <xf numFmtId="0" fontId="61" fillId="35" borderId="71" xfId="76" applyFont="1" applyFill="1" applyBorder="1" applyAlignment="1">
      <alignment horizontal="center"/>
      <protection/>
    </xf>
    <xf numFmtId="0" fontId="61" fillId="35" borderId="28" xfId="76" applyFont="1" applyFill="1" applyBorder="1" applyAlignment="1">
      <alignment horizontal="center"/>
      <protection/>
    </xf>
    <xf numFmtId="0" fontId="61" fillId="35" borderId="48" xfId="76" applyFont="1" applyFill="1" applyBorder="1" applyAlignment="1">
      <alignment horizontal="center"/>
      <protection/>
    </xf>
    <xf numFmtId="0" fontId="61" fillId="35" borderId="45" xfId="76" applyFont="1" applyFill="1" applyBorder="1" applyAlignment="1">
      <alignment horizontal="center"/>
      <protection/>
    </xf>
    <xf numFmtId="0" fontId="61" fillId="35" borderId="34" xfId="76" applyFont="1" applyFill="1" applyBorder="1" applyAlignment="1">
      <alignment horizontal="center"/>
      <protection/>
    </xf>
    <xf numFmtId="0" fontId="61" fillId="35" borderId="29" xfId="76" applyFont="1" applyFill="1" applyBorder="1" applyAlignment="1">
      <alignment horizontal="center"/>
      <protection/>
    </xf>
    <xf numFmtId="0" fontId="61" fillId="35" borderId="65" xfId="76" applyFont="1" applyFill="1" applyBorder="1" applyAlignment="1">
      <alignment horizontal="center"/>
      <protection/>
    </xf>
    <xf numFmtId="0" fontId="61" fillId="35" borderId="21" xfId="76" applyFont="1" applyFill="1" applyBorder="1" applyAlignment="1">
      <alignment horizontal="center"/>
      <protection/>
    </xf>
    <xf numFmtId="0" fontId="61" fillId="35" borderId="32" xfId="76" applyFont="1" applyFill="1" applyBorder="1" applyAlignment="1">
      <alignment horizontal="center"/>
      <protection/>
    </xf>
    <xf numFmtId="0" fontId="54" fillId="35" borderId="16" xfId="0" applyFont="1" applyFill="1" applyBorder="1" applyAlignment="1">
      <alignment horizontal="left" vertical="center" wrapText="1"/>
    </xf>
    <xf numFmtId="0" fontId="61" fillId="35" borderId="47" xfId="76" applyFont="1" applyFill="1" applyBorder="1" applyAlignment="1">
      <alignment horizontal="center"/>
      <protection/>
    </xf>
    <xf numFmtId="0" fontId="61" fillId="35" borderId="17" xfId="76" applyFont="1" applyFill="1" applyBorder="1" applyAlignment="1">
      <alignment horizontal="center"/>
      <protection/>
    </xf>
    <xf numFmtId="0" fontId="61" fillId="35" borderId="70" xfId="76" applyFont="1" applyFill="1" applyBorder="1" applyAlignment="1">
      <alignment horizontal="center"/>
      <protection/>
    </xf>
    <xf numFmtId="0" fontId="61" fillId="35" borderId="22" xfId="76" applyFont="1" applyFill="1" applyBorder="1" applyAlignment="1">
      <alignment horizontal="center"/>
      <protection/>
    </xf>
    <xf numFmtId="0" fontId="61" fillId="35" borderId="16" xfId="76" applyFont="1" applyFill="1" applyBorder="1" applyAlignment="1">
      <alignment horizontal="center"/>
      <protection/>
    </xf>
    <xf numFmtId="0" fontId="61" fillId="35" borderId="18" xfId="76" applyFont="1" applyFill="1" applyBorder="1" applyAlignment="1">
      <alignment horizontal="center"/>
      <protection/>
    </xf>
    <xf numFmtId="0" fontId="61" fillId="35" borderId="23" xfId="76" applyFont="1" applyFill="1" applyBorder="1" applyAlignment="1">
      <alignment horizontal="center"/>
      <protection/>
    </xf>
    <xf numFmtId="0" fontId="61" fillId="35" borderId="84" xfId="76" applyFont="1" applyFill="1" applyBorder="1" applyAlignment="1">
      <alignment horizontal="center"/>
      <protection/>
    </xf>
    <xf numFmtId="0" fontId="54" fillId="35" borderId="65" xfId="0" applyFont="1" applyFill="1" applyBorder="1" applyAlignment="1">
      <alignment horizontal="left" vertical="center" wrapText="1"/>
    </xf>
    <xf numFmtId="0" fontId="52" fillId="35" borderId="19" xfId="0" applyFont="1" applyFill="1" applyBorder="1" applyAlignment="1">
      <alignment horizontal="left" vertical="center" wrapText="1"/>
    </xf>
    <xf numFmtId="0" fontId="61" fillId="35" borderId="10" xfId="76" applyFont="1" applyFill="1" applyBorder="1" applyAlignment="1">
      <alignment horizontal="center"/>
      <protection/>
    </xf>
    <xf numFmtId="0" fontId="61" fillId="35" borderId="86" xfId="76" applyFont="1" applyFill="1" applyBorder="1" applyAlignment="1">
      <alignment horizontal="center"/>
      <protection/>
    </xf>
    <xf numFmtId="0" fontId="61" fillId="35" borderId="60" xfId="76" applyFont="1" applyFill="1" applyBorder="1" applyAlignment="1">
      <alignment horizontal="center"/>
      <protection/>
    </xf>
    <xf numFmtId="0" fontId="61" fillId="35" borderId="42" xfId="76" applyFont="1" applyFill="1" applyBorder="1" applyAlignment="1">
      <alignment horizontal="center"/>
      <protection/>
    </xf>
    <xf numFmtId="0" fontId="61" fillId="35" borderId="43" xfId="76" applyFont="1" applyFill="1" applyBorder="1" applyAlignment="1">
      <alignment horizontal="center"/>
      <protection/>
    </xf>
    <xf numFmtId="0" fontId="61" fillId="35" borderId="38" xfId="76" applyFont="1" applyFill="1" applyBorder="1" applyAlignment="1">
      <alignment horizontal="center"/>
      <protection/>
    </xf>
    <xf numFmtId="0" fontId="52" fillId="35" borderId="23" xfId="0" applyFont="1" applyFill="1" applyBorder="1" applyAlignment="1">
      <alignment horizontal="left" vertical="center" wrapText="1"/>
    </xf>
    <xf numFmtId="0" fontId="52" fillId="35" borderId="38" xfId="0" applyFont="1" applyFill="1" applyBorder="1" applyAlignment="1">
      <alignment horizontal="left" vertical="center" wrapText="1"/>
    </xf>
    <xf numFmtId="0" fontId="61" fillId="35" borderId="19" xfId="76" applyFont="1" applyFill="1" applyBorder="1" applyAlignment="1">
      <alignment horizontal="center"/>
      <protection/>
    </xf>
    <xf numFmtId="0" fontId="61" fillId="35" borderId="55" xfId="76" applyFont="1" applyFill="1" applyBorder="1" applyAlignment="1">
      <alignment horizontal="center"/>
      <protection/>
    </xf>
    <xf numFmtId="0" fontId="61" fillId="35" borderId="56" xfId="76" applyFont="1" applyFill="1" applyBorder="1" applyAlignment="1">
      <alignment horizontal="center"/>
      <protection/>
    </xf>
    <xf numFmtId="0" fontId="61" fillId="35" borderId="57" xfId="76" applyFont="1" applyFill="1" applyBorder="1" applyAlignment="1">
      <alignment horizontal="center"/>
      <protection/>
    </xf>
    <xf numFmtId="0" fontId="61" fillId="35" borderId="30" xfId="76" applyFont="1" applyFill="1" applyBorder="1" applyAlignment="1">
      <alignment horizontal="center"/>
      <protection/>
    </xf>
    <xf numFmtId="0" fontId="61" fillId="35" borderId="39" xfId="76" applyFont="1" applyFill="1" applyBorder="1" applyAlignment="1">
      <alignment horizontal="center"/>
      <protection/>
    </xf>
    <xf numFmtId="0" fontId="61" fillId="35" borderId="40" xfId="76" applyFont="1" applyFill="1" applyBorder="1" applyAlignment="1">
      <alignment horizontal="center"/>
      <protection/>
    </xf>
    <xf numFmtId="0" fontId="61" fillId="35" borderId="27" xfId="76" applyFont="1" applyFill="1" applyBorder="1" applyAlignment="1">
      <alignment horizontal="center"/>
      <protection/>
    </xf>
    <xf numFmtId="0" fontId="54" fillId="35" borderId="47" xfId="0" applyFont="1" applyFill="1" applyBorder="1" applyAlignment="1">
      <alignment horizontal="left" vertical="center" wrapText="1"/>
    </xf>
    <xf numFmtId="0" fontId="52" fillId="35" borderId="61" xfId="0" applyFont="1" applyFill="1" applyBorder="1" applyAlignment="1">
      <alignment horizontal="left" vertical="center" wrapText="1"/>
    </xf>
    <xf numFmtId="0" fontId="61" fillId="35" borderId="133" xfId="76" applyFont="1" applyFill="1" applyBorder="1" applyAlignment="1">
      <alignment horizontal="center"/>
      <protection/>
    </xf>
    <xf numFmtId="0" fontId="61" fillId="35" borderId="52" xfId="76" applyFont="1" applyFill="1" applyBorder="1" applyAlignment="1">
      <alignment horizontal="center"/>
      <protection/>
    </xf>
    <xf numFmtId="0" fontId="61" fillId="35" borderId="59" xfId="76" applyFont="1" applyFill="1" applyBorder="1" applyAlignment="1">
      <alignment horizontal="center"/>
      <protection/>
    </xf>
    <xf numFmtId="0" fontId="54" fillId="35" borderId="72" xfId="0" applyFont="1" applyFill="1" applyBorder="1" applyAlignment="1">
      <alignment horizontal="left" vertical="center" wrapText="1"/>
    </xf>
    <xf numFmtId="0" fontId="61" fillId="35" borderId="37" xfId="76" applyFont="1" applyFill="1" applyBorder="1" applyAlignment="1">
      <alignment horizontal="center"/>
      <protection/>
    </xf>
    <xf numFmtId="0" fontId="57" fillId="35" borderId="30" xfId="0" applyFont="1" applyFill="1" applyBorder="1" applyAlignment="1">
      <alignment horizontal="left" vertical="center" wrapText="1"/>
    </xf>
    <xf numFmtId="0" fontId="58" fillId="35" borderId="18" xfId="0" applyFont="1" applyFill="1" applyBorder="1" applyAlignment="1">
      <alignment horizontal="left" vertical="center" wrapText="1"/>
    </xf>
    <xf numFmtId="0" fontId="57" fillId="35" borderId="65" xfId="0" applyFont="1" applyFill="1" applyBorder="1" applyAlignment="1">
      <alignment horizontal="left" vertical="center" wrapText="1"/>
    </xf>
    <xf numFmtId="0" fontId="61" fillId="35" borderId="58" xfId="76" applyFont="1" applyFill="1" applyBorder="1" applyAlignment="1">
      <alignment horizontal="center"/>
      <protection/>
    </xf>
    <xf numFmtId="0" fontId="58" fillId="35" borderId="53" xfId="0" applyFont="1" applyFill="1" applyBorder="1" applyAlignment="1">
      <alignment horizontal="left" vertical="center" wrapText="1"/>
    </xf>
    <xf numFmtId="0" fontId="61" fillId="35" borderId="36" xfId="76" applyFont="1" applyFill="1" applyBorder="1" applyAlignment="1">
      <alignment horizontal="center"/>
      <protection/>
    </xf>
    <xf numFmtId="0" fontId="61" fillId="35" borderId="62" xfId="76" applyFont="1" applyFill="1" applyBorder="1" applyAlignment="1">
      <alignment horizontal="center"/>
      <protection/>
    </xf>
    <xf numFmtId="0" fontId="61" fillId="35" borderId="63" xfId="76" applyFont="1" applyFill="1" applyBorder="1" applyAlignment="1">
      <alignment horizontal="center"/>
      <protection/>
    </xf>
    <xf numFmtId="0" fontId="61" fillId="35" borderId="53" xfId="76" applyFont="1" applyFill="1" applyBorder="1" applyAlignment="1">
      <alignment horizontal="center"/>
      <protection/>
    </xf>
    <xf numFmtId="0" fontId="61" fillId="35" borderId="41" xfId="76" applyFont="1" applyFill="1" applyBorder="1" applyAlignment="1">
      <alignment horizontal="center"/>
      <protection/>
    </xf>
    <xf numFmtId="0" fontId="60" fillId="35" borderId="29" xfId="76" applyFont="1" applyFill="1" applyBorder="1" applyAlignment="1">
      <alignment horizontal="center"/>
      <protection/>
    </xf>
    <xf numFmtId="0" fontId="60" fillId="35" borderId="28" xfId="76" applyFont="1" applyFill="1" applyBorder="1" applyAlignment="1">
      <alignment horizontal="center"/>
      <protection/>
    </xf>
    <xf numFmtId="0" fontId="60" fillId="35" borderId="34" xfId="76" applyFont="1" applyFill="1" applyBorder="1" applyAlignment="1">
      <alignment horizontal="center"/>
      <protection/>
    </xf>
    <xf numFmtId="0" fontId="60" fillId="35" borderId="37" xfId="76" applyFont="1" applyFill="1" applyBorder="1" applyAlignment="1">
      <alignment horizontal="center"/>
      <protection/>
    </xf>
    <xf numFmtId="0" fontId="60" fillId="35" borderId="45" xfId="76" applyFont="1" applyFill="1" applyBorder="1" applyAlignment="1">
      <alignment horizontal="center"/>
      <protection/>
    </xf>
    <xf numFmtId="0" fontId="60" fillId="35" borderId="71" xfId="76" applyFont="1" applyFill="1" applyBorder="1" applyAlignment="1">
      <alignment horizontal="center"/>
      <protection/>
    </xf>
    <xf numFmtId="0" fontId="57" fillId="35" borderId="10" xfId="0" applyFont="1" applyFill="1" applyBorder="1" applyAlignment="1">
      <alignment horizontal="left" vertical="center" wrapText="1"/>
    </xf>
    <xf numFmtId="0" fontId="60" fillId="35" borderId="50" xfId="76" applyFont="1" applyFill="1" applyBorder="1" applyAlignment="1">
      <alignment horizontal="center"/>
      <protection/>
    </xf>
    <xf numFmtId="0" fontId="60" fillId="35" borderId="39" xfId="76" applyFont="1" applyFill="1" applyBorder="1" applyAlignment="1">
      <alignment horizontal="center"/>
      <protection/>
    </xf>
    <xf numFmtId="0" fontId="60" fillId="35" borderId="51" xfId="76" applyFont="1" applyFill="1" applyBorder="1" applyAlignment="1">
      <alignment horizontal="center"/>
      <protection/>
    </xf>
    <xf numFmtId="0" fontId="60" fillId="35" borderId="40" xfId="76" applyFont="1" applyFill="1" applyBorder="1" applyAlignment="1">
      <alignment horizontal="center"/>
      <protection/>
    </xf>
    <xf numFmtId="0" fontId="60" fillId="35" borderId="52" xfId="76" applyFont="1" applyFill="1" applyBorder="1" applyAlignment="1">
      <alignment horizontal="center"/>
      <protection/>
    </xf>
    <xf numFmtId="0" fontId="60" fillId="35" borderId="47" xfId="76" applyFont="1" applyFill="1" applyBorder="1" applyAlignment="1">
      <alignment horizontal="center"/>
      <protection/>
    </xf>
    <xf numFmtId="0" fontId="60" fillId="35" borderId="17" xfId="76" applyFont="1" applyFill="1" applyBorder="1" applyAlignment="1">
      <alignment horizontal="center"/>
      <protection/>
    </xf>
    <xf numFmtId="0" fontId="60" fillId="35" borderId="84" xfId="76" applyFont="1" applyFill="1" applyBorder="1" applyAlignment="1">
      <alignment horizontal="center"/>
      <protection/>
    </xf>
    <xf numFmtId="0" fontId="60" fillId="35" borderId="16" xfId="76" applyFont="1" applyFill="1" applyBorder="1" applyAlignment="1">
      <alignment horizontal="center"/>
      <protection/>
    </xf>
    <xf numFmtId="0" fontId="60" fillId="35" borderId="18" xfId="76" applyFont="1" applyFill="1" applyBorder="1" applyAlignment="1">
      <alignment horizontal="center"/>
      <protection/>
    </xf>
    <xf numFmtId="0" fontId="58" fillId="35" borderId="57" xfId="0" applyFont="1" applyFill="1" applyBorder="1" applyAlignment="1">
      <alignment horizontal="left" vertical="center" wrapText="1"/>
    </xf>
    <xf numFmtId="0" fontId="60" fillId="35" borderId="55" xfId="76" applyFont="1" applyFill="1" applyBorder="1" applyAlignment="1">
      <alignment horizontal="center"/>
      <protection/>
    </xf>
    <xf numFmtId="0" fontId="60" fillId="35" borderId="56" xfId="76" applyFont="1" applyFill="1" applyBorder="1" applyAlignment="1">
      <alignment horizontal="center"/>
      <protection/>
    </xf>
    <xf numFmtId="0" fontId="60" fillId="35" borderId="57" xfId="76" applyFont="1" applyFill="1" applyBorder="1" applyAlignment="1">
      <alignment horizontal="center"/>
      <protection/>
    </xf>
    <xf numFmtId="0" fontId="60" fillId="35" borderId="59" xfId="76" applyFont="1" applyFill="1" applyBorder="1" applyAlignment="1">
      <alignment horizontal="center"/>
      <protection/>
    </xf>
    <xf numFmtId="0" fontId="60" fillId="35" borderId="58" xfId="76" applyFont="1" applyFill="1" applyBorder="1" applyAlignment="1">
      <alignment horizontal="center"/>
      <protection/>
    </xf>
    <xf numFmtId="0" fontId="60" fillId="35" borderId="100" xfId="76" applyFont="1" applyFill="1" applyBorder="1" applyAlignment="1">
      <alignment horizontal="center"/>
      <protection/>
    </xf>
    <xf numFmtId="0" fontId="16" fillId="42" borderId="36" xfId="38" applyFont="1" applyFill="1" applyBorder="1" applyAlignment="1" quotePrefix="1">
      <alignment horizontal="center" vertical="center" wrapText="1"/>
      <protection/>
    </xf>
    <xf numFmtId="0" fontId="18" fillId="42" borderId="41" xfId="0" applyFont="1" applyFill="1" applyBorder="1" applyAlignment="1">
      <alignment horizontal="center" vertical="center"/>
    </xf>
    <xf numFmtId="0" fontId="18" fillId="42" borderId="36" xfId="0" applyFont="1" applyFill="1" applyBorder="1" applyAlignment="1">
      <alignment horizontal="center" vertical="center"/>
    </xf>
    <xf numFmtId="0" fontId="145" fillId="35" borderId="71" xfId="76" applyFont="1" applyFill="1" applyBorder="1" applyAlignment="1">
      <alignment horizontal="center" vertical="center"/>
      <protection/>
    </xf>
    <xf numFmtId="0" fontId="145" fillId="35" borderId="48" xfId="76" applyFont="1" applyFill="1" applyBorder="1" applyAlignment="1">
      <alignment horizontal="center" vertical="center"/>
      <protection/>
    </xf>
    <xf numFmtId="0" fontId="145" fillId="35" borderId="46" xfId="76" applyFont="1" applyFill="1" applyBorder="1" applyAlignment="1">
      <alignment horizontal="center" vertical="center"/>
      <protection/>
    </xf>
    <xf numFmtId="0" fontId="145" fillId="35" borderId="100" xfId="76" applyFont="1" applyFill="1" applyBorder="1" applyAlignment="1">
      <alignment horizontal="center" vertical="center"/>
      <protection/>
    </xf>
    <xf numFmtId="0" fontId="145" fillId="35" borderId="125" xfId="76" applyFont="1" applyFill="1" applyBorder="1" applyAlignment="1">
      <alignment horizontal="center" vertical="center"/>
      <protection/>
    </xf>
    <xf numFmtId="0" fontId="145" fillId="35" borderId="127" xfId="76" applyFont="1" applyFill="1" applyBorder="1" applyAlignment="1">
      <alignment horizontal="center" vertical="center"/>
      <protection/>
    </xf>
    <xf numFmtId="0" fontId="53" fillId="35" borderId="64" xfId="76" applyFont="1" applyFill="1" applyBorder="1" applyAlignment="1">
      <alignment horizontal="center"/>
      <protection/>
    </xf>
    <xf numFmtId="0" fontId="53" fillId="35" borderId="0" xfId="76" applyFont="1" applyFill="1" applyAlignment="1">
      <alignment horizontal="center"/>
      <protection/>
    </xf>
    <xf numFmtId="0" fontId="53" fillId="35" borderId="146" xfId="76" applyFont="1" applyFill="1" applyBorder="1" applyAlignment="1">
      <alignment horizontal="center"/>
      <protection/>
    </xf>
    <xf numFmtId="0" fontId="148" fillId="35" borderId="31" xfId="76" applyFont="1" applyFill="1" applyBorder="1" applyAlignment="1">
      <alignment horizontal="center" vertical="center" wrapText="1"/>
      <protection/>
    </xf>
    <xf numFmtId="0" fontId="148" fillId="35" borderId="93" xfId="76" applyFont="1" applyFill="1" applyBorder="1" applyAlignment="1">
      <alignment horizontal="center" vertical="center" wrapText="1"/>
      <protection/>
    </xf>
    <xf numFmtId="0" fontId="148" fillId="35" borderId="103" xfId="76" applyFont="1" applyFill="1" applyBorder="1" applyAlignment="1">
      <alignment horizontal="center" vertical="center" wrapText="1"/>
      <protection/>
    </xf>
    <xf numFmtId="0" fontId="145" fillId="35" borderId="25" xfId="76" applyFont="1" applyFill="1" applyBorder="1" applyAlignment="1">
      <alignment horizontal="center" vertical="center"/>
      <protection/>
    </xf>
    <xf numFmtId="0" fontId="145" fillId="35" borderId="64" xfId="76" applyFont="1" applyFill="1" applyBorder="1" applyAlignment="1">
      <alignment horizontal="center" vertical="center"/>
      <protection/>
    </xf>
    <xf numFmtId="0" fontId="145" fillId="35" borderId="44" xfId="76" applyFont="1" applyFill="1" applyBorder="1" applyAlignment="1">
      <alignment horizontal="center" vertical="center"/>
      <protection/>
    </xf>
    <xf numFmtId="0" fontId="145" fillId="35" borderId="61" xfId="76" applyFont="1" applyFill="1" applyBorder="1" applyAlignment="1">
      <alignment horizontal="center" vertical="center"/>
      <protection/>
    </xf>
    <xf numFmtId="0" fontId="145" fillId="35" borderId="146" xfId="76" applyFont="1" applyFill="1" applyBorder="1" applyAlignment="1">
      <alignment horizontal="center" vertical="center"/>
      <protection/>
    </xf>
    <xf numFmtId="0" fontId="145" fillId="35" borderId="102" xfId="76" applyFont="1" applyFill="1" applyBorder="1" applyAlignment="1">
      <alignment horizontal="center" vertical="center"/>
      <protection/>
    </xf>
    <xf numFmtId="0" fontId="53" fillId="35" borderId="0" xfId="76" applyFont="1" applyFill="1" applyAlignment="1">
      <alignment horizontal="center" vertical="center"/>
      <protection/>
    </xf>
    <xf numFmtId="0" fontId="16" fillId="35" borderId="25" xfId="33" applyFont="1" applyFill="1" applyBorder="1" applyAlignment="1" quotePrefix="1">
      <alignment horizontal="center" vertical="center" wrapText="1"/>
      <protection/>
    </xf>
    <xf numFmtId="0" fontId="15" fillId="20" borderId="64" xfId="0" applyFont="1" applyFill="1" applyBorder="1" applyAlignment="1">
      <alignment wrapText="1"/>
    </xf>
    <xf numFmtId="0" fontId="15" fillId="20" borderId="30" xfId="0" applyFont="1" applyFill="1" applyBorder="1" applyAlignment="1">
      <alignment wrapText="1"/>
    </xf>
    <xf numFmtId="0" fontId="15" fillId="20" borderId="0" xfId="0" applyFont="1" applyFill="1" applyBorder="1" applyAlignment="1">
      <alignment wrapText="1"/>
    </xf>
    <xf numFmtId="0" fontId="16" fillId="20" borderId="25" xfId="45" applyFont="1" applyFill="1" applyBorder="1" applyAlignment="1" quotePrefix="1">
      <alignment horizontal="center" vertical="center" wrapText="1"/>
      <protection/>
    </xf>
    <xf numFmtId="0" fontId="16" fillId="20" borderId="64" xfId="45" applyFont="1" applyFill="1" applyBorder="1" applyAlignment="1" quotePrefix="1">
      <alignment horizontal="center" vertical="center" wrapText="1"/>
      <protection/>
    </xf>
    <xf numFmtId="0" fontId="16" fillId="20" borderId="44" xfId="45" applyFont="1" applyFill="1" applyBorder="1" applyAlignment="1" quotePrefix="1">
      <alignment horizontal="center" vertical="center" wrapText="1"/>
      <protection/>
    </xf>
    <xf numFmtId="0" fontId="16" fillId="20" borderId="61" xfId="45" applyFont="1" applyFill="1" applyBorder="1" applyAlignment="1" quotePrefix="1">
      <alignment horizontal="center" vertical="center" wrapText="1"/>
      <protection/>
    </xf>
    <xf numFmtId="0" fontId="16" fillId="20" borderId="146" xfId="45" applyFont="1" applyFill="1" applyBorder="1" applyAlignment="1" quotePrefix="1">
      <alignment horizontal="center" vertical="center" wrapText="1"/>
      <protection/>
    </xf>
    <xf numFmtId="0" fontId="16" fillId="20" borderId="102" xfId="45" applyFont="1" applyFill="1" applyBorder="1" applyAlignment="1" quotePrefix="1">
      <alignment horizontal="center" vertical="center" wrapText="1"/>
      <protection/>
    </xf>
    <xf numFmtId="0" fontId="15" fillId="20" borderId="0" xfId="0" applyFont="1" applyFill="1" applyBorder="1" applyAlignment="1">
      <alignment horizontal="center" vertical="center" wrapText="1"/>
    </xf>
    <xf numFmtId="0" fontId="14" fillId="20" borderId="0" xfId="0" applyFont="1" applyFill="1" applyBorder="1" applyAlignment="1">
      <alignment horizontal="center" wrapText="1"/>
    </xf>
    <xf numFmtId="0" fontId="14" fillId="20" borderId="0" xfId="0" applyFont="1" applyFill="1" applyAlignment="1">
      <alignment horizontal="center"/>
    </xf>
    <xf numFmtId="0" fontId="16" fillId="20" borderId="31" xfId="47" applyFont="1" applyFill="1" applyBorder="1" applyAlignment="1" quotePrefix="1">
      <alignment horizontal="center" vertical="center" wrapText="1"/>
      <protection/>
    </xf>
    <xf numFmtId="0" fontId="16" fillId="20" borderId="93" xfId="47" applyFont="1" applyFill="1" applyBorder="1" applyAlignment="1" quotePrefix="1">
      <alignment horizontal="center" vertical="center" wrapText="1"/>
      <protection/>
    </xf>
    <xf numFmtId="0" fontId="16" fillId="20" borderId="30" xfId="47" applyFont="1" applyFill="1" applyBorder="1" applyAlignment="1" quotePrefix="1">
      <alignment horizontal="center" vertical="center" wrapText="1"/>
      <protection/>
    </xf>
    <xf numFmtId="0" fontId="15" fillId="20" borderId="44" xfId="0" applyFont="1" applyFill="1" applyBorder="1" applyAlignment="1">
      <alignment wrapText="1"/>
    </xf>
    <xf numFmtId="0" fontId="15" fillId="20" borderId="65" xfId="0" applyFont="1" applyFill="1" applyBorder="1" applyAlignment="1">
      <alignment wrapText="1"/>
    </xf>
    <xf numFmtId="0" fontId="15" fillId="20" borderId="85" xfId="0" applyFont="1" applyFill="1" applyBorder="1" applyAlignment="1">
      <alignment wrapText="1"/>
    </xf>
    <xf numFmtId="0" fontId="15" fillId="20" borderId="49" xfId="0" applyFont="1" applyFill="1" applyBorder="1" applyAlignment="1">
      <alignment wrapText="1"/>
    </xf>
    <xf numFmtId="0" fontId="16" fillId="35" borderId="64" xfId="33" applyFont="1" applyFill="1" applyBorder="1" applyAlignment="1" quotePrefix="1">
      <alignment horizontal="center" vertical="center" wrapText="1"/>
      <protection/>
    </xf>
    <xf numFmtId="0" fontId="15" fillId="20" borderId="61" xfId="0" applyFont="1" applyFill="1" applyBorder="1" applyAlignment="1">
      <alignment wrapText="1"/>
    </xf>
    <xf numFmtId="0" fontId="15" fillId="20" borderId="146" xfId="0" applyFont="1" applyFill="1" applyBorder="1" applyAlignment="1">
      <alignment wrapText="1"/>
    </xf>
    <xf numFmtId="0" fontId="15" fillId="20" borderId="102" xfId="0" applyFont="1" applyFill="1" applyBorder="1" applyAlignment="1">
      <alignment wrapText="1"/>
    </xf>
    <xf numFmtId="0" fontId="15" fillId="20" borderId="0" xfId="0" applyFont="1" applyFill="1" applyBorder="1" applyAlignment="1">
      <alignment horizontal="left" vertical="center" wrapText="1"/>
    </xf>
    <xf numFmtId="0" fontId="172" fillId="35" borderId="43" xfId="76" applyFont="1" applyFill="1" applyBorder="1" applyAlignment="1">
      <alignment horizontal="center" vertical="center" wrapText="1"/>
      <protection/>
    </xf>
    <xf numFmtId="0" fontId="172" fillId="35" borderId="40" xfId="76" applyFont="1" applyFill="1" applyBorder="1" applyAlignment="1">
      <alignment horizontal="center" vertical="center" wrapText="1"/>
      <protection/>
    </xf>
    <xf numFmtId="0" fontId="172" fillId="35" borderId="32" xfId="76" applyFont="1" applyFill="1" applyBorder="1" applyAlignment="1">
      <alignment horizontal="center" vertical="center" wrapText="1"/>
      <protection/>
    </xf>
    <xf numFmtId="0" fontId="16" fillId="20" borderId="12" xfId="33" applyFont="1" applyFill="1" applyBorder="1" applyAlignment="1" quotePrefix="1">
      <alignment horizontal="center" vertical="center" wrapText="1"/>
      <protection/>
    </xf>
    <xf numFmtId="0" fontId="16" fillId="20" borderId="33" xfId="33" applyFont="1" applyFill="1" applyBorder="1" applyAlignment="1" quotePrefix="1">
      <alignment horizontal="center" vertical="center" wrapText="1"/>
      <protection/>
    </xf>
    <xf numFmtId="0" fontId="16" fillId="20" borderId="69" xfId="33" applyFont="1" applyFill="1" applyBorder="1" applyAlignment="1" quotePrefix="1">
      <alignment horizontal="center" vertical="center" wrapText="1"/>
      <protection/>
    </xf>
    <xf numFmtId="0" fontId="16" fillId="20" borderId="71" xfId="45" applyFont="1" applyFill="1" applyBorder="1" applyAlignment="1" quotePrefix="1">
      <alignment horizontal="center" vertical="center" wrapText="1"/>
      <protection/>
    </xf>
    <xf numFmtId="0" fontId="16" fillId="20" borderId="48" xfId="45" applyFont="1" applyFill="1" applyBorder="1" applyAlignment="1" quotePrefix="1">
      <alignment horizontal="center" vertical="center" wrapText="1"/>
      <protection/>
    </xf>
    <xf numFmtId="0" fontId="16" fillId="20" borderId="46" xfId="45" applyFont="1" applyFill="1" applyBorder="1" applyAlignment="1" quotePrefix="1">
      <alignment horizontal="center" vertical="center" wrapText="1"/>
      <protection/>
    </xf>
    <xf numFmtId="0" fontId="16" fillId="20" borderId="61" xfId="47" applyFont="1" applyFill="1" applyBorder="1" applyAlignment="1" quotePrefix="1">
      <alignment horizontal="center" vertical="center" wrapText="1"/>
      <protection/>
    </xf>
    <xf numFmtId="0" fontId="16" fillId="35" borderId="44" xfId="33" applyFont="1" applyFill="1" applyBorder="1" applyAlignment="1" quotePrefix="1">
      <alignment horizontal="center" vertical="center" wrapText="1"/>
      <protection/>
    </xf>
    <xf numFmtId="0" fontId="16" fillId="35" borderId="61" xfId="33" applyFont="1" applyFill="1" applyBorder="1" applyAlignment="1" quotePrefix="1">
      <alignment horizontal="center" vertical="center" wrapText="1"/>
      <protection/>
    </xf>
    <xf numFmtId="0" fontId="16" fillId="35" borderId="146" xfId="33" applyFont="1" applyFill="1" applyBorder="1" applyAlignment="1" quotePrefix="1">
      <alignment horizontal="center" vertical="center" wrapText="1"/>
      <protection/>
    </xf>
    <xf numFmtId="0" fontId="16" fillId="35" borderId="102" xfId="33" applyFont="1" applyFill="1" applyBorder="1" applyAlignment="1" quotePrefix="1">
      <alignment horizontal="center" vertical="center" wrapText="1"/>
      <protection/>
    </xf>
    <xf numFmtId="0" fontId="16" fillId="35" borderId="65" xfId="33" applyFont="1" applyFill="1" applyBorder="1" applyAlignment="1" quotePrefix="1">
      <alignment horizontal="center" vertical="center" wrapText="1"/>
      <protection/>
    </xf>
    <xf numFmtId="0" fontId="16" fillId="35" borderId="85" xfId="33" applyFont="1" applyFill="1" applyBorder="1" applyAlignment="1" quotePrefix="1">
      <alignment horizontal="center" vertical="center" wrapText="1"/>
      <protection/>
    </xf>
    <xf numFmtId="0" fontId="16" fillId="35" borderId="49" xfId="33" applyFont="1" applyFill="1" applyBorder="1" applyAlignment="1" quotePrefix="1">
      <alignment horizontal="center" vertical="center" wrapText="1"/>
      <protection/>
    </xf>
    <xf numFmtId="0" fontId="0" fillId="0" borderId="6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146" xfId="0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0" fontId="25" fillId="0" borderId="86" xfId="74" applyFont="1" applyBorder="1" applyAlignment="1">
      <alignment horizontal="center" vertical="center"/>
      <protection/>
    </xf>
    <xf numFmtId="0" fontId="25" fillId="0" borderId="60" xfId="74" applyFont="1" applyBorder="1" applyAlignment="1">
      <alignment horizontal="center" vertical="center"/>
      <protection/>
    </xf>
    <xf numFmtId="0" fontId="0" fillId="0" borderId="0" xfId="74" applyAlignment="1">
      <alignment horizontal="center"/>
      <protection/>
    </xf>
    <xf numFmtId="0" fontId="0" fillId="0" borderId="12" xfId="74" applyFont="1" applyBorder="1" applyAlignment="1">
      <alignment horizontal="center"/>
      <protection/>
    </xf>
    <xf numFmtId="0" fontId="0" fillId="0" borderId="33" xfId="74" applyBorder="1" applyAlignment="1">
      <alignment horizontal="center"/>
      <protection/>
    </xf>
    <xf numFmtId="0" fontId="0" fillId="0" borderId="64" xfId="74" applyBorder="1" applyAlignment="1">
      <alignment horizontal="center"/>
      <protection/>
    </xf>
    <xf numFmtId="0" fontId="0" fillId="0" borderId="44" xfId="74" applyBorder="1" applyAlignment="1">
      <alignment horizontal="center"/>
      <protection/>
    </xf>
    <xf numFmtId="0" fontId="24" fillId="0" borderId="31" xfId="74" applyFont="1" applyBorder="1" applyAlignment="1">
      <alignment horizontal="center" vertical="center" wrapText="1"/>
      <protection/>
    </xf>
    <xf numFmtId="0" fontId="24" fillId="0" borderId="93" xfId="74" applyFont="1" applyBorder="1" applyAlignment="1">
      <alignment horizontal="center" vertical="center" wrapText="1"/>
      <protection/>
    </xf>
    <xf numFmtId="0" fontId="24" fillId="0" borderId="75" xfId="74" applyFont="1" applyBorder="1" applyAlignment="1">
      <alignment horizontal="center" vertical="center" wrapText="1"/>
      <protection/>
    </xf>
    <xf numFmtId="0" fontId="0" fillId="0" borderId="12" xfId="74" applyBorder="1" applyAlignment="1">
      <alignment horizontal="center"/>
      <protection/>
    </xf>
    <xf numFmtId="0" fontId="0" fillId="0" borderId="69" xfId="74" applyBorder="1" applyAlignment="1">
      <alignment horizontal="center"/>
      <protection/>
    </xf>
    <xf numFmtId="0" fontId="25" fillId="0" borderId="25" xfId="74" applyFont="1" applyBorder="1" applyAlignment="1">
      <alignment horizontal="center" vertical="center"/>
      <protection/>
    </xf>
    <xf numFmtId="0" fontId="25" fillId="0" borderId="64" xfId="74" applyFont="1" applyBorder="1" applyAlignment="1">
      <alignment horizontal="center" vertical="center"/>
      <protection/>
    </xf>
    <xf numFmtId="0" fontId="25" fillId="0" borderId="44" xfId="74" applyFont="1" applyBorder="1" applyAlignment="1">
      <alignment horizontal="center" vertical="center"/>
      <protection/>
    </xf>
    <xf numFmtId="0" fontId="25" fillId="0" borderId="30" xfId="74" applyFont="1" applyBorder="1" applyAlignment="1">
      <alignment horizontal="center" vertical="center"/>
      <protection/>
    </xf>
    <xf numFmtId="0" fontId="25" fillId="0" borderId="0" xfId="74" applyFont="1" applyBorder="1" applyAlignment="1">
      <alignment horizontal="center" vertical="center"/>
      <protection/>
    </xf>
    <xf numFmtId="0" fontId="25" fillId="0" borderId="54" xfId="74" applyFont="1" applyBorder="1" applyAlignment="1">
      <alignment horizontal="center" vertical="center"/>
      <protection/>
    </xf>
    <xf numFmtId="0" fontId="25" fillId="0" borderId="65" xfId="74" applyFont="1" applyBorder="1" applyAlignment="1">
      <alignment horizontal="center" vertical="center"/>
      <protection/>
    </xf>
    <xf numFmtId="0" fontId="25" fillId="0" borderId="85" xfId="74" applyFont="1" applyBorder="1" applyAlignment="1">
      <alignment horizontal="center" vertical="center"/>
      <protection/>
    </xf>
    <xf numFmtId="0" fontId="25" fillId="0" borderId="49" xfId="74" applyFont="1" applyBorder="1" applyAlignment="1">
      <alignment horizontal="center" vertical="center"/>
      <protection/>
    </xf>
    <xf numFmtId="0" fontId="25" fillId="0" borderId="10" xfId="74" applyFont="1" applyBorder="1" applyAlignment="1">
      <alignment horizontal="center" vertical="center"/>
      <protection/>
    </xf>
    <xf numFmtId="0" fontId="25" fillId="0" borderId="89" xfId="74" applyFont="1" applyBorder="1" applyAlignment="1">
      <alignment horizontal="center" vertical="center"/>
      <protection/>
    </xf>
    <xf numFmtId="0" fontId="0" fillId="0" borderId="146" xfId="74" applyBorder="1" applyAlignment="1">
      <alignment horizontal="center"/>
      <protection/>
    </xf>
    <xf numFmtId="0" fontId="0" fillId="0" borderId="41" xfId="74" applyBorder="1" applyAlignment="1">
      <alignment horizontal="center"/>
      <protection/>
    </xf>
    <xf numFmtId="0" fontId="0" fillId="0" borderId="63" xfId="74" applyBorder="1" applyAlignment="1">
      <alignment horizontal="center"/>
      <protection/>
    </xf>
    <xf numFmtId="0" fontId="0" fillId="0" borderId="25" xfId="74" applyBorder="1" applyAlignment="1">
      <alignment horizontal="center"/>
      <protection/>
    </xf>
    <xf numFmtId="0" fontId="25" fillId="0" borderId="52" xfId="74" applyFont="1" applyBorder="1" applyAlignment="1">
      <alignment horizontal="center" vertical="center"/>
      <protection/>
    </xf>
    <xf numFmtId="0" fontId="25" fillId="0" borderId="35" xfId="74" applyFont="1" applyBorder="1" applyAlignment="1">
      <alignment horizontal="center" vertical="center"/>
      <protection/>
    </xf>
    <xf numFmtId="0" fontId="25" fillId="0" borderId="51" xfId="74" applyFont="1" applyBorder="1" applyAlignment="1">
      <alignment horizontal="center" vertical="center"/>
      <protection/>
    </xf>
    <xf numFmtId="0" fontId="25" fillId="0" borderId="24" xfId="74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24" fillId="0" borderId="31" xfId="0" applyFont="1" applyBorder="1" applyAlignment="1">
      <alignment horizontal="center" vertical="center" wrapText="1"/>
    </xf>
    <xf numFmtId="0" fontId="24" fillId="0" borderId="93" xfId="0" applyFont="1" applyBorder="1" applyAlignment="1">
      <alignment horizontal="center" vertical="center" wrapText="1"/>
    </xf>
    <xf numFmtId="0" fontId="24" fillId="0" borderId="75" xfId="0" applyFont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69" xfId="0" applyBorder="1" applyAlignment="1">
      <alignment horizontal="center"/>
    </xf>
    <xf numFmtId="0" fontId="173" fillId="0" borderId="12" xfId="74" applyFont="1" applyBorder="1" applyAlignment="1">
      <alignment horizontal="center"/>
      <protection/>
    </xf>
    <xf numFmtId="0" fontId="173" fillId="0" borderId="33" xfId="74" applyFont="1" applyBorder="1" applyAlignment="1">
      <alignment horizontal="center"/>
      <protection/>
    </xf>
    <xf numFmtId="0" fontId="25" fillId="0" borderId="64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0" fillId="0" borderId="71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46" xfId="0" applyBorder="1" applyAlignment="1">
      <alignment horizontal="center"/>
    </xf>
    <xf numFmtId="0" fontId="25" fillId="0" borderId="30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25" fillId="0" borderId="65" xfId="0" applyFont="1" applyBorder="1" applyAlignment="1">
      <alignment horizontal="center" vertical="center"/>
    </xf>
    <xf numFmtId="0" fontId="25" fillId="0" borderId="85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86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173" fillId="0" borderId="63" xfId="74" applyFont="1" applyBorder="1" applyAlignment="1">
      <alignment horizontal="center"/>
      <protection/>
    </xf>
    <xf numFmtId="0" fontId="25" fillId="0" borderId="49" xfId="0" applyFont="1" applyBorder="1" applyAlignment="1">
      <alignment horizontal="center" vertical="center"/>
    </xf>
    <xf numFmtId="0" fontId="25" fillId="0" borderId="71" xfId="74" applyFont="1" applyBorder="1" applyAlignment="1">
      <alignment horizontal="center" vertical="center"/>
      <protection/>
    </xf>
    <xf numFmtId="0" fontId="25" fillId="0" borderId="48" xfId="74" applyFont="1" applyBorder="1" applyAlignment="1">
      <alignment horizontal="center" vertical="center"/>
      <protection/>
    </xf>
    <xf numFmtId="0" fontId="25" fillId="0" borderId="45" xfId="74" applyFont="1" applyBorder="1" applyAlignment="1">
      <alignment horizontal="center" vertical="center"/>
      <protection/>
    </xf>
    <xf numFmtId="0" fontId="25" fillId="0" borderId="27" xfId="74" applyFont="1" applyBorder="1" applyAlignment="1">
      <alignment horizontal="center" vertical="center"/>
      <protection/>
    </xf>
    <xf numFmtId="0" fontId="25" fillId="0" borderId="47" xfId="74" applyFont="1" applyFill="1" applyBorder="1" applyAlignment="1">
      <alignment horizontal="center" vertical="center"/>
      <protection/>
    </xf>
    <xf numFmtId="0" fontId="25" fillId="0" borderId="70" xfId="74" applyFont="1" applyFill="1" applyBorder="1" applyAlignment="1">
      <alignment horizontal="center" vertical="center"/>
      <protection/>
    </xf>
    <xf numFmtId="0" fontId="25" fillId="0" borderId="22" xfId="74" applyFont="1" applyFill="1" applyBorder="1" applyAlignment="1">
      <alignment horizontal="center" vertical="center"/>
      <protection/>
    </xf>
    <xf numFmtId="0" fontId="25" fillId="0" borderId="17" xfId="74" applyFont="1" applyFill="1" applyBorder="1" applyAlignment="1">
      <alignment horizontal="center" vertical="center"/>
      <protection/>
    </xf>
    <xf numFmtId="0" fontId="25" fillId="0" borderId="37" xfId="74" applyFont="1" applyBorder="1" applyAlignment="1">
      <alignment horizontal="center" vertical="center"/>
      <protection/>
    </xf>
    <xf numFmtId="0" fontId="25" fillId="0" borderId="33" xfId="74" applyFont="1" applyBorder="1" applyAlignment="1">
      <alignment horizontal="center" vertical="center"/>
      <protection/>
    </xf>
    <xf numFmtId="0" fontId="25" fillId="0" borderId="41" xfId="74" applyFont="1" applyBorder="1" applyAlignment="1">
      <alignment horizontal="center" vertical="center"/>
      <protection/>
    </xf>
    <xf numFmtId="0" fontId="25" fillId="0" borderId="41" xfId="74" applyFont="1" applyFill="1" applyBorder="1" applyAlignment="1">
      <alignment horizontal="center" vertical="center"/>
      <protection/>
    </xf>
    <xf numFmtId="0" fontId="25" fillId="0" borderId="62" xfId="74" applyFont="1" applyFill="1" applyBorder="1" applyAlignment="1">
      <alignment horizontal="center" vertical="center"/>
      <protection/>
    </xf>
    <xf numFmtId="0" fontId="0" fillId="0" borderId="0" xfId="74" applyBorder="1" applyAlignment="1">
      <alignment horizontal="center"/>
      <protection/>
    </xf>
    <xf numFmtId="0" fontId="25" fillId="0" borderId="69" xfId="74" applyFont="1" applyBorder="1" applyAlignment="1">
      <alignment horizontal="center" vertical="center"/>
      <protection/>
    </xf>
    <xf numFmtId="0" fontId="25" fillId="0" borderId="53" xfId="74" applyFont="1" applyFill="1" applyBorder="1" applyAlignment="1">
      <alignment horizontal="center" vertical="center"/>
      <protection/>
    </xf>
    <xf numFmtId="0" fontId="25" fillId="0" borderId="12" xfId="74" applyFont="1" applyFill="1" applyBorder="1" applyAlignment="1">
      <alignment horizontal="center" vertical="center"/>
      <protection/>
    </xf>
    <xf numFmtId="0" fontId="25" fillId="0" borderId="33" xfId="74" applyFont="1" applyFill="1" applyBorder="1" applyAlignment="1">
      <alignment horizontal="center" vertical="center"/>
      <protection/>
    </xf>
    <xf numFmtId="0" fontId="78" fillId="0" borderId="0" xfId="74" applyFont="1" applyAlignment="1">
      <alignment horizontal="center"/>
      <protection/>
    </xf>
    <xf numFmtId="0" fontId="78" fillId="0" borderId="12" xfId="74" applyFont="1" applyBorder="1" applyAlignment="1">
      <alignment horizontal="center"/>
      <protection/>
    </xf>
    <xf numFmtId="0" fontId="78" fillId="0" borderId="33" xfId="74" applyFont="1" applyBorder="1" applyAlignment="1">
      <alignment horizontal="center"/>
      <protection/>
    </xf>
    <xf numFmtId="0" fontId="78" fillId="0" borderId="64" xfId="74" applyFont="1" applyBorder="1" applyAlignment="1">
      <alignment horizontal="center"/>
      <protection/>
    </xf>
    <xf numFmtId="0" fontId="78" fillId="0" borderId="44" xfId="74" applyFont="1" applyBorder="1" applyAlignment="1">
      <alignment horizontal="center"/>
      <protection/>
    </xf>
    <xf numFmtId="0" fontId="78" fillId="0" borderId="31" xfId="74" applyFont="1" applyBorder="1" applyAlignment="1">
      <alignment horizontal="center" vertical="center" wrapText="1"/>
      <protection/>
    </xf>
    <xf numFmtId="0" fontId="78" fillId="0" borderId="93" xfId="74" applyFont="1" applyBorder="1" applyAlignment="1">
      <alignment horizontal="center" vertical="center" wrapText="1"/>
      <protection/>
    </xf>
    <xf numFmtId="0" fontId="78" fillId="0" borderId="75" xfId="74" applyFont="1" applyBorder="1" applyAlignment="1">
      <alignment horizontal="center" vertical="center" wrapText="1"/>
      <protection/>
    </xf>
    <xf numFmtId="0" fontId="78" fillId="0" borderId="63" xfId="74" applyFont="1" applyBorder="1" applyAlignment="1">
      <alignment horizontal="center"/>
      <protection/>
    </xf>
    <xf numFmtId="0" fontId="78" fillId="0" borderId="41" xfId="74" applyFont="1" applyBorder="1" applyAlignment="1">
      <alignment horizontal="center"/>
      <protection/>
    </xf>
    <xf numFmtId="0" fontId="79" fillId="0" borderId="26" xfId="74" applyFont="1" applyBorder="1" applyAlignment="1">
      <alignment horizontal="center" vertical="center"/>
      <protection/>
    </xf>
    <xf numFmtId="0" fontId="79" fillId="0" borderId="64" xfId="74" applyFont="1" applyBorder="1" applyAlignment="1">
      <alignment horizontal="center" vertical="center"/>
      <protection/>
    </xf>
    <xf numFmtId="0" fontId="79" fillId="0" borderId="27" xfId="74" applyFont="1" applyBorder="1" applyAlignment="1">
      <alignment horizontal="center" vertical="center"/>
      <protection/>
    </xf>
    <xf numFmtId="0" fontId="79" fillId="0" borderId="24" xfId="74" applyFont="1" applyBorder="1" applyAlignment="1">
      <alignment horizontal="center" vertical="center"/>
      <protection/>
    </xf>
    <xf numFmtId="0" fontId="79" fillId="0" borderId="85" xfId="74" applyFont="1" applyBorder="1" applyAlignment="1">
      <alignment horizontal="center" vertical="center"/>
      <protection/>
    </xf>
    <xf numFmtId="0" fontId="79" fillId="0" borderId="35" xfId="74" applyFont="1" applyBorder="1" applyAlignment="1">
      <alignment horizontal="center" vertical="center"/>
      <protection/>
    </xf>
    <xf numFmtId="0" fontId="79" fillId="0" borderId="38" xfId="74" applyFont="1" applyBorder="1" applyAlignment="1">
      <alignment horizontal="center" vertical="center"/>
      <protection/>
    </xf>
    <xf numFmtId="0" fontId="79" fillId="0" borderId="86" xfId="74" applyFont="1" applyBorder="1" applyAlignment="1">
      <alignment horizontal="center" vertical="center"/>
      <protection/>
    </xf>
    <xf numFmtId="0" fontId="79" fillId="0" borderId="89" xfId="74" applyFont="1" applyBorder="1" applyAlignment="1">
      <alignment horizontal="center" vertical="center"/>
      <protection/>
    </xf>
    <xf numFmtId="0" fontId="79" fillId="0" borderId="51" xfId="74" applyFont="1" applyBorder="1" applyAlignment="1">
      <alignment horizontal="center" vertical="center"/>
      <protection/>
    </xf>
    <xf numFmtId="0" fontId="79" fillId="0" borderId="0" xfId="74" applyFont="1" applyBorder="1" applyAlignment="1">
      <alignment horizontal="center" vertical="center"/>
      <protection/>
    </xf>
    <xf numFmtId="0" fontId="79" fillId="0" borderId="54" xfId="74" applyFont="1" applyBorder="1" applyAlignment="1">
      <alignment horizontal="center" vertical="center"/>
      <protection/>
    </xf>
    <xf numFmtId="0" fontId="79" fillId="0" borderId="86" xfId="74" applyFont="1" applyBorder="1" applyAlignment="1">
      <alignment horizontal="center"/>
      <protection/>
    </xf>
    <xf numFmtId="0" fontId="79" fillId="0" borderId="60" xfId="74" applyFont="1" applyBorder="1" applyAlignment="1">
      <alignment horizontal="center"/>
      <protection/>
    </xf>
    <xf numFmtId="0" fontId="81" fillId="0" borderId="37" xfId="74" applyFont="1" applyBorder="1" applyAlignment="1">
      <alignment horizontal="center" vertical="top"/>
      <protection/>
    </xf>
    <xf numFmtId="0" fontId="81" fillId="0" borderId="48" xfId="74" applyFont="1" applyBorder="1" applyAlignment="1">
      <alignment horizontal="center" vertical="top"/>
      <protection/>
    </xf>
    <xf numFmtId="0" fontId="81" fillId="0" borderId="45" xfId="74" applyFont="1" applyBorder="1" applyAlignment="1">
      <alignment horizontal="center" vertical="top"/>
      <protection/>
    </xf>
    <xf numFmtId="0" fontId="81" fillId="0" borderId="70" xfId="74" applyFont="1" applyBorder="1" applyAlignment="1">
      <alignment horizontal="center"/>
      <protection/>
    </xf>
    <xf numFmtId="0" fontId="81" fillId="0" borderId="22" xfId="74" applyFont="1" applyBorder="1" applyAlignment="1">
      <alignment horizontal="center"/>
      <protection/>
    </xf>
    <xf numFmtId="0" fontId="78" fillId="0" borderId="0" xfId="74" applyFont="1" applyAlignment="1">
      <alignment horizontal="left"/>
      <protection/>
    </xf>
    <xf numFmtId="0" fontId="81" fillId="0" borderId="23" xfId="74" applyFont="1" applyBorder="1" applyAlignment="1">
      <alignment horizontal="center" vertical="top"/>
      <protection/>
    </xf>
    <xf numFmtId="0" fontId="81" fillId="0" borderId="70" xfId="74" applyFont="1" applyBorder="1" applyAlignment="1">
      <alignment horizontal="center" vertical="top"/>
      <protection/>
    </xf>
    <xf numFmtId="0" fontId="81" fillId="0" borderId="22" xfId="74" applyFont="1" applyBorder="1" applyAlignment="1">
      <alignment horizontal="center" vertical="top"/>
      <protection/>
    </xf>
    <xf numFmtId="0" fontId="0" fillId="0" borderId="0" xfId="74" applyBorder="1" applyAlignment="1">
      <alignment horizontal="left"/>
      <protection/>
    </xf>
    <xf numFmtId="0" fontId="80" fillId="0" borderId="63" xfId="74" applyFont="1" applyBorder="1" applyAlignment="1">
      <alignment horizontal="center" vertical="top"/>
      <protection/>
    </xf>
    <xf numFmtId="0" fontId="80" fillId="0" borderId="33" xfId="74" applyFont="1" applyBorder="1" applyAlignment="1">
      <alignment horizontal="center" vertical="top"/>
      <protection/>
    </xf>
    <xf numFmtId="0" fontId="80" fillId="0" borderId="41" xfId="74" applyFont="1" applyBorder="1" applyAlignment="1">
      <alignment horizontal="center" vertical="top"/>
      <protection/>
    </xf>
    <xf numFmtId="0" fontId="81" fillId="0" borderId="64" xfId="74" applyFont="1" applyBorder="1" applyAlignment="1">
      <alignment horizontal="center" vertical="center"/>
      <protection/>
    </xf>
    <xf numFmtId="0" fontId="81" fillId="0" borderId="44" xfId="74" applyFont="1" applyBorder="1" applyAlignment="1">
      <alignment horizontal="center" vertical="center"/>
      <protection/>
    </xf>
    <xf numFmtId="0" fontId="81" fillId="0" borderId="85" xfId="74" applyFont="1" applyBorder="1" applyAlignment="1">
      <alignment horizontal="center" vertical="center"/>
      <protection/>
    </xf>
    <xf numFmtId="0" fontId="81" fillId="0" borderId="49" xfId="74" applyFont="1" applyBorder="1" applyAlignment="1">
      <alignment horizontal="center" vertical="center"/>
      <protection/>
    </xf>
    <xf numFmtId="0" fontId="80" fillId="0" borderId="63" xfId="74" applyFont="1" applyBorder="1" applyAlignment="1">
      <alignment horizontal="center"/>
      <protection/>
    </xf>
    <xf numFmtId="0" fontId="80" fillId="0" borderId="33" xfId="74" applyFont="1" applyBorder="1" applyAlignment="1">
      <alignment horizontal="center"/>
      <protection/>
    </xf>
    <xf numFmtId="0" fontId="80" fillId="0" borderId="41" xfId="74" applyFont="1" applyBorder="1" applyAlignment="1">
      <alignment horizontal="center"/>
      <protection/>
    </xf>
    <xf numFmtId="0" fontId="81" fillId="0" borderId="26" xfId="74" applyFont="1" applyBorder="1" applyAlignment="1">
      <alignment horizontal="center" vertical="center"/>
      <protection/>
    </xf>
    <xf numFmtId="0" fontId="81" fillId="0" borderId="27" xfId="74" applyFont="1" applyBorder="1" applyAlignment="1">
      <alignment horizontal="center" vertical="center"/>
      <protection/>
    </xf>
    <xf numFmtId="0" fontId="82" fillId="0" borderId="12" xfId="74" applyFont="1" applyBorder="1" applyAlignment="1">
      <alignment horizontal="center"/>
      <protection/>
    </xf>
    <xf numFmtId="0" fontId="82" fillId="0" borderId="33" xfId="74" applyFont="1" applyBorder="1" applyAlignment="1">
      <alignment horizontal="center"/>
      <protection/>
    </xf>
    <xf numFmtId="0" fontId="82" fillId="0" borderId="64" xfId="74" applyFont="1" applyBorder="1" applyAlignment="1">
      <alignment horizontal="center"/>
      <protection/>
    </xf>
    <xf numFmtId="0" fontId="82" fillId="0" borderId="44" xfId="74" applyFont="1" applyBorder="1" applyAlignment="1">
      <alignment horizontal="center"/>
      <protection/>
    </xf>
    <xf numFmtId="0" fontId="82" fillId="0" borderId="31" xfId="74" applyFont="1" applyBorder="1" applyAlignment="1">
      <alignment horizontal="center" vertical="center" wrapText="1"/>
      <protection/>
    </xf>
    <xf numFmtId="0" fontId="82" fillId="0" borderId="93" xfId="74" applyFont="1" applyBorder="1" applyAlignment="1">
      <alignment horizontal="center" vertical="center" wrapText="1"/>
      <protection/>
    </xf>
    <xf numFmtId="0" fontId="82" fillId="0" borderId="75" xfId="74" applyFont="1" applyBorder="1" applyAlignment="1">
      <alignment horizontal="center" vertical="center" wrapText="1"/>
      <protection/>
    </xf>
    <xf numFmtId="0" fontId="82" fillId="0" borderId="63" xfId="74" applyFont="1" applyBorder="1" applyAlignment="1">
      <alignment horizontal="center"/>
      <protection/>
    </xf>
    <xf numFmtId="0" fontId="82" fillId="0" borderId="41" xfId="74" applyFont="1" applyBorder="1" applyAlignment="1">
      <alignment horizontal="center"/>
      <protection/>
    </xf>
    <xf numFmtId="0" fontId="83" fillId="0" borderId="26" xfId="74" applyFont="1" applyBorder="1" applyAlignment="1">
      <alignment horizontal="center" vertical="center"/>
      <protection/>
    </xf>
    <xf numFmtId="0" fontId="83" fillId="0" borderId="64" xfId="74" applyFont="1" applyBorder="1" applyAlignment="1">
      <alignment horizontal="center" vertical="center"/>
      <protection/>
    </xf>
    <xf numFmtId="0" fontId="83" fillId="0" borderId="27" xfId="74" applyFont="1" applyBorder="1" applyAlignment="1">
      <alignment horizontal="center" vertical="center"/>
      <protection/>
    </xf>
    <xf numFmtId="0" fontId="83" fillId="0" borderId="44" xfId="74" applyFont="1" applyBorder="1" applyAlignment="1">
      <alignment horizontal="center" vertical="center"/>
      <protection/>
    </xf>
    <xf numFmtId="0" fontId="83" fillId="0" borderId="85" xfId="74" applyFont="1" applyBorder="1" applyAlignment="1">
      <alignment horizontal="center" vertical="center"/>
      <protection/>
    </xf>
    <xf numFmtId="0" fontId="83" fillId="0" borderId="49" xfId="74" applyFont="1" applyBorder="1" applyAlignment="1">
      <alignment horizontal="center" vertical="center"/>
      <protection/>
    </xf>
    <xf numFmtId="0" fontId="83" fillId="0" borderId="70" xfId="74" applyFont="1" applyBorder="1" applyAlignment="1">
      <alignment horizontal="center"/>
      <protection/>
    </xf>
    <xf numFmtId="0" fontId="83" fillId="0" borderId="22" xfId="74" applyFont="1" applyBorder="1" applyAlignment="1">
      <alignment horizontal="center"/>
      <protection/>
    </xf>
    <xf numFmtId="0" fontId="83" fillId="0" borderId="84" xfId="74" applyFont="1" applyBorder="1" applyAlignment="1">
      <alignment horizontal="center"/>
      <protection/>
    </xf>
    <xf numFmtId="0" fontId="0" fillId="0" borderId="0" xfId="74" applyAlignment="1">
      <alignment horizontal="left"/>
      <protection/>
    </xf>
    <xf numFmtId="0" fontId="15" fillId="20" borderId="64" xfId="0" applyFont="1" applyFill="1" applyBorder="1" applyAlignment="1">
      <alignment horizontal="left" vertical="center" wrapText="1"/>
    </xf>
    <xf numFmtId="0" fontId="45" fillId="20" borderId="0" xfId="0" applyFont="1" applyFill="1" applyAlignment="1">
      <alignment horizontal="center"/>
    </xf>
    <xf numFmtId="44" fontId="14" fillId="20" borderId="0" xfId="64" applyFont="1" applyFill="1" applyBorder="1" applyAlignment="1">
      <alignment horizontal="center" wrapText="1"/>
    </xf>
    <xf numFmtId="0" fontId="16" fillId="20" borderId="103" xfId="47" applyFont="1" applyFill="1" applyBorder="1" applyAlignment="1" quotePrefix="1">
      <alignment horizontal="center" vertical="center" wrapText="1"/>
      <protection/>
    </xf>
    <xf numFmtId="0" fontId="16" fillId="20" borderId="12" xfId="45" applyFont="1" applyFill="1" applyBorder="1" applyAlignment="1" quotePrefix="1">
      <alignment horizontal="center" vertical="center" wrapText="1"/>
      <protection/>
    </xf>
    <xf numFmtId="0" fontId="16" fillId="20" borderId="33" xfId="45" applyFont="1" applyFill="1" applyBorder="1" applyAlignment="1" quotePrefix="1">
      <alignment horizontal="center" vertical="center" wrapText="1"/>
      <protection/>
    </xf>
    <xf numFmtId="0" fontId="16" fillId="20" borderId="69" xfId="45" applyFont="1" applyFill="1" applyBorder="1" applyAlignment="1" quotePrefix="1">
      <alignment horizontal="center" vertical="center" wrapText="1"/>
      <protection/>
    </xf>
    <xf numFmtId="0" fontId="45" fillId="20" borderId="0" xfId="0" applyFont="1" applyFill="1" applyBorder="1" applyAlignment="1">
      <alignment horizontal="center" wrapText="1"/>
    </xf>
    <xf numFmtId="0" fontId="54" fillId="0" borderId="171" xfId="0" applyFont="1" applyFill="1" applyBorder="1" applyAlignment="1">
      <alignment horizontal="center" vertical="center" wrapText="1"/>
    </xf>
    <xf numFmtId="0" fontId="52" fillId="0" borderId="61" xfId="42" applyFont="1" applyFill="1" applyBorder="1" applyAlignment="1">
      <alignment horizontal="left" vertical="center" wrapText="1"/>
      <protection/>
    </xf>
    <xf numFmtId="0" fontId="52" fillId="0" borderId="239" xfId="42" applyFont="1" applyFill="1" applyBorder="1" applyAlignment="1">
      <alignment horizontal="left" vertical="center" wrapText="1"/>
      <protection/>
    </xf>
    <xf numFmtId="0" fontId="52" fillId="0" borderId="228" xfId="0" applyFont="1" applyFill="1" applyBorder="1" applyAlignment="1">
      <alignment horizontal="left" vertical="center" wrapText="1"/>
    </xf>
    <xf numFmtId="0" fontId="54" fillId="0" borderId="268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4" fillId="0" borderId="171" xfId="46" applyFont="1" applyFill="1" applyBorder="1" applyAlignment="1">
      <alignment horizontal="center" vertical="center" wrapText="1"/>
      <protection/>
    </xf>
    <xf numFmtId="0" fontId="54" fillId="0" borderId="157" xfId="46" applyFont="1" applyFill="1" applyBorder="1" applyAlignment="1">
      <alignment horizontal="center" vertical="center" wrapText="1"/>
      <protection/>
    </xf>
    <xf numFmtId="0" fontId="52" fillId="0" borderId="180" xfId="42" applyFont="1" applyFill="1" applyBorder="1" applyAlignment="1">
      <alignment horizontal="left" vertical="center" wrapText="1"/>
      <protection/>
    </xf>
    <xf numFmtId="0" fontId="54" fillId="0" borderId="169" xfId="34" applyFont="1" applyFill="1" applyBorder="1" applyAlignment="1">
      <alignment horizontal="center" vertical="center" wrapText="1"/>
      <protection/>
    </xf>
    <xf numFmtId="0" fontId="54" fillId="0" borderId="158" xfId="34" applyFont="1" applyFill="1" applyBorder="1" applyAlignment="1">
      <alignment horizontal="center" vertical="center" wrapText="1"/>
      <protection/>
    </xf>
    <xf numFmtId="0" fontId="54" fillId="0" borderId="157" xfId="34" applyFont="1" applyFill="1" applyBorder="1" applyAlignment="1">
      <alignment horizontal="center" vertical="center" wrapText="1"/>
      <protection/>
    </xf>
    <xf numFmtId="0" fontId="54" fillId="0" borderId="0" xfId="0" applyFont="1" applyFill="1" applyBorder="1" applyAlignment="1">
      <alignment horizontal="right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52" fillId="0" borderId="156" xfId="42" applyFont="1" applyFill="1" applyBorder="1" applyAlignment="1">
      <alignment horizontal="center" vertical="center" wrapText="1"/>
      <protection/>
    </xf>
    <xf numFmtId="0" fontId="52" fillId="0" borderId="176" xfId="0" applyFont="1" applyFill="1" applyBorder="1" applyAlignment="1">
      <alignment horizontal="left" vertical="center" wrapText="1"/>
    </xf>
    <xf numFmtId="0" fontId="52" fillId="0" borderId="156" xfId="0" applyFont="1" applyFill="1" applyBorder="1" applyAlignment="1">
      <alignment horizontal="left" vertical="center" wrapText="1"/>
    </xf>
    <xf numFmtId="0" fontId="52" fillId="0" borderId="180" xfId="0" applyFont="1" applyFill="1" applyBorder="1" applyAlignment="1">
      <alignment horizontal="left" vertical="center" wrapText="1"/>
    </xf>
    <xf numFmtId="0" fontId="54" fillId="0" borderId="256" xfId="34" applyFont="1" applyFill="1" applyBorder="1" applyAlignment="1">
      <alignment horizontal="center" vertical="center" wrapText="1"/>
      <protection/>
    </xf>
    <xf numFmtId="0" fontId="54" fillId="0" borderId="0" xfId="0" applyFont="1" applyFill="1" applyBorder="1" applyAlignment="1">
      <alignment horizontal="center" vertical="center"/>
    </xf>
    <xf numFmtId="0" fontId="5" fillId="0" borderId="157" xfId="48" applyFont="1" applyFill="1" applyBorder="1" applyAlignment="1">
      <alignment horizontal="center" vertical="center" wrapText="1"/>
      <protection/>
    </xf>
    <xf numFmtId="0" fontId="5" fillId="0" borderId="158" xfId="34" applyFont="1" applyFill="1" applyBorder="1" applyAlignment="1">
      <alignment horizontal="center" vertical="center" wrapText="1"/>
      <protection/>
    </xf>
    <xf numFmtId="0" fontId="5" fillId="0" borderId="218" xfId="34" applyFont="1" applyFill="1" applyBorder="1" applyAlignment="1">
      <alignment horizontal="center" vertical="center" wrapText="1"/>
      <protection/>
    </xf>
    <xf numFmtId="0" fontId="50" fillId="0" borderId="168" xfId="42" applyFont="1" applyFill="1" applyBorder="1" applyAlignment="1">
      <alignment horizontal="left" vertical="center" wrapText="1"/>
      <protection/>
    </xf>
    <xf numFmtId="0" fontId="50" fillId="0" borderId="176" xfId="42" applyFont="1" applyFill="1" applyBorder="1" applyAlignment="1">
      <alignment horizontal="left" vertical="center" wrapText="1"/>
      <protection/>
    </xf>
    <xf numFmtId="0" fontId="50" fillId="0" borderId="156" xfId="42" applyFont="1" applyFill="1" applyBorder="1" applyAlignment="1">
      <alignment horizontal="left" vertical="center" wrapText="1"/>
      <protection/>
    </xf>
    <xf numFmtId="0" fontId="5" fillId="0" borderId="256" xfId="34" applyFont="1" applyFill="1" applyBorder="1" applyAlignment="1">
      <alignment horizontal="center" vertical="center" wrapText="1"/>
      <protection/>
    </xf>
    <xf numFmtId="0" fontId="5" fillId="0" borderId="171" xfId="34" applyFont="1" applyFill="1" applyBorder="1" applyAlignment="1">
      <alignment horizontal="center" vertical="center" wrapText="1"/>
      <protection/>
    </xf>
    <xf numFmtId="0" fontId="50" fillId="0" borderId="180" xfId="42" applyFont="1" applyFill="1" applyBorder="1" applyAlignment="1">
      <alignment horizontal="left" vertical="center" wrapText="1"/>
      <protection/>
    </xf>
    <xf numFmtId="0" fontId="5" fillId="0" borderId="171" xfId="46" applyFont="1" applyFill="1" applyBorder="1" applyAlignment="1">
      <alignment horizontal="center" vertical="center" wrapText="1"/>
      <protection/>
    </xf>
    <xf numFmtId="0" fontId="5" fillId="0" borderId="156" xfId="34" applyFont="1" applyFill="1" applyBorder="1" applyAlignment="1">
      <alignment horizontal="center" vertical="center" wrapText="1"/>
      <protection/>
    </xf>
    <xf numFmtId="0" fontId="54" fillId="0" borderId="171" xfId="48" applyFont="1" applyFill="1" applyBorder="1" applyAlignment="1">
      <alignment horizontal="center" vertical="center" wrapText="1"/>
      <protection/>
    </xf>
    <xf numFmtId="0" fontId="54" fillId="0" borderId="218" xfId="34" applyFont="1" applyFill="1" applyBorder="1" applyAlignment="1">
      <alignment horizontal="center" vertical="center" wrapText="1"/>
      <protection/>
    </xf>
    <xf numFmtId="0" fontId="54" fillId="0" borderId="171" xfId="34" applyFont="1" applyFill="1" applyBorder="1" applyAlignment="1">
      <alignment horizontal="center" vertical="center" wrapText="1"/>
      <protection/>
    </xf>
    <xf numFmtId="0" fontId="54" fillId="0" borderId="156" xfId="34" applyFont="1" applyFill="1" applyBorder="1" applyAlignment="1">
      <alignment horizontal="center" vertical="center" wrapText="1"/>
      <protection/>
    </xf>
    <xf numFmtId="0" fontId="52" fillId="0" borderId="156" xfId="42" applyFont="1" applyFill="1" applyBorder="1" applyAlignment="1">
      <alignment horizontal="left" vertical="center" wrapText="1"/>
      <protection/>
    </xf>
    <xf numFmtId="0" fontId="52" fillId="0" borderId="168" xfId="0" applyFont="1" applyFill="1" applyBorder="1" applyAlignment="1">
      <alignment horizontal="left" vertical="center" wrapText="1"/>
    </xf>
    <xf numFmtId="0" fontId="52" fillId="0" borderId="174" xfId="42" applyFont="1" applyFill="1" applyBorder="1" applyAlignment="1">
      <alignment horizontal="left" vertical="center" wrapText="1"/>
      <protection/>
    </xf>
    <xf numFmtId="0" fontId="52" fillId="0" borderId="176" xfId="42" applyFont="1" applyFill="1" applyBorder="1" applyAlignment="1">
      <alignment horizontal="left" vertical="center" wrapText="1"/>
      <protection/>
    </xf>
    <xf numFmtId="0" fontId="50" fillId="0" borderId="269" xfId="0" applyFont="1" applyFill="1" applyBorder="1" applyAlignment="1">
      <alignment horizontal="left"/>
    </xf>
    <xf numFmtId="0" fontId="5" fillId="0" borderId="270" xfId="34" applyFont="1" applyFill="1" applyBorder="1" applyAlignment="1">
      <alignment horizontal="center" vertical="center" wrapText="1"/>
      <protection/>
    </xf>
    <xf numFmtId="0" fontId="50" fillId="0" borderId="180" xfId="0" applyFont="1" applyFill="1" applyBorder="1" applyAlignment="1">
      <alignment horizontal="left"/>
    </xf>
    <xf numFmtId="0" fontId="50" fillId="0" borderId="176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right" wrapText="1"/>
    </xf>
    <xf numFmtId="0" fontId="5" fillId="0" borderId="171" xfId="48" applyFont="1" applyFill="1" applyBorder="1" applyAlignment="1">
      <alignment horizontal="center" vertical="center" wrapText="1"/>
      <protection/>
    </xf>
    <xf numFmtId="0" fontId="50" fillId="0" borderId="271" xfId="0" applyFont="1" applyFill="1" applyBorder="1" applyAlignment="1">
      <alignment horizontal="left"/>
    </xf>
    <xf numFmtId="0" fontId="50" fillId="0" borderId="168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left" wrapText="1"/>
    </xf>
    <xf numFmtId="0" fontId="59" fillId="0" borderId="0" xfId="0" applyFont="1" applyFill="1" applyBorder="1" applyAlignment="1">
      <alignment horizontal="center" wrapText="1"/>
    </xf>
    <xf numFmtId="0" fontId="5" fillId="0" borderId="157" xfId="34" applyFont="1" applyFill="1" applyBorder="1" applyAlignment="1">
      <alignment horizontal="center" vertical="center" wrapText="1"/>
      <protection/>
    </xf>
    <xf numFmtId="0" fontId="5" fillId="0" borderId="227" xfId="46" applyFont="1" applyFill="1" applyBorder="1" applyAlignment="1">
      <alignment horizontal="center" vertical="center" wrapText="1"/>
      <protection/>
    </xf>
    <xf numFmtId="0" fontId="5" fillId="0" borderId="156" xfId="48" applyFont="1" applyFill="1" applyBorder="1" applyAlignment="1">
      <alignment horizontal="center" vertical="center" wrapText="1"/>
      <protection/>
    </xf>
    <xf numFmtId="0" fontId="50" fillId="0" borderId="12" xfId="0" applyFont="1" applyFill="1" applyBorder="1" applyAlignment="1">
      <alignment horizontal="left"/>
    </xf>
    <xf numFmtId="0" fontId="50" fillId="0" borderId="272" xfId="0" applyFont="1" applyFill="1" applyBorder="1" applyAlignment="1">
      <alignment horizontal="left"/>
    </xf>
    <xf numFmtId="0" fontId="50" fillId="0" borderId="268" xfId="0" applyFont="1" applyFill="1" applyBorder="1" applyAlignment="1">
      <alignment horizontal="left"/>
    </xf>
    <xf numFmtId="0" fontId="50" fillId="0" borderId="228" xfId="0" applyFont="1" applyFill="1" applyBorder="1" applyAlignment="1">
      <alignment horizontal="left"/>
    </xf>
    <xf numFmtId="0" fontId="85" fillId="0" borderId="176" xfId="0" applyFont="1" applyFill="1" applyBorder="1" applyAlignment="1">
      <alignment horizontal="left"/>
    </xf>
    <xf numFmtId="0" fontId="50" fillId="0" borderId="227" xfId="42" applyFont="1" applyFill="1" applyBorder="1" applyAlignment="1">
      <alignment horizontal="left" vertical="center" wrapText="1"/>
      <protection/>
    </xf>
    <xf numFmtId="0" fontId="5" fillId="0" borderId="254" xfId="34" applyFont="1" applyFill="1" applyBorder="1" applyAlignment="1">
      <alignment horizontal="center" vertical="center" wrapText="1"/>
      <protection/>
    </xf>
    <xf numFmtId="0" fontId="5" fillId="0" borderId="176" xfId="34" applyFont="1" applyFill="1" applyBorder="1" applyAlignment="1">
      <alignment horizontal="center" vertical="center" wrapText="1"/>
      <protection/>
    </xf>
    <xf numFmtId="0" fontId="5" fillId="0" borderId="177" xfId="34" applyFont="1" applyFill="1" applyBorder="1" applyAlignment="1">
      <alignment horizontal="center" vertical="center" wrapText="1"/>
      <protection/>
    </xf>
    <xf numFmtId="0" fontId="5" fillId="0" borderId="178" xfId="34" applyFont="1" applyFill="1" applyBorder="1" applyAlignment="1">
      <alignment horizontal="center" vertical="center" wrapText="1"/>
      <protection/>
    </xf>
    <xf numFmtId="0" fontId="50" fillId="0" borderId="229" xfId="0" applyFont="1" applyFill="1" applyBorder="1" applyAlignment="1">
      <alignment horizontal="left"/>
    </xf>
    <xf numFmtId="0" fontId="50" fillId="0" borderId="255" xfId="0" applyFont="1" applyFill="1" applyBorder="1" applyAlignment="1">
      <alignment horizontal="left"/>
    </xf>
    <xf numFmtId="0" fontId="50" fillId="0" borderId="270" xfId="0" applyFont="1" applyFill="1" applyBorder="1" applyAlignment="1">
      <alignment horizontal="left"/>
    </xf>
    <xf numFmtId="0" fontId="50" fillId="0" borderId="227" xfId="0" applyFont="1" applyFill="1" applyBorder="1" applyAlignment="1">
      <alignment horizontal="left"/>
    </xf>
    <xf numFmtId="0" fontId="50" fillId="0" borderId="273" xfId="42" applyFont="1" applyFill="1" applyBorder="1" applyAlignment="1">
      <alignment horizontal="left" vertical="center" wrapText="1"/>
      <protection/>
    </xf>
    <xf numFmtId="0" fontId="50" fillId="0" borderId="274" xfId="42" applyFont="1" applyFill="1" applyBorder="1" applyAlignment="1">
      <alignment horizontal="left" vertical="center" wrapText="1"/>
      <protection/>
    </xf>
    <xf numFmtId="0" fontId="50" fillId="0" borderId="275" xfId="0" applyFont="1" applyFill="1" applyBorder="1" applyAlignment="1">
      <alignment horizontal="left"/>
    </xf>
    <xf numFmtId="0" fontId="50" fillId="0" borderId="276" xfId="0" applyFont="1" applyFill="1" applyBorder="1" applyAlignment="1">
      <alignment horizontal="left"/>
    </xf>
    <xf numFmtId="14" fontId="59" fillId="0" borderId="0" xfId="0" applyNumberFormat="1" applyFont="1" applyFill="1" applyBorder="1" applyAlignment="1">
      <alignment horizontal="center" wrapText="1"/>
    </xf>
    <xf numFmtId="0" fontId="5" fillId="0" borderId="156" xfId="46" applyFont="1" applyFill="1" applyBorder="1" applyAlignment="1">
      <alignment horizontal="center" vertical="center" wrapText="1"/>
      <protection/>
    </xf>
    <xf numFmtId="0" fontId="5" fillId="0" borderId="158" xfId="46" applyFont="1" applyFill="1" applyBorder="1" applyAlignment="1">
      <alignment horizontal="center" vertical="center" wrapText="1"/>
      <protection/>
    </xf>
    <xf numFmtId="0" fontId="5" fillId="0" borderId="254" xfId="46" applyFont="1" applyFill="1" applyBorder="1" applyAlignment="1">
      <alignment horizontal="center" vertical="center" wrapText="1"/>
      <protection/>
    </xf>
    <xf numFmtId="0" fontId="5" fillId="0" borderId="176" xfId="46" applyFont="1" applyFill="1" applyBorder="1" applyAlignment="1">
      <alignment horizontal="center" vertical="center" wrapText="1"/>
      <protection/>
    </xf>
    <xf numFmtId="0" fontId="5" fillId="0" borderId="177" xfId="46" applyFont="1" applyFill="1" applyBorder="1" applyAlignment="1">
      <alignment horizontal="center" vertical="center" wrapText="1"/>
      <protection/>
    </xf>
    <xf numFmtId="0" fontId="5" fillId="0" borderId="178" xfId="46" applyFont="1" applyFill="1" applyBorder="1" applyAlignment="1">
      <alignment horizontal="center" vertical="center" wrapText="1"/>
      <protection/>
    </xf>
    <xf numFmtId="0" fontId="5" fillId="0" borderId="254" xfId="48" applyFont="1" applyFill="1" applyBorder="1" applyAlignment="1">
      <alignment horizontal="center" vertical="center" wrapText="1"/>
      <protection/>
    </xf>
    <xf numFmtId="0" fontId="5" fillId="0" borderId="180" xfId="48" applyFont="1" applyFill="1" applyBorder="1" applyAlignment="1">
      <alignment horizontal="center" vertical="center" wrapText="1"/>
      <protection/>
    </xf>
    <xf numFmtId="0" fontId="5" fillId="0" borderId="181" xfId="48" applyFont="1" applyFill="1" applyBorder="1" applyAlignment="1">
      <alignment horizontal="center" vertical="center" wrapText="1"/>
      <protection/>
    </xf>
    <xf numFmtId="0" fontId="5" fillId="0" borderId="176" xfId="48" applyFont="1" applyFill="1" applyBorder="1" applyAlignment="1">
      <alignment horizontal="center" vertical="center" wrapText="1"/>
      <protection/>
    </xf>
    <xf numFmtId="0" fontId="5" fillId="0" borderId="178" xfId="48" applyFont="1" applyFill="1" applyBorder="1" applyAlignment="1">
      <alignment horizontal="center" vertical="center" wrapText="1"/>
      <protection/>
    </xf>
    <xf numFmtId="0" fontId="5" fillId="0" borderId="169" xfId="34" applyFont="1" applyFill="1" applyBorder="1" applyAlignment="1">
      <alignment horizontal="center" vertical="center" wrapText="1"/>
      <protection/>
    </xf>
    <xf numFmtId="0" fontId="50" fillId="0" borderId="157" xfId="42" applyFont="1" applyFill="1" applyBorder="1" applyAlignment="1">
      <alignment horizontal="left" vertical="center" wrapText="1"/>
      <protection/>
    </xf>
    <xf numFmtId="0" fontId="4" fillId="20" borderId="12" xfId="45" applyFont="1" applyFill="1" applyBorder="1" applyAlignment="1" quotePrefix="1">
      <alignment horizontal="center" vertical="center" wrapText="1"/>
      <protection/>
    </xf>
    <xf numFmtId="0" fontId="4" fillId="20" borderId="33" xfId="45" applyFont="1" applyFill="1" applyBorder="1" applyAlignment="1" quotePrefix="1">
      <alignment horizontal="center" vertical="center" wrapText="1"/>
      <protection/>
    </xf>
    <xf numFmtId="0" fontId="4" fillId="20" borderId="69" xfId="45" applyFont="1" applyFill="1" applyBorder="1" applyAlignment="1" quotePrefix="1">
      <alignment horizontal="center" vertical="center" wrapText="1"/>
      <protection/>
    </xf>
    <xf numFmtId="0" fontId="18" fillId="20" borderId="0" xfId="0" applyFont="1" applyFill="1" applyBorder="1" applyAlignment="1">
      <alignment horizontal="center" vertical="center" wrapText="1"/>
    </xf>
    <xf numFmtId="0" fontId="64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62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62" fillId="35" borderId="0" xfId="0" applyNumberFormat="1" applyFont="1" applyFill="1" applyBorder="1" applyAlignment="1" applyProtection="1">
      <alignment horizontal="center"/>
      <protection locked="0"/>
    </xf>
    <xf numFmtId="0" fontId="65" fillId="35" borderId="31" xfId="47" applyNumberFormat="1" applyFont="1" applyFill="1" applyBorder="1" applyAlignment="1" applyProtection="1" quotePrefix="1">
      <alignment horizontal="center" vertical="center" wrapText="1"/>
      <protection locked="0"/>
    </xf>
    <xf numFmtId="0" fontId="65" fillId="35" borderId="61" xfId="47" applyNumberFormat="1" applyFont="1" applyFill="1" applyBorder="1" applyAlignment="1" applyProtection="1" quotePrefix="1">
      <alignment horizontal="center" vertical="center" wrapText="1"/>
      <protection locked="0"/>
    </xf>
    <xf numFmtId="0" fontId="65" fillId="35" borderId="25" xfId="33" applyNumberFormat="1" applyFont="1" applyFill="1" applyBorder="1" applyAlignment="1" applyProtection="1" quotePrefix="1">
      <alignment horizontal="center" vertical="center" wrapText="1"/>
      <protection locked="0"/>
    </xf>
    <xf numFmtId="0" fontId="65" fillId="35" borderId="64" xfId="33" applyNumberFormat="1" applyFont="1" applyFill="1" applyBorder="1" applyAlignment="1" applyProtection="1" quotePrefix="1">
      <alignment horizontal="center" vertical="center" wrapText="1"/>
      <protection locked="0"/>
    </xf>
    <xf numFmtId="0" fontId="65" fillId="35" borderId="44" xfId="33" applyNumberFormat="1" applyFont="1" applyFill="1" applyBorder="1" applyAlignment="1" applyProtection="1" quotePrefix="1">
      <alignment horizontal="center" vertical="center" wrapText="1"/>
      <protection locked="0"/>
    </xf>
    <xf numFmtId="0" fontId="65" fillId="35" borderId="25" xfId="45" applyNumberFormat="1" applyFont="1" applyFill="1" applyBorder="1" applyAlignment="1" applyProtection="1" quotePrefix="1">
      <alignment horizontal="center" vertical="center" wrapText="1"/>
      <protection locked="0"/>
    </xf>
    <xf numFmtId="0" fontId="65" fillId="35" borderId="64" xfId="45" applyNumberFormat="1" applyFont="1" applyFill="1" applyBorder="1" applyAlignment="1" applyProtection="1" quotePrefix="1">
      <alignment horizontal="center" vertical="center" wrapText="1"/>
      <protection locked="0"/>
    </xf>
    <xf numFmtId="0" fontId="65" fillId="35" borderId="44" xfId="45" applyNumberFormat="1" applyFont="1" applyFill="1" applyBorder="1" applyAlignment="1" applyProtection="1" quotePrefix="1">
      <alignment horizontal="center" vertical="center" wrapText="1"/>
      <protection locked="0"/>
    </xf>
    <xf numFmtId="0" fontId="63" fillId="35" borderId="0" xfId="0" applyFont="1" applyFill="1" applyBorder="1" applyAlignment="1" applyProtection="1">
      <alignment horizontal="center" vertical="center" wrapText="1"/>
      <protection locked="0"/>
    </xf>
    <xf numFmtId="0" fontId="62" fillId="35" borderId="0" xfId="0" applyFont="1" applyFill="1" applyBorder="1" applyAlignment="1" applyProtection="1">
      <alignment horizontal="center" vertical="center" wrapText="1"/>
      <protection locked="0"/>
    </xf>
    <xf numFmtId="0" fontId="65" fillId="35" borderId="25" xfId="33" applyFont="1" applyFill="1" applyBorder="1" applyAlignment="1" applyProtection="1" quotePrefix="1">
      <alignment horizontal="center" vertical="center" wrapText="1"/>
      <protection locked="0"/>
    </xf>
    <xf numFmtId="0" fontId="64" fillId="35" borderId="64" xfId="0" applyFont="1" applyFill="1" applyBorder="1" applyAlignment="1" applyProtection="1">
      <alignment wrapText="1"/>
      <protection locked="0"/>
    </xf>
    <xf numFmtId="0" fontId="64" fillId="35" borderId="30" xfId="0" applyFont="1" applyFill="1" applyBorder="1" applyAlignment="1" applyProtection="1">
      <alignment wrapText="1"/>
      <protection locked="0"/>
    </xf>
    <xf numFmtId="0" fontId="64" fillId="35" borderId="0" xfId="0" applyFont="1" applyFill="1" applyBorder="1" applyAlignment="1" applyProtection="1">
      <alignment wrapText="1"/>
      <protection locked="0"/>
    </xf>
    <xf numFmtId="0" fontId="65" fillId="35" borderId="25" xfId="45" applyFont="1" applyFill="1" applyBorder="1" applyAlignment="1" applyProtection="1" quotePrefix="1">
      <alignment horizontal="center" vertical="center" wrapText="1"/>
      <protection locked="0"/>
    </xf>
    <xf numFmtId="0" fontId="65" fillId="35" borderId="64" xfId="45" applyFont="1" applyFill="1" applyBorder="1" applyAlignment="1" applyProtection="1" quotePrefix="1">
      <alignment horizontal="center" vertical="center" wrapText="1"/>
      <protection locked="0"/>
    </xf>
    <xf numFmtId="0" fontId="65" fillId="35" borderId="44" xfId="45" applyFont="1" applyFill="1" applyBorder="1" applyAlignment="1" applyProtection="1" quotePrefix="1">
      <alignment horizontal="center" vertical="center" wrapText="1"/>
      <protection locked="0"/>
    </xf>
    <xf numFmtId="0" fontId="65" fillId="35" borderId="61" xfId="45" applyFont="1" applyFill="1" applyBorder="1" applyAlignment="1" applyProtection="1" quotePrefix="1">
      <alignment horizontal="center" vertical="center" wrapText="1"/>
      <protection locked="0"/>
    </xf>
    <xf numFmtId="0" fontId="65" fillId="35" borderId="146" xfId="45" applyFont="1" applyFill="1" applyBorder="1" applyAlignment="1" applyProtection="1" quotePrefix="1">
      <alignment horizontal="center" vertical="center" wrapText="1"/>
      <protection locked="0"/>
    </xf>
    <xf numFmtId="0" fontId="65" fillId="35" borderId="102" xfId="45" applyFont="1" applyFill="1" applyBorder="1" applyAlignment="1" applyProtection="1" quotePrefix="1">
      <alignment horizontal="center" vertical="center" wrapText="1"/>
      <protection locked="0"/>
    </xf>
    <xf numFmtId="0" fontId="65" fillId="35" borderId="31" xfId="47" applyFont="1" applyFill="1" applyBorder="1" applyAlignment="1" applyProtection="1" quotePrefix="1">
      <alignment horizontal="center" vertical="center" wrapText="1"/>
      <protection locked="0"/>
    </xf>
    <xf numFmtId="0" fontId="65" fillId="35" borderId="93" xfId="47" applyFont="1" applyFill="1" applyBorder="1" applyAlignment="1" applyProtection="1" quotePrefix="1">
      <alignment horizontal="center" vertical="center" wrapText="1"/>
      <protection locked="0"/>
    </xf>
    <xf numFmtId="0" fontId="65" fillId="35" borderId="61" xfId="47" applyFont="1" applyFill="1" applyBorder="1" applyAlignment="1" applyProtection="1" quotePrefix="1">
      <alignment horizontal="center" vertical="center" wrapText="1"/>
      <protection locked="0"/>
    </xf>
    <xf numFmtId="0" fontId="64" fillId="35" borderId="44" xfId="0" applyFont="1" applyFill="1" applyBorder="1" applyAlignment="1" applyProtection="1">
      <alignment wrapText="1"/>
      <protection locked="0"/>
    </xf>
    <xf numFmtId="0" fontId="64" fillId="35" borderId="65" xfId="0" applyFont="1" applyFill="1" applyBorder="1" applyAlignment="1" applyProtection="1">
      <alignment wrapText="1"/>
      <protection locked="0"/>
    </xf>
    <xf numFmtId="0" fontId="64" fillId="35" borderId="85" xfId="0" applyFont="1" applyFill="1" applyBorder="1" applyAlignment="1" applyProtection="1">
      <alignment wrapText="1"/>
      <protection locked="0"/>
    </xf>
    <xf numFmtId="0" fontId="64" fillId="35" borderId="49" xfId="0" applyFont="1" applyFill="1" applyBorder="1" applyAlignment="1" applyProtection="1">
      <alignment wrapText="1"/>
      <protection locked="0"/>
    </xf>
    <xf numFmtId="0" fontId="65" fillId="35" borderId="64" xfId="33" applyFont="1" applyFill="1" applyBorder="1" applyAlignment="1" applyProtection="1" quotePrefix="1">
      <alignment horizontal="center" vertical="center" wrapText="1"/>
      <protection locked="0"/>
    </xf>
    <xf numFmtId="0" fontId="64" fillId="35" borderId="61" xfId="0" applyFont="1" applyFill="1" applyBorder="1" applyAlignment="1" applyProtection="1">
      <alignment wrapText="1"/>
      <protection locked="0"/>
    </xf>
    <xf numFmtId="0" fontId="64" fillId="35" borderId="146" xfId="0" applyFont="1" applyFill="1" applyBorder="1" applyAlignment="1" applyProtection="1">
      <alignment wrapText="1"/>
      <protection locked="0"/>
    </xf>
    <xf numFmtId="0" fontId="64" fillId="35" borderId="102" xfId="0" applyFont="1" applyFill="1" applyBorder="1" applyAlignment="1" applyProtection="1">
      <alignment wrapText="1"/>
      <protection locked="0"/>
    </xf>
    <xf numFmtId="0" fontId="65" fillId="35" borderId="44" xfId="33" applyFont="1" applyFill="1" applyBorder="1" applyAlignment="1" applyProtection="1" quotePrefix="1">
      <alignment horizontal="center" vertical="center" wrapText="1"/>
      <protection locked="0"/>
    </xf>
    <xf numFmtId="0" fontId="65" fillId="35" borderId="61" xfId="33" applyFont="1" applyFill="1" applyBorder="1" applyAlignment="1" applyProtection="1" quotePrefix="1">
      <alignment horizontal="center" vertical="center" wrapText="1"/>
      <protection locked="0"/>
    </xf>
    <xf numFmtId="0" fontId="65" fillId="35" borderId="146" xfId="33" applyFont="1" applyFill="1" applyBorder="1" applyAlignment="1" applyProtection="1" quotePrefix="1">
      <alignment horizontal="center" vertical="center" wrapText="1"/>
      <protection locked="0"/>
    </xf>
    <xf numFmtId="0" fontId="65" fillId="35" borderId="102" xfId="33" applyFont="1" applyFill="1" applyBorder="1" applyAlignment="1" applyProtection="1" quotePrefix="1">
      <alignment horizontal="center" vertical="center" wrapText="1"/>
      <protection locked="0"/>
    </xf>
    <xf numFmtId="0" fontId="64" fillId="35" borderId="0" xfId="0" applyFont="1" applyFill="1" applyBorder="1" applyAlignment="1" applyProtection="1">
      <alignment horizontal="center" vertical="center" wrapText="1"/>
      <protection locked="0"/>
    </xf>
    <xf numFmtId="0" fontId="65" fillId="35" borderId="103" xfId="47" applyFont="1" applyFill="1" applyBorder="1" applyAlignment="1" applyProtection="1" quotePrefix="1">
      <alignment horizontal="center" vertical="center" wrapText="1"/>
      <protection locked="0"/>
    </xf>
    <xf numFmtId="0" fontId="65" fillId="35" borderId="12" xfId="33" applyFont="1" applyFill="1" applyBorder="1" applyAlignment="1" applyProtection="1" quotePrefix="1">
      <alignment horizontal="center" vertical="center" wrapText="1"/>
      <protection locked="0"/>
    </xf>
    <xf numFmtId="0" fontId="65" fillId="35" borderId="33" xfId="33" applyFont="1" applyFill="1" applyBorder="1" applyAlignment="1" applyProtection="1" quotePrefix="1">
      <alignment horizontal="center" vertical="center" wrapText="1"/>
      <protection locked="0"/>
    </xf>
    <xf numFmtId="0" fontId="65" fillId="35" borderId="69" xfId="33" applyFont="1" applyFill="1" applyBorder="1" applyAlignment="1" applyProtection="1" quotePrefix="1">
      <alignment horizontal="center" vertical="center" wrapText="1"/>
      <protection locked="0"/>
    </xf>
    <xf numFmtId="0" fontId="63" fillId="35" borderId="0" xfId="0" applyFont="1" applyFill="1" applyBorder="1" applyAlignment="1" applyProtection="1">
      <alignment horizontal="left" vertical="center" wrapText="1"/>
      <protection locked="0"/>
    </xf>
    <xf numFmtId="0" fontId="45" fillId="35" borderId="0" xfId="0" applyFont="1" applyFill="1" applyBorder="1" applyAlignment="1" applyProtection="1">
      <alignment horizontal="center" vertical="center" wrapText="1"/>
      <protection locked="0"/>
    </xf>
    <xf numFmtId="0" fontId="5" fillId="36" borderId="277" xfId="46" applyFont="1" applyFill="1" applyBorder="1" applyAlignment="1">
      <alignment horizontal="center" vertical="center" wrapText="1"/>
      <protection/>
    </xf>
    <xf numFmtId="0" fontId="5" fillId="36" borderId="64" xfId="46" applyFont="1" applyFill="1" applyBorder="1" applyAlignment="1">
      <alignment horizontal="center" vertical="center" wrapText="1"/>
      <protection/>
    </xf>
    <xf numFmtId="0" fontId="5" fillId="36" borderId="44" xfId="46" applyFont="1" applyFill="1" applyBorder="1" applyAlignment="1">
      <alignment horizontal="center" vertical="center" wrapText="1"/>
      <protection/>
    </xf>
    <xf numFmtId="0" fontId="5" fillId="36" borderId="239" xfId="46" applyFont="1" applyFill="1" applyBorder="1" applyAlignment="1">
      <alignment horizontal="center" vertical="center" wrapText="1"/>
      <protection/>
    </xf>
    <xf numFmtId="0" fontId="5" fillId="36" borderId="146" xfId="46" applyFont="1" applyFill="1" applyBorder="1" applyAlignment="1">
      <alignment horizontal="center" vertical="center" wrapText="1"/>
      <protection/>
    </xf>
    <xf numFmtId="0" fontId="5" fillId="36" borderId="102" xfId="46" applyFont="1" applyFill="1" applyBorder="1" applyAlignment="1">
      <alignment horizontal="center" vertical="center" wrapText="1"/>
      <protection/>
    </xf>
    <xf numFmtId="0" fontId="5" fillId="35" borderId="12" xfId="33" applyFont="1" applyFill="1" applyBorder="1" applyAlignment="1" quotePrefix="1">
      <alignment horizontal="center" vertical="center" wrapText="1"/>
      <protection/>
    </xf>
    <xf numFmtId="0" fontId="5" fillId="35" borderId="33" xfId="33" applyFont="1" applyFill="1" applyBorder="1" applyAlignment="1" quotePrefix="1">
      <alignment horizontal="center" vertical="center" wrapText="1"/>
      <protection/>
    </xf>
    <xf numFmtId="0" fontId="5" fillId="35" borderId="69" xfId="33" applyFont="1" applyFill="1" applyBorder="1" applyAlignment="1" quotePrefix="1">
      <alignment horizontal="center" vertical="center" wrapText="1"/>
      <protection/>
    </xf>
    <xf numFmtId="0" fontId="5" fillId="36" borderId="278" xfId="34" applyFont="1" applyFill="1" applyBorder="1" applyAlignment="1">
      <alignment horizontal="center" vertical="center" wrapText="1"/>
      <protection/>
    </xf>
    <xf numFmtId="0" fontId="5" fillId="36" borderId="279" xfId="34" applyFont="1" applyFill="1" applyBorder="1" applyAlignment="1">
      <alignment horizontal="center" vertical="center" wrapText="1"/>
      <protection/>
    </xf>
    <xf numFmtId="0" fontId="5" fillId="36" borderId="276" xfId="34" applyFont="1" applyFill="1" applyBorder="1" applyAlignment="1">
      <alignment horizontal="center" vertical="center" wrapText="1"/>
      <protection/>
    </xf>
    <xf numFmtId="0" fontId="53" fillId="35" borderId="146" xfId="76" applyFont="1" applyFill="1" applyBorder="1" applyAlignment="1">
      <alignment horizontal="center" vertical="center"/>
      <protection/>
    </xf>
    <xf numFmtId="0" fontId="53" fillId="35" borderId="33" xfId="76" applyFont="1" applyFill="1" applyBorder="1" applyAlignment="1">
      <alignment horizontal="center" vertical="center"/>
      <protection/>
    </xf>
    <xf numFmtId="0" fontId="5" fillId="36" borderId="280" xfId="46" applyFont="1" applyFill="1" applyBorder="1" applyAlignment="1">
      <alignment horizontal="center" vertical="center" wrapText="1"/>
      <protection/>
    </xf>
    <xf numFmtId="0" fontId="5" fillId="36" borderId="281" xfId="46" applyFont="1" applyFill="1" applyBorder="1" applyAlignment="1">
      <alignment horizontal="center" vertical="center" wrapText="1"/>
      <protection/>
    </xf>
    <xf numFmtId="0" fontId="5" fillId="36" borderId="274" xfId="46" applyFont="1" applyFill="1" applyBorder="1" applyAlignment="1">
      <alignment horizontal="center" vertical="center" wrapText="1"/>
      <protection/>
    </xf>
    <xf numFmtId="0" fontId="5" fillId="36" borderId="275" xfId="34" applyFont="1" applyFill="1" applyBorder="1" applyAlignment="1">
      <alignment horizontal="center" vertical="center" wrapText="1"/>
      <protection/>
    </xf>
    <xf numFmtId="0" fontId="5" fillId="36" borderId="25" xfId="34" applyFont="1" applyFill="1" applyBorder="1" applyAlignment="1">
      <alignment horizontal="center" vertical="center" wrapText="1"/>
      <protection/>
    </xf>
    <xf numFmtId="0" fontId="5" fillId="36" borderId="64" xfId="34" applyFont="1" applyFill="1" applyBorder="1" applyAlignment="1">
      <alignment horizontal="center" vertical="center" wrapText="1"/>
      <protection/>
    </xf>
    <xf numFmtId="0" fontId="5" fillId="36" borderId="44" xfId="34" applyFont="1" applyFill="1" applyBorder="1" applyAlignment="1">
      <alignment horizontal="center" vertical="center" wrapText="1"/>
      <protection/>
    </xf>
    <xf numFmtId="0" fontId="5" fillId="36" borderId="61" xfId="34" applyFont="1" applyFill="1" applyBorder="1" applyAlignment="1">
      <alignment horizontal="center" vertical="center" wrapText="1"/>
      <protection/>
    </xf>
    <xf numFmtId="0" fontId="5" fillId="36" borderId="146" xfId="34" applyFont="1" applyFill="1" applyBorder="1" applyAlignment="1">
      <alignment horizontal="center" vertical="center" wrapText="1"/>
      <protection/>
    </xf>
    <xf numFmtId="0" fontId="5" fillId="36" borderId="102" xfId="34" applyFont="1" applyFill="1" applyBorder="1" applyAlignment="1">
      <alignment horizontal="center" vertical="center" wrapText="1"/>
      <protection/>
    </xf>
    <xf numFmtId="0" fontId="148" fillId="35" borderId="43" xfId="76" applyFont="1" applyFill="1" applyBorder="1" applyAlignment="1">
      <alignment horizontal="center" vertical="center" wrapText="1"/>
      <protection/>
    </xf>
    <xf numFmtId="0" fontId="148" fillId="35" borderId="40" xfId="76" applyFont="1" applyFill="1" applyBorder="1" applyAlignment="1">
      <alignment horizontal="center" vertical="center" wrapText="1"/>
      <protection/>
    </xf>
    <xf numFmtId="0" fontId="5" fillId="36" borderId="156" xfId="34" applyFont="1" applyFill="1" applyBorder="1" applyAlignment="1">
      <alignment horizontal="center" vertical="center" wrapText="1"/>
      <protection/>
    </xf>
    <xf numFmtId="0" fontId="5" fillId="36" borderId="158" xfId="34" applyFont="1" applyFill="1" applyBorder="1" applyAlignment="1">
      <alignment horizontal="center" vertical="center" wrapText="1"/>
      <protection/>
    </xf>
    <xf numFmtId="0" fontId="5" fillId="36" borderId="282" xfId="34" applyFont="1" applyFill="1" applyBorder="1" applyAlignment="1">
      <alignment horizontal="center" vertical="center" wrapText="1"/>
      <protection/>
    </xf>
    <xf numFmtId="0" fontId="5" fillId="36" borderId="239" xfId="34" applyFont="1" applyFill="1" applyBorder="1" applyAlignment="1">
      <alignment horizontal="center" vertical="center" wrapText="1"/>
      <protection/>
    </xf>
    <xf numFmtId="0" fontId="5" fillId="35" borderId="12" xfId="45" applyFont="1" applyFill="1" applyBorder="1" applyAlignment="1" quotePrefix="1">
      <alignment horizontal="center" vertical="center" wrapText="1"/>
      <protection/>
    </xf>
    <xf numFmtId="0" fontId="5" fillId="35" borderId="33" xfId="45" applyFont="1" applyFill="1" applyBorder="1" applyAlignment="1" quotePrefix="1">
      <alignment horizontal="center" vertical="center" wrapText="1"/>
      <protection/>
    </xf>
    <xf numFmtId="0" fontId="5" fillId="35" borderId="69" xfId="45" applyFont="1" applyFill="1" applyBorder="1" applyAlignment="1" quotePrefix="1">
      <alignment horizontal="center" vertical="center" wrapText="1"/>
      <protection/>
    </xf>
    <xf numFmtId="0" fontId="5" fillId="36" borderId="283" xfId="46" applyFont="1" applyFill="1" applyBorder="1" applyAlignment="1">
      <alignment horizontal="center" vertical="center" wrapText="1"/>
      <protection/>
    </xf>
    <xf numFmtId="0" fontId="5" fillId="36" borderId="158" xfId="46" applyFont="1" applyFill="1" applyBorder="1" applyAlignment="1">
      <alignment horizontal="center" vertical="center" wrapText="1"/>
      <protection/>
    </xf>
    <xf numFmtId="0" fontId="5" fillId="36" borderId="282" xfId="46" applyFont="1" applyFill="1" applyBorder="1" applyAlignment="1">
      <alignment horizontal="center" vertical="center" wrapText="1"/>
      <protection/>
    </xf>
    <xf numFmtId="0" fontId="5" fillId="36" borderId="61" xfId="46" applyFont="1" applyFill="1" applyBorder="1" applyAlignment="1">
      <alignment horizontal="center" vertical="center" wrapText="1"/>
      <protection/>
    </xf>
    <xf numFmtId="0" fontId="5" fillId="36" borderId="156" xfId="48" applyFont="1" applyFill="1" applyBorder="1" applyAlignment="1">
      <alignment horizontal="center" vertical="center" wrapText="1"/>
      <protection/>
    </xf>
    <xf numFmtId="0" fontId="5" fillId="36" borderId="180" xfId="48" applyFont="1" applyFill="1" applyBorder="1" applyAlignment="1">
      <alignment horizontal="center" vertical="center" wrapText="1"/>
      <protection/>
    </xf>
    <xf numFmtId="0" fontId="5" fillId="36" borderId="239" xfId="48" applyFont="1" applyFill="1" applyBorder="1" applyAlignment="1">
      <alignment horizontal="center" vertical="center" wrapText="1"/>
      <protection/>
    </xf>
    <xf numFmtId="0" fontId="5" fillId="36" borderId="273" xfId="46" applyFont="1" applyFill="1" applyBorder="1" applyAlignment="1">
      <alignment horizontal="center" vertical="center" wrapText="1"/>
      <protection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0 2" xfId="34"/>
    <cellStyle name="S1" xfId="35"/>
    <cellStyle name="S1 2" xfId="36"/>
    <cellStyle name="S10" xfId="37"/>
    <cellStyle name="S11" xfId="38"/>
    <cellStyle name="S11 2" xfId="39"/>
    <cellStyle name="S11_Контингент_д вост" xfId="40"/>
    <cellStyle name="S12" xfId="41"/>
    <cellStyle name="S13" xfId="42"/>
    <cellStyle name="S14" xfId="43"/>
    <cellStyle name="S15" xfId="44"/>
    <cellStyle name="S2" xfId="45"/>
    <cellStyle name="S2 2" xfId="46"/>
    <cellStyle name="S3" xfId="47"/>
    <cellStyle name="S3 2" xfId="48"/>
    <cellStyle name="S4" xfId="49"/>
    <cellStyle name="S5" xfId="50"/>
    <cellStyle name="S6" xfId="51"/>
    <cellStyle name="S7" xfId="52"/>
    <cellStyle name="S8" xfId="53"/>
    <cellStyle name="S9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externalLink" Target="externalLinks/externalLink1.xml" /><Relationship Id="rId54" Type="http://schemas.openxmlformats.org/officeDocument/2006/relationships/externalLink" Target="externalLinks/externalLink2.xml" /><Relationship Id="rId5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1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9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+++2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10.2016%20(1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ЗО"/>
      <sheetName val="Докторанты_ДО"/>
      <sheetName val="Аспиранты ГОСТ 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42">
          <cell r="B42" t="str">
            <v>Начальник УМО___________________И.И. Линник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ЗО"/>
      <sheetName val="Докторанты_ДО"/>
      <sheetName val="Аспиранты ГОСТ 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01.10.2016 г.</v>
          </cell>
        </row>
        <row r="42">
          <cell r="B42" t="str">
            <v>Начальник УМО___________________И.И. Линник</v>
          </cell>
        </row>
      </sheetData>
      <sheetData sheetId="1">
        <row r="80">
          <cell r="B80" t="str">
            <v>Начальник УМО___________________И.И. Линник</v>
          </cell>
        </row>
      </sheetData>
      <sheetData sheetId="2">
        <row r="68">
          <cell r="B68" t="str">
            <v>Начальник УМО___________________И.И. Линник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W34"/>
  <sheetViews>
    <sheetView zoomScale="50" zoomScaleNormal="50" zoomScalePageLayoutView="0" workbookViewId="0" topLeftCell="A1">
      <selection activeCell="AD25" sqref="AD25"/>
    </sheetView>
  </sheetViews>
  <sheetFormatPr defaultColWidth="9.00390625" defaultRowHeight="12.75" outlineLevelRow="1"/>
  <cols>
    <col min="1" max="1" width="3.00390625" style="17" customWidth="1"/>
    <col min="2" max="2" width="63.25390625" style="17" customWidth="1"/>
    <col min="3" max="3" width="13.875" style="17" customWidth="1"/>
    <col min="4" max="4" width="12.875" style="17" customWidth="1"/>
    <col min="5" max="5" width="12.25390625" style="17" customWidth="1"/>
    <col min="6" max="6" width="15.125" style="17" customWidth="1"/>
    <col min="7" max="7" width="11.25390625" style="17" customWidth="1"/>
    <col min="8" max="8" width="11.00390625" style="17" customWidth="1"/>
    <col min="9" max="9" width="13.75390625" style="17" customWidth="1"/>
    <col min="10" max="10" width="11.25390625" style="17" customWidth="1"/>
    <col min="11" max="11" width="11.75390625" style="17" customWidth="1"/>
    <col min="12" max="12" width="14.75390625" style="17" customWidth="1"/>
    <col min="13" max="13" width="11.875" style="17" customWidth="1"/>
    <col min="14" max="14" width="12.00390625" style="17" customWidth="1"/>
    <col min="15" max="15" width="14.25390625" style="17" customWidth="1"/>
    <col min="16" max="17" width="12.00390625" style="17" customWidth="1"/>
    <col min="18" max="18" width="14.00390625" style="17" customWidth="1"/>
    <col min="19" max="20" width="12.00390625" style="17" customWidth="1"/>
    <col min="21" max="21" width="14.00390625" style="17" customWidth="1"/>
    <col min="22" max="22" width="11.375" style="17" customWidth="1"/>
    <col min="23" max="23" width="10.875" style="17" customWidth="1"/>
    <col min="24" max="24" width="14.25390625" style="17" customWidth="1"/>
    <col min="25" max="25" width="10.625" style="17" bestFit="1" customWidth="1"/>
    <col min="26" max="26" width="9.25390625" style="17" bestFit="1" customWidth="1"/>
    <col min="27" max="16384" width="9.125" style="17" customWidth="1"/>
  </cols>
  <sheetData>
    <row r="1" spans="1:23" ht="25.5" customHeight="1">
      <c r="A1" s="2915" t="s">
        <v>148</v>
      </c>
      <c r="B1" s="2915"/>
      <c r="C1" s="2915"/>
      <c r="D1" s="2915"/>
      <c r="E1" s="2915"/>
      <c r="F1" s="2915"/>
      <c r="G1" s="2915"/>
      <c r="H1" s="2915"/>
      <c r="I1" s="2915"/>
      <c r="J1" s="2915"/>
      <c r="K1" s="2915"/>
      <c r="L1" s="2915"/>
      <c r="M1" s="2915"/>
      <c r="N1" s="2915"/>
      <c r="O1" s="2915"/>
      <c r="P1" s="2915"/>
      <c r="Q1" s="2915"/>
      <c r="R1" s="2915"/>
      <c r="S1" s="2915"/>
      <c r="T1" s="2915"/>
      <c r="U1" s="2915"/>
      <c r="V1" s="2915"/>
      <c r="W1" s="2915"/>
    </row>
    <row r="2" spans="1:23" ht="26.25" customHeight="1">
      <c r="A2" s="2916"/>
      <c r="B2" s="2916"/>
      <c r="C2" s="2916"/>
      <c r="D2" s="2916"/>
      <c r="E2" s="2916"/>
      <c r="F2" s="2916"/>
      <c r="G2" s="2916"/>
      <c r="H2" s="2916"/>
      <c r="I2" s="2916"/>
      <c r="J2" s="2916"/>
      <c r="K2" s="2916"/>
      <c r="L2" s="2916"/>
      <c r="M2" s="2916"/>
      <c r="N2" s="2916"/>
      <c r="O2" s="2916"/>
      <c r="P2" s="2916"/>
      <c r="Q2" s="2916"/>
      <c r="R2" s="2916"/>
      <c r="S2" s="2916"/>
      <c r="T2" s="2916"/>
      <c r="U2" s="2916"/>
      <c r="V2" s="2916"/>
      <c r="W2" s="2916"/>
    </row>
    <row r="3" spans="1:23" ht="37.5" customHeight="1">
      <c r="A3" s="2915" t="s">
        <v>322</v>
      </c>
      <c r="B3" s="2915"/>
      <c r="C3" s="2915"/>
      <c r="D3" s="2915"/>
      <c r="E3" s="2915"/>
      <c r="F3" s="2915"/>
      <c r="G3" s="2915"/>
      <c r="H3" s="2915"/>
      <c r="I3" s="2915"/>
      <c r="J3" s="2915"/>
      <c r="K3" s="2915"/>
      <c r="L3" s="2915"/>
      <c r="M3" s="2915"/>
      <c r="N3" s="2915"/>
      <c r="O3" s="2915"/>
      <c r="P3" s="2915"/>
      <c r="Q3" s="2915"/>
      <c r="R3" s="2915"/>
      <c r="S3" s="2915"/>
      <c r="T3" s="2915"/>
      <c r="U3" s="2915"/>
      <c r="V3" s="2915"/>
      <c r="W3" s="2915"/>
    </row>
    <row r="4" ht="33" customHeight="1" thickBot="1">
      <c r="B4" s="18"/>
    </row>
    <row r="5" spans="2:23" ht="33" customHeight="1">
      <c r="B5" s="2917" t="s">
        <v>9</v>
      </c>
      <c r="C5" s="2904" t="s">
        <v>0</v>
      </c>
      <c r="D5" s="2905"/>
      <c r="E5" s="2905"/>
      <c r="F5" s="2904" t="s">
        <v>1</v>
      </c>
      <c r="G5" s="2905"/>
      <c r="H5" s="2920"/>
      <c r="I5" s="2924" t="s">
        <v>2</v>
      </c>
      <c r="J5" s="2905"/>
      <c r="K5" s="2905"/>
      <c r="L5" s="2904" t="s">
        <v>3</v>
      </c>
      <c r="M5" s="2905"/>
      <c r="N5" s="2920"/>
      <c r="O5" s="2904">
        <v>5</v>
      </c>
      <c r="P5" s="2905"/>
      <c r="Q5" s="2905"/>
      <c r="R5" s="2904">
        <v>6</v>
      </c>
      <c r="S5" s="2905"/>
      <c r="T5" s="2905"/>
      <c r="U5" s="2908" t="s">
        <v>24</v>
      </c>
      <c r="V5" s="2909"/>
      <c r="W5" s="2910"/>
    </row>
    <row r="6" spans="2:23" ht="33" customHeight="1" thickBot="1">
      <c r="B6" s="2918"/>
      <c r="C6" s="2906"/>
      <c r="D6" s="2907"/>
      <c r="E6" s="2907"/>
      <c r="F6" s="2921"/>
      <c r="G6" s="2922"/>
      <c r="H6" s="2923"/>
      <c r="I6" s="2922"/>
      <c r="J6" s="2922"/>
      <c r="K6" s="2922"/>
      <c r="L6" s="2925"/>
      <c r="M6" s="2926"/>
      <c r="N6" s="2927"/>
      <c r="O6" s="2906"/>
      <c r="P6" s="2907"/>
      <c r="Q6" s="2907"/>
      <c r="R6" s="2906"/>
      <c r="S6" s="2907"/>
      <c r="T6" s="2907"/>
      <c r="U6" s="2911"/>
      <c r="V6" s="2912"/>
      <c r="W6" s="2913"/>
    </row>
    <row r="7" spans="2:23" ht="99.75" customHeight="1" thickBot="1">
      <c r="B7" s="2919"/>
      <c r="C7" s="1139" t="s">
        <v>26</v>
      </c>
      <c r="D7" s="1140" t="s">
        <v>27</v>
      </c>
      <c r="E7" s="1141" t="s">
        <v>4</v>
      </c>
      <c r="F7" s="1139" t="s">
        <v>26</v>
      </c>
      <c r="G7" s="1140" t="s">
        <v>27</v>
      </c>
      <c r="H7" s="1141" t="s">
        <v>4</v>
      </c>
      <c r="I7" s="1139" t="s">
        <v>26</v>
      </c>
      <c r="J7" s="1140" t="s">
        <v>27</v>
      </c>
      <c r="K7" s="1141" t="s">
        <v>4</v>
      </c>
      <c r="L7" s="1139" t="s">
        <v>26</v>
      </c>
      <c r="M7" s="1140" t="s">
        <v>27</v>
      </c>
      <c r="N7" s="1141" t="s">
        <v>4</v>
      </c>
      <c r="O7" s="1139" t="s">
        <v>26</v>
      </c>
      <c r="P7" s="1140" t="s">
        <v>27</v>
      </c>
      <c r="Q7" s="1141" t="s">
        <v>4</v>
      </c>
      <c r="R7" s="1139" t="s">
        <v>26</v>
      </c>
      <c r="S7" s="221" t="s">
        <v>27</v>
      </c>
      <c r="T7" s="223" t="s">
        <v>4</v>
      </c>
      <c r="U7" s="219" t="s">
        <v>26</v>
      </c>
      <c r="V7" s="221" t="s">
        <v>27</v>
      </c>
      <c r="W7" s="223" t="s">
        <v>4</v>
      </c>
    </row>
    <row r="8" spans="2:23" ht="34.5" customHeight="1" outlineLevel="1" thickBot="1">
      <c r="B8" s="434" t="s">
        <v>22</v>
      </c>
      <c r="C8" s="2692"/>
      <c r="D8" s="2692"/>
      <c r="E8" s="2040"/>
      <c r="F8" s="2692"/>
      <c r="G8" s="2692"/>
      <c r="H8" s="2040"/>
      <c r="I8" s="2692"/>
      <c r="J8" s="2692"/>
      <c r="K8" s="2040"/>
      <c r="L8" s="2692"/>
      <c r="M8" s="2692"/>
      <c r="N8" s="2040"/>
      <c r="O8" s="2693"/>
      <c r="P8" s="2693"/>
      <c r="Q8" s="2040"/>
      <c r="R8" s="2694"/>
      <c r="S8" s="145"/>
      <c r="T8" s="138"/>
      <c r="U8" s="126"/>
      <c r="V8" s="126"/>
      <c r="W8" s="127"/>
    </row>
    <row r="9" spans="2:23" ht="31.5" customHeight="1" outlineLevel="1" thickBot="1">
      <c r="B9" s="227" t="s">
        <v>203</v>
      </c>
      <c r="C9" s="1229">
        <v>332</v>
      </c>
      <c r="D9" s="1229">
        <v>121</v>
      </c>
      <c r="E9" s="1229">
        <v>453</v>
      </c>
      <c r="F9" s="1229">
        <v>338</v>
      </c>
      <c r="G9" s="1229">
        <v>376</v>
      </c>
      <c r="H9" s="1229">
        <v>714</v>
      </c>
      <c r="I9" s="1229">
        <v>312</v>
      </c>
      <c r="J9" s="1229">
        <v>358</v>
      </c>
      <c r="K9" s="1229">
        <v>670</v>
      </c>
      <c r="L9" s="1229">
        <v>168</v>
      </c>
      <c r="M9" s="1229">
        <v>224</v>
      </c>
      <c r="N9" s="1229">
        <v>392</v>
      </c>
      <c r="O9" s="1229">
        <v>186</v>
      </c>
      <c r="P9" s="1229">
        <v>250</v>
      </c>
      <c r="Q9" s="1229">
        <v>436</v>
      </c>
      <c r="R9" s="1229">
        <v>144</v>
      </c>
      <c r="S9" s="2689">
        <v>239</v>
      </c>
      <c r="T9" s="1231">
        <v>383</v>
      </c>
      <c r="U9" s="1231">
        <v>1480</v>
      </c>
      <c r="V9" s="1231">
        <v>1568</v>
      </c>
      <c r="W9" s="1231">
        <v>3048</v>
      </c>
    </row>
    <row r="10" spans="2:23" ht="27.75" customHeight="1" outlineLevel="1" thickBot="1">
      <c r="B10" s="2690" t="s">
        <v>204</v>
      </c>
      <c r="C10" s="1034">
        <v>98</v>
      </c>
      <c r="D10" s="1034">
        <v>15</v>
      </c>
      <c r="E10" s="1034">
        <v>113</v>
      </c>
      <c r="F10" s="1034">
        <v>94</v>
      </c>
      <c r="G10" s="1034">
        <v>29</v>
      </c>
      <c r="H10" s="1034">
        <v>123</v>
      </c>
      <c r="I10" s="1034">
        <v>77</v>
      </c>
      <c r="J10" s="1034">
        <v>19</v>
      </c>
      <c r="K10" s="1034">
        <v>96</v>
      </c>
      <c r="L10" s="1034">
        <v>43</v>
      </c>
      <c r="M10" s="1034">
        <v>11</v>
      </c>
      <c r="N10" s="1034">
        <v>54</v>
      </c>
      <c r="O10" s="1034">
        <v>40</v>
      </c>
      <c r="P10" s="1034">
        <v>7</v>
      </c>
      <c r="Q10" s="1034">
        <v>47</v>
      </c>
      <c r="R10" s="1037">
        <v>40</v>
      </c>
      <c r="S10" s="1037"/>
      <c r="T10" s="1038">
        <v>40</v>
      </c>
      <c r="U10" s="1038">
        <v>392</v>
      </c>
      <c r="V10" s="1038">
        <v>81</v>
      </c>
      <c r="W10" s="1038">
        <v>473</v>
      </c>
    </row>
    <row r="11" spans="2:23" ht="34.5" customHeight="1" outlineLevel="1" thickBot="1">
      <c r="B11" s="189" t="s">
        <v>205</v>
      </c>
      <c r="C11" s="1034">
        <v>32</v>
      </c>
      <c r="D11" s="1034">
        <v>97</v>
      </c>
      <c r="E11" s="1034">
        <v>129</v>
      </c>
      <c r="F11" s="1034">
        <v>31</v>
      </c>
      <c r="G11" s="1034">
        <v>146</v>
      </c>
      <c r="H11" s="1034">
        <v>177</v>
      </c>
      <c r="I11" s="1034">
        <v>69</v>
      </c>
      <c r="J11" s="1034">
        <v>93</v>
      </c>
      <c r="K11" s="1034">
        <v>162</v>
      </c>
      <c r="L11" s="1034">
        <v>6</v>
      </c>
      <c r="M11" s="1034">
        <v>111</v>
      </c>
      <c r="N11" s="1034">
        <v>117</v>
      </c>
      <c r="O11" s="1034">
        <v>5</v>
      </c>
      <c r="P11" s="1034">
        <v>99</v>
      </c>
      <c r="Q11" s="1034">
        <v>104</v>
      </c>
      <c r="R11" s="1034"/>
      <c r="S11" s="2691"/>
      <c r="T11" s="1035"/>
      <c r="U11" s="1035">
        <v>143</v>
      </c>
      <c r="V11" s="1035">
        <v>546</v>
      </c>
      <c r="W11" s="1035">
        <v>689</v>
      </c>
    </row>
    <row r="12" spans="2:23" ht="31.5" customHeight="1" outlineLevel="1" thickBot="1">
      <c r="B12" s="191" t="s">
        <v>206</v>
      </c>
      <c r="C12" s="1034">
        <v>46</v>
      </c>
      <c r="D12" s="1034">
        <v>18</v>
      </c>
      <c r="E12" s="1034">
        <v>64</v>
      </c>
      <c r="F12" s="1034">
        <v>45</v>
      </c>
      <c r="G12" s="1034">
        <v>22</v>
      </c>
      <c r="H12" s="1034">
        <v>67</v>
      </c>
      <c r="I12" s="1034">
        <v>27</v>
      </c>
      <c r="J12" s="1034">
        <v>20</v>
      </c>
      <c r="K12" s="1034">
        <v>47</v>
      </c>
      <c r="L12" s="1034">
        <v>1</v>
      </c>
      <c r="M12" s="1034">
        <v>28</v>
      </c>
      <c r="N12" s="1034">
        <v>29</v>
      </c>
      <c r="O12" s="1034"/>
      <c r="P12" s="1034">
        <v>26</v>
      </c>
      <c r="Q12" s="1034">
        <v>26</v>
      </c>
      <c r="R12" s="1034"/>
      <c r="S12" s="1034"/>
      <c r="T12" s="1035"/>
      <c r="U12" s="1035">
        <v>119</v>
      </c>
      <c r="V12" s="1035">
        <v>114</v>
      </c>
      <c r="W12" s="1035">
        <v>233</v>
      </c>
    </row>
    <row r="13" spans="2:23" ht="34.5" customHeight="1" thickBot="1">
      <c r="B13" s="68" t="s">
        <v>16</v>
      </c>
      <c r="C13" s="1226">
        <f aca="true" t="shared" si="0" ref="C13:W13">SUM(C9:C12)</f>
        <v>508</v>
      </c>
      <c r="D13" s="1227">
        <f t="shared" si="0"/>
        <v>251</v>
      </c>
      <c r="E13" s="1228">
        <f t="shared" si="0"/>
        <v>759</v>
      </c>
      <c r="F13" s="1226">
        <f t="shared" si="0"/>
        <v>508</v>
      </c>
      <c r="G13" s="1227">
        <f t="shared" si="0"/>
        <v>573</v>
      </c>
      <c r="H13" s="1227">
        <f t="shared" si="0"/>
        <v>1081</v>
      </c>
      <c r="I13" s="1227">
        <f t="shared" si="0"/>
        <v>485</v>
      </c>
      <c r="J13" s="1227">
        <f t="shared" si="0"/>
        <v>490</v>
      </c>
      <c r="K13" s="1228">
        <f t="shared" si="0"/>
        <v>975</v>
      </c>
      <c r="L13" s="1226">
        <f t="shared" si="0"/>
        <v>218</v>
      </c>
      <c r="M13" s="1227">
        <f t="shared" si="0"/>
        <v>374</v>
      </c>
      <c r="N13" s="1227">
        <f t="shared" si="0"/>
        <v>592</v>
      </c>
      <c r="O13" s="1227">
        <f t="shared" si="0"/>
        <v>231</v>
      </c>
      <c r="P13" s="1227">
        <f t="shared" si="0"/>
        <v>382</v>
      </c>
      <c r="Q13" s="1228">
        <f t="shared" si="0"/>
        <v>613</v>
      </c>
      <c r="R13" s="1229">
        <f t="shared" si="0"/>
        <v>184</v>
      </c>
      <c r="S13" s="1230">
        <f t="shared" si="0"/>
        <v>239</v>
      </c>
      <c r="T13" s="1231">
        <f t="shared" si="0"/>
        <v>423</v>
      </c>
      <c r="U13" s="1231">
        <f t="shared" si="0"/>
        <v>2134</v>
      </c>
      <c r="V13" s="1231">
        <f t="shared" si="0"/>
        <v>2309</v>
      </c>
      <c r="W13" s="1231">
        <f t="shared" si="0"/>
        <v>4443</v>
      </c>
    </row>
    <row r="14" spans="2:23" ht="30.75" customHeight="1" thickBot="1">
      <c r="B14" s="19" t="s">
        <v>23</v>
      </c>
      <c r="C14" s="56"/>
      <c r="D14" s="90"/>
      <c r="E14" s="89"/>
      <c r="F14" s="161"/>
      <c r="G14" s="90"/>
      <c r="H14" s="89"/>
      <c r="I14" s="161"/>
      <c r="J14" s="90"/>
      <c r="K14" s="89"/>
      <c r="L14" s="161"/>
      <c r="M14" s="90"/>
      <c r="N14" s="89"/>
      <c r="O14" s="56"/>
      <c r="P14" s="90"/>
      <c r="Q14" s="89"/>
      <c r="R14" s="56"/>
      <c r="S14" s="90"/>
      <c r="T14" s="89"/>
      <c r="U14" s="161"/>
      <c r="V14" s="161"/>
      <c r="W14" s="163"/>
    </row>
    <row r="15" spans="2:23" ht="30.75" customHeight="1" outlineLevel="1" thickBot="1">
      <c r="B15" s="179" t="s">
        <v>11</v>
      </c>
      <c r="C15" s="180"/>
      <c r="D15" s="181"/>
      <c r="E15" s="153"/>
      <c r="F15" s="180"/>
      <c r="G15" s="181"/>
      <c r="H15" s="124"/>
      <c r="I15" s="182"/>
      <c r="J15" s="181"/>
      <c r="K15" s="153"/>
      <c r="L15" s="180"/>
      <c r="M15" s="181"/>
      <c r="N15" s="153"/>
      <c r="O15" s="58"/>
      <c r="P15" s="152"/>
      <c r="Q15" s="153"/>
      <c r="R15" s="58"/>
      <c r="S15" s="152"/>
      <c r="T15" s="153"/>
      <c r="U15" s="183"/>
      <c r="V15" s="484"/>
      <c r="W15" s="485"/>
    </row>
    <row r="16" spans="2:23" ht="30" customHeight="1" outlineLevel="1" thickBot="1">
      <c r="B16" s="224" t="s">
        <v>203</v>
      </c>
      <c r="C16" s="1037">
        <v>322</v>
      </c>
      <c r="D16" s="1038">
        <v>68</v>
      </c>
      <c r="E16" s="2232">
        <v>390</v>
      </c>
      <c r="F16" s="1037">
        <v>304</v>
      </c>
      <c r="G16" s="1038">
        <v>68</v>
      </c>
      <c r="H16" s="1038">
        <v>372</v>
      </c>
      <c r="I16" s="1038">
        <v>303</v>
      </c>
      <c r="J16" s="1038">
        <v>44</v>
      </c>
      <c r="K16" s="2232">
        <v>347</v>
      </c>
      <c r="L16" s="1037">
        <v>139</v>
      </c>
      <c r="M16" s="1038">
        <v>34</v>
      </c>
      <c r="N16" s="1038">
        <v>172</v>
      </c>
      <c r="O16" s="1038">
        <v>166</v>
      </c>
      <c r="P16" s="1038">
        <v>37</v>
      </c>
      <c r="Q16" s="2232">
        <v>203</v>
      </c>
      <c r="R16" s="1037">
        <v>117</v>
      </c>
      <c r="S16" s="1038">
        <v>31</v>
      </c>
      <c r="T16" s="1038">
        <v>148</v>
      </c>
      <c r="U16" s="1038">
        <v>1351</v>
      </c>
      <c r="V16" s="1038">
        <v>282</v>
      </c>
      <c r="W16" s="1038">
        <v>1633</v>
      </c>
    </row>
    <row r="17" spans="2:23" ht="25.5" customHeight="1" outlineLevel="1" thickBot="1">
      <c r="B17" s="224" t="s">
        <v>204</v>
      </c>
      <c r="C17" s="1034">
        <v>95</v>
      </c>
      <c r="D17" s="1035">
        <v>15</v>
      </c>
      <c r="E17" s="1036">
        <v>110</v>
      </c>
      <c r="F17" s="1034">
        <v>92</v>
      </c>
      <c r="G17" s="1035">
        <v>29</v>
      </c>
      <c r="H17" s="1035">
        <v>121</v>
      </c>
      <c r="I17" s="1035">
        <v>77</v>
      </c>
      <c r="J17" s="1035">
        <v>17</v>
      </c>
      <c r="K17" s="1036">
        <v>94</v>
      </c>
      <c r="L17" s="1034">
        <v>38</v>
      </c>
      <c r="M17" s="1035">
        <v>11</v>
      </c>
      <c r="N17" s="1035">
        <v>49</v>
      </c>
      <c r="O17" s="1035">
        <v>37</v>
      </c>
      <c r="P17" s="1035">
        <v>7</v>
      </c>
      <c r="Q17" s="1036">
        <v>44</v>
      </c>
      <c r="R17" s="1037">
        <v>37</v>
      </c>
      <c r="S17" s="1038"/>
      <c r="T17" s="1038">
        <v>37</v>
      </c>
      <c r="U17" s="1038">
        <v>376</v>
      </c>
      <c r="V17" s="1038">
        <v>79</v>
      </c>
      <c r="W17" s="1038">
        <v>455</v>
      </c>
    </row>
    <row r="18" spans="2:23" ht="31.5" customHeight="1" outlineLevel="1" thickBot="1">
      <c r="B18" s="224" t="s">
        <v>205</v>
      </c>
      <c r="C18" s="1034">
        <v>30</v>
      </c>
      <c r="D18" s="1035">
        <v>73</v>
      </c>
      <c r="E18" s="1036">
        <v>103</v>
      </c>
      <c r="F18" s="1034">
        <v>31</v>
      </c>
      <c r="G18" s="1035">
        <v>90</v>
      </c>
      <c r="H18" s="1035">
        <v>121</v>
      </c>
      <c r="I18" s="1035">
        <v>67</v>
      </c>
      <c r="J18" s="1035">
        <v>56</v>
      </c>
      <c r="K18" s="1036">
        <v>123</v>
      </c>
      <c r="L18" s="1034">
        <v>3</v>
      </c>
      <c r="M18" s="1035">
        <v>87</v>
      </c>
      <c r="N18" s="1035">
        <v>90</v>
      </c>
      <c r="O18" s="1035">
        <v>3</v>
      </c>
      <c r="P18" s="1035">
        <v>88</v>
      </c>
      <c r="Q18" s="1036">
        <v>91</v>
      </c>
      <c r="R18" s="1034"/>
      <c r="S18" s="1039"/>
      <c r="T18" s="1035"/>
      <c r="U18" s="1035">
        <v>134</v>
      </c>
      <c r="V18" s="1035">
        <v>394</v>
      </c>
      <c r="W18" s="1035">
        <v>528</v>
      </c>
    </row>
    <row r="19" spans="2:23" ht="30" customHeight="1" outlineLevel="1" thickBot="1">
      <c r="B19" s="224" t="s">
        <v>206</v>
      </c>
      <c r="C19" s="1034">
        <v>43</v>
      </c>
      <c r="D19" s="1035">
        <v>16</v>
      </c>
      <c r="E19" s="1036">
        <v>59</v>
      </c>
      <c r="F19" s="1034">
        <v>45</v>
      </c>
      <c r="G19" s="1035">
        <v>19</v>
      </c>
      <c r="H19" s="1035">
        <v>64</v>
      </c>
      <c r="I19" s="1035">
        <v>27</v>
      </c>
      <c r="J19" s="1035">
        <v>20</v>
      </c>
      <c r="K19" s="1036">
        <v>47</v>
      </c>
      <c r="L19" s="1034">
        <v>1</v>
      </c>
      <c r="M19" s="1035">
        <v>28</v>
      </c>
      <c r="N19" s="1035">
        <v>29</v>
      </c>
      <c r="O19" s="1035"/>
      <c r="P19" s="1035">
        <v>25</v>
      </c>
      <c r="Q19" s="1036">
        <v>25</v>
      </c>
      <c r="R19" s="1034"/>
      <c r="S19" s="1035"/>
      <c r="T19" s="1035"/>
      <c r="U19" s="1035">
        <v>116</v>
      </c>
      <c r="V19" s="1035">
        <v>108</v>
      </c>
      <c r="W19" s="1035">
        <v>224</v>
      </c>
    </row>
    <row r="20" spans="2:23" ht="33.75" customHeight="1" thickBot="1">
      <c r="B20" s="42" t="s">
        <v>8</v>
      </c>
      <c r="C20" s="58">
        <f aca="true" t="shared" si="1" ref="C20:W20">SUM(C16:C19)</f>
        <v>490</v>
      </c>
      <c r="D20" s="152">
        <f t="shared" si="1"/>
        <v>172</v>
      </c>
      <c r="E20" s="124">
        <f t="shared" si="1"/>
        <v>662</v>
      </c>
      <c r="F20" s="80">
        <f t="shared" si="1"/>
        <v>472</v>
      </c>
      <c r="G20" s="152">
        <f t="shared" si="1"/>
        <v>206</v>
      </c>
      <c r="H20" s="153">
        <f t="shared" si="1"/>
        <v>678</v>
      </c>
      <c r="I20" s="58">
        <f t="shared" si="1"/>
        <v>474</v>
      </c>
      <c r="J20" s="58">
        <f t="shared" si="1"/>
        <v>137</v>
      </c>
      <c r="K20" s="124">
        <f t="shared" si="1"/>
        <v>611</v>
      </c>
      <c r="L20" s="80">
        <f t="shared" si="1"/>
        <v>181</v>
      </c>
      <c r="M20" s="152">
        <f t="shared" si="1"/>
        <v>160</v>
      </c>
      <c r="N20" s="152">
        <f t="shared" si="1"/>
        <v>340</v>
      </c>
      <c r="O20" s="58">
        <f t="shared" si="1"/>
        <v>206</v>
      </c>
      <c r="P20" s="152">
        <f t="shared" si="1"/>
        <v>157</v>
      </c>
      <c r="Q20" s="124">
        <f t="shared" si="1"/>
        <v>363</v>
      </c>
      <c r="R20" s="58">
        <f t="shared" si="1"/>
        <v>154</v>
      </c>
      <c r="S20" s="152">
        <f t="shared" si="1"/>
        <v>31</v>
      </c>
      <c r="T20" s="124">
        <f t="shared" si="1"/>
        <v>185</v>
      </c>
      <c r="U20" s="80">
        <f t="shared" si="1"/>
        <v>1977</v>
      </c>
      <c r="V20" s="152">
        <f t="shared" si="1"/>
        <v>863</v>
      </c>
      <c r="W20" s="124">
        <f t="shared" si="1"/>
        <v>2840</v>
      </c>
    </row>
    <row r="21" spans="2:23" ht="54" customHeight="1" outlineLevel="1" thickBot="1">
      <c r="B21" s="1142" t="s">
        <v>25</v>
      </c>
      <c r="C21" s="432"/>
      <c r="D21" s="432"/>
      <c r="E21" s="432"/>
      <c r="F21" s="432"/>
      <c r="G21" s="432"/>
      <c r="H21" s="432"/>
      <c r="I21" s="432"/>
      <c r="J21" s="432"/>
      <c r="K21" s="432"/>
      <c r="L21" s="432"/>
      <c r="M21" s="432"/>
      <c r="N21" s="432"/>
      <c r="O21" s="432"/>
      <c r="P21" s="432"/>
      <c r="Q21" s="432"/>
      <c r="R21" s="239"/>
      <c r="S21" s="239"/>
      <c r="T21" s="239"/>
      <c r="U21" s="239"/>
      <c r="V21" s="239"/>
      <c r="W21" s="1040"/>
    </row>
    <row r="22" spans="2:23" ht="24.75" customHeight="1" outlineLevel="1" thickBot="1">
      <c r="B22" s="2686" t="s">
        <v>203</v>
      </c>
      <c r="C22" s="1037">
        <v>10</v>
      </c>
      <c r="D22" s="1038">
        <v>53</v>
      </c>
      <c r="E22" s="2232">
        <v>63</v>
      </c>
      <c r="F22" s="1037">
        <v>34</v>
      </c>
      <c r="G22" s="1038">
        <v>308</v>
      </c>
      <c r="H22" s="1038">
        <v>342</v>
      </c>
      <c r="I22" s="1038">
        <v>9</v>
      </c>
      <c r="J22" s="1038">
        <v>314</v>
      </c>
      <c r="K22" s="2232">
        <v>323</v>
      </c>
      <c r="L22" s="1037">
        <v>29</v>
      </c>
      <c r="M22" s="1038">
        <v>190</v>
      </c>
      <c r="N22" s="1038">
        <v>219</v>
      </c>
      <c r="O22" s="1038">
        <v>20</v>
      </c>
      <c r="P22" s="1038">
        <v>213</v>
      </c>
      <c r="Q22" s="1038">
        <v>233</v>
      </c>
      <c r="R22" s="1038">
        <v>27</v>
      </c>
      <c r="S22" s="2233">
        <v>208</v>
      </c>
      <c r="T22" s="1038">
        <v>235</v>
      </c>
      <c r="U22" s="1038">
        <v>129</v>
      </c>
      <c r="V22" s="1038">
        <v>1286</v>
      </c>
      <c r="W22" s="1038">
        <v>1415</v>
      </c>
    </row>
    <row r="23" spans="2:23" ht="24.75" customHeight="1" outlineLevel="1" thickBot="1">
      <c r="B23" s="2687" t="s">
        <v>204</v>
      </c>
      <c r="C23" s="1037">
        <v>3</v>
      </c>
      <c r="D23" s="1037"/>
      <c r="E23" s="1037">
        <v>3</v>
      </c>
      <c r="F23" s="1037">
        <v>2</v>
      </c>
      <c r="G23" s="1037"/>
      <c r="H23" s="1037">
        <v>2</v>
      </c>
      <c r="I23" s="1037"/>
      <c r="J23" s="1037">
        <v>2</v>
      </c>
      <c r="K23" s="1037">
        <v>2</v>
      </c>
      <c r="L23" s="1037">
        <v>5</v>
      </c>
      <c r="M23" s="1037"/>
      <c r="N23" s="1037">
        <v>5</v>
      </c>
      <c r="O23" s="1037">
        <v>3</v>
      </c>
      <c r="P23" s="1037"/>
      <c r="Q23" s="1037">
        <v>3</v>
      </c>
      <c r="R23" s="1234">
        <v>3</v>
      </c>
      <c r="S23" s="1235"/>
      <c r="T23" s="1234">
        <v>3</v>
      </c>
      <c r="U23" s="1234">
        <v>16</v>
      </c>
      <c r="V23" s="1234">
        <v>2</v>
      </c>
      <c r="W23" s="1234">
        <v>18</v>
      </c>
    </row>
    <row r="24" spans="2:23" ht="27.75" customHeight="1" outlineLevel="1" thickBot="1">
      <c r="B24" s="2687" t="s">
        <v>205</v>
      </c>
      <c r="C24" s="1037">
        <v>2</v>
      </c>
      <c r="D24" s="1038">
        <v>24</v>
      </c>
      <c r="E24" s="2232">
        <v>26</v>
      </c>
      <c r="F24" s="1037"/>
      <c r="G24" s="1038">
        <v>56</v>
      </c>
      <c r="H24" s="1038">
        <v>56</v>
      </c>
      <c r="I24" s="1038">
        <v>2</v>
      </c>
      <c r="J24" s="1038">
        <v>37</v>
      </c>
      <c r="K24" s="2232">
        <v>39</v>
      </c>
      <c r="L24" s="1037">
        <v>3</v>
      </c>
      <c r="M24" s="1038">
        <v>24</v>
      </c>
      <c r="N24" s="1038">
        <v>27</v>
      </c>
      <c r="O24" s="1038">
        <v>2</v>
      </c>
      <c r="P24" s="1038">
        <v>11</v>
      </c>
      <c r="Q24" s="1038">
        <v>13</v>
      </c>
      <c r="R24" s="2233"/>
      <c r="S24" s="1038"/>
      <c r="T24" s="1038"/>
      <c r="U24" s="1038">
        <v>9</v>
      </c>
      <c r="V24" s="1038">
        <v>152</v>
      </c>
      <c r="W24" s="1038">
        <v>161</v>
      </c>
    </row>
    <row r="25" spans="2:23" ht="29.25" customHeight="1" outlineLevel="1" thickBot="1">
      <c r="B25" s="244" t="s">
        <v>206</v>
      </c>
      <c r="C25" s="1034">
        <v>3</v>
      </c>
      <c r="D25" s="1035">
        <v>2</v>
      </c>
      <c r="E25" s="1036">
        <v>5</v>
      </c>
      <c r="F25" s="1034"/>
      <c r="G25" s="1035">
        <v>3</v>
      </c>
      <c r="H25" s="1035">
        <v>3</v>
      </c>
      <c r="I25" s="1035"/>
      <c r="J25" s="1035"/>
      <c r="K25" s="1036"/>
      <c r="L25" s="1034"/>
      <c r="M25" s="1035"/>
      <c r="N25" s="1035"/>
      <c r="O25" s="1035"/>
      <c r="P25" s="1035">
        <v>1</v>
      </c>
      <c r="Q25" s="1036">
        <v>1</v>
      </c>
      <c r="R25" s="1034"/>
      <c r="S25" s="1039"/>
      <c r="T25" s="1035"/>
      <c r="U25" s="1035">
        <v>3</v>
      </c>
      <c r="V25" s="1035">
        <v>6</v>
      </c>
      <c r="W25" s="1035">
        <v>9</v>
      </c>
    </row>
    <row r="26" spans="2:23" ht="49.5" customHeight="1" thickBot="1">
      <c r="B26" s="2" t="s">
        <v>13</v>
      </c>
      <c r="C26" s="62">
        <f aca="true" t="shared" si="2" ref="C26:W26">SUM(C22:C25)</f>
        <v>18</v>
      </c>
      <c r="D26" s="58">
        <f t="shared" si="2"/>
        <v>79</v>
      </c>
      <c r="E26" s="59">
        <f t="shared" si="2"/>
        <v>97</v>
      </c>
      <c r="F26" s="58">
        <f t="shared" si="2"/>
        <v>36</v>
      </c>
      <c r="G26" s="58">
        <f t="shared" si="2"/>
        <v>367</v>
      </c>
      <c r="H26" s="62">
        <f t="shared" si="2"/>
        <v>403</v>
      </c>
      <c r="I26" s="80">
        <f t="shared" si="2"/>
        <v>11</v>
      </c>
      <c r="J26" s="58">
        <f t="shared" si="2"/>
        <v>353</v>
      </c>
      <c r="K26" s="58">
        <f t="shared" si="2"/>
        <v>364</v>
      </c>
      <c r="L26" s="58">
        <f t="shared" si="2"/>
        <v>37</v>
      </c>
      <c r="M26" s="58">
        <f t="shared" si="2"/>
        <v>214</v>
      </c>
      <c r="N26" s="58">
        <f t="shared" si="2"/>
        <v>251</v>
      </c>
      <c r="O26" s="58">
        <f t="shared" si="2"/>
        <v>25</v>
      </c>
      <c r="P26" s="58">
        <f t="shared" si="2"/>
        <v>225</v>
      </c>
      <c r="Q26" s="59">
        <f t="shared" si="2"/>
        <v>250</v>
      </c>
      <c r="R26" s="58">
        <f t="shared" si="2"/>
        <v>30</v>
      </c>
      <c r="S26" s="58">
        <f t="shared" si="2"/>
        <v>208</v>
      </c>
      <c r="T26" s="59">
        <f t="shared" si="2"/>
        <v>238</v>
      </c>
      <c r="U26" s="58">
        <f t="shared" si="2"/>
        <v>157</v>
      </c>
      <c r="V26" s="58">
        <f t="shared" si="2"/>
        <v>1446</v>
      </c>
      <c r="W26" s="62">
        <f t="shared" si="2"/>
        <v>1603</v>
      </c>
    </row>
    <row r="27" spans="2:23" ht="40.5" customHeight="1" thickBot="1">
      <c r="B27" s="39"/>
      <c r="C27" s="62">
        <f>C20+C26</f>
        <v>508</v>
      </c>
      <c r="D27" s="62">
        <f aca="true" t="shared" si="3" ref="D27:W27">D20+D26</f>
        <v>251</v>
      </c>
      <c r="E27" s="62">
        <f t="shared" si="3"/>
        <v>759</v>
      </c>
      <c r="F27" s="62">
        <f t="shared" si="3"/>
        <v>508</v>
      </c>
      <c r="G27" s="62">
        <f t="shared" si="3"/>
        <v>573</v>
      </c>
      <c r="H27" s="62">
        <f t="shared" si="3"/>
        <v>1081</v>
      </c>
      <c r="I27" s="62">
        <f t="shared" si="3"/>
        <v>485</v>
      </c>
      <c r="J27" s="62">
        <f t="shared" si="3"/>
        <v>490</v>
      </c>
      <c r="K27" s="62">
        <f t="shared" si="3"/>
        <v>975</v>
      </c>
      <c r="L27" s="62">
        <f t="shared" si="3"/>
        <v>218</v>
      </c>
      <c r="M27" s="62">
        <f t="shared" si="3"/>
        <v>374</v>
      </c>
      <c r="N27" s="62">
        <f t="shared" si="3"/>
        <v>591</v>
      </c>
      <c r="O27" s="62">
        <f t="shared" si="3"/>
        <v>231</v>
      </c>
      <c r="P27" s="62">
        <f t="shared" si="3"/>
        <v>382</v>
      </c>
      <c r="Q27" s="62">
        <f t="shared" si="3"/>
        <v>613</v>
      </c>
      <c r="R27" s="62">
        <f t="shared" si="3"/>
        <v>184</v>
      </c>
      <c r="S27" s="62">
        <f t="shared" si="3"/>
        <v>239</v>
      </c>
      <c r="T27" s="62">
        <f t="shared" si="3"/>
        <v>423</v>
      </c>
      <c r="U27" s="62">
        <f t="shared" si="3"/>
        <v>2134</v>
      </c>
      <c r="V27" s="62">
        <f t="shared" si="3"/>
        <v>2309</v>
      </c>
      <c r="W27" s="62">
        <f t="shared" si="3"/>
        <v>4443</v>
      </c>
    </row>
    <row r="28" spans="2:23" ht="25.5">
      <c r="B28" s="30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</row>
    <row r="29" spans="2:23" ht="25.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27"/>
      <c r="O29" s="27"/>
      <c r="P29" s="27"/>
      <c r="Q29" s="27"/>
      <c r="R29" s="27"/>
      <c r="S29" s="30"/>
      <c r="T29" s="27"/>
      <c r="U29" s="27"/>
      <c r="V29" s="27"/>
      <c r="W29" s="27"/>
    </row>
    <row r="30" spans="2:23" ht="25.5">
      <c r="B30" s="2914" t="s">
        <v>98</v>
      </c>
      <c r="C30" s="2914"/>
      <c r="D30" s="2914"/>
      <c r="E30" s="2914"/>
      <c r="F30" s="2914"/>
      <c r="G30" s="2914"/>
      <c r="H30" s="2914"/>
      <c r="I30" s="2914"/>
      <c r="J30" s="2914"/>
      <c r="K30" s="2914"/>
      <c r="L30" s="2914"/>
      <c r="M30" s="2914"/>
      <c r="N30" s="2914"/>
      <c r="O30" s="2914"/>
      <c r="P30" s="2914"/>
      <c r="Q30" s="2914"/>
      <c r="R30" s="2914"/>
      <c r="S30" s="2914"/>
      <c r="T30" s="2914"/>
      <c r="U30" s="2914"/>
      <c r="V30" s="2914"/>
      <c r="W30" s="2914"/>
    </row>
    <row r="31" spans="2:23" ht="25.5"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3" spans="2:23" ht="25.5">
      <c r="B33" s="30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2:23" ht="25.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</sheetData>
  <sheetProtection/>
  <mergeCells count="12">
    <mergeCell ref="I5:K6"/>
    <mergeCell ref="L5:N6"/>
    <mergeCell ref="O5:Q6"/>
    <mergeCell ref="R5:T6"/>
    <mergeCell ref="U5:W6"/>
    <mergeCell ref="B30:W30"/>
    <mergeCell ref="A1:W1"/>
    <mergeCell ref="A2:W2"/>
    <mergeCell ref="A3:W3"/>
    <mergeCell ref="B5:B7"/>
    <mergeCell ref="C5:E6"/>
    <mergeCell ref="F5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C48"/>
  <sheetViews>
    <sheetView zoomScalePageLayoutView="0" workbookViewId="0" topLeftCell="A1">
      <selection activeCell="T21" sqref="T21"/>
    </sheetView>
  </sheetViews>
  <sheetFormatPr defaultColWidth="9.00390625" defaultRowHeight="12.75"/>
  <cols>
    <col min="1" max="1" width="38.875" style="0" customWidth="1"/>
    <col min="2" max="2" width="6.625" style="0" customWidth="1"/>
    <col min="3" max="3" width="6.875" style="0" customWidth="1"/>
    <col min="4" max="4" width="5.00390625" style="0" customWidth="1"/>
    <col min="5" max="5" width="6.375" style="0" customWidth="1"/>
    <col min="6" max="6" width="6.625" style="0" customWidth="1"/>
    <col min="7" max="7" width="4.75390625" style="0" customWidth="1"/>
    <col min="8" max="8" width="6.625" style="0" customWidth="1"/>
    <col min="9" max="9" width="7.125" style="0" customWidth="1"/>
    <col min="10" max="10" width="4.375" style="0" customWidth="1"/>
    <col min="11" max="11" width="6.875" style="0" customWidth="1"/>
    <col min="12" max="12" width="6.75390625" style="0" customWidth="1"/>
    <col min="13" max="13" width="4.875" style="0" customWidth="1"/>
    <col min="14" max="14" width="7.125" style="0" customWidth="1"/>
    <col min="15" max="15" width="7.00390625" style="0" customWidth="1"/>
    <col min="16" max="16" width="4.625" style="0" customWidth="1"/>
    <col min="17" max="17" width="7.125" style="0" customWidth="1"/>
    <col min="18" max="18" width="7.00390625" style="0" customWidth="1"/>
    <col min="19" max="19" width="5.25390625" style="0" customWidth="1"/>
    <col min="20" max="61" width="10.00390625" style="357" customWidth="1"/>
  </cols>
  <sheetData>
    <row r="1" spans="1:19" ht="21.75" customHeight="1" thickBot="1">
      <c r="A1" s="356"/>
      <c r="B1" s="356"/>
      <c r="C1" s="356"/>
      <c r="D1" s="356"/>
      <c r="E1" s="2982" t="s">
        <v>46</v>
      </c>
      <c r="F1" s="2982"/>
      <c r="G1" s="2982"/>
      <c r="H1" s="2982"/>
      <c r="I1" s="2982"/>
      <c r="J1" s="2982"/>
      <c r="K1" s="2982"/>
      <c r="L1" s="2982"/>
      <c r="M1" s="2982"/>
      <c r="N1" s="2982"/>
      <c r="O1" s="2982"/>
      <c r="P1" s="2982"/>
      <c r="Q1" s="2982"/>
      <c r="R1" s="2982"/>
      <c r="S1" s="2982"/>
    </row>
    <row r="2" spans="1:19" ht="13.5" thickBot="1">
      <c r="A2" s="2983" t="s">
        <v>9</v>
      </c>
      <c r="B2" s="358"/>
      <c r="C2" s="358"/>
      <c r="D2" s="358"/>
      <c r="E2" s="2986" t="s">
        <v>365</v>
      </c>
      <c r="F2" s="2986"/>
      <c r="G2" s="2986"/>
      <c r="H2" s="2986"/>
      <c r="I2" s="2986"/>
      <c r="J2" s="2986"/>
      <c r="K2" s="2986"/>
      <c r="L2" s="2986"/>
      <c r="M2" s="2986"/>
      <c r="N2" s="2986"/>
      <c r="O2" s="2986"/>
      <c r="P2" s="2986"/>
      <c r="Q2" s="2986"/>
      <c r="R2" s="2986"/>
      <c r="S2" s="2987"/>
    </row>
    <row r="3" spans="1:20" ht="15.75" customHeight="1" thickBot="1">
      <c r="A3" s="2984"/>
      <c r="B3" s="2988" t="s">
        <v>327</v>
      </c>
      <c r="C3" s="2955"/>
      <c r="D3" s="2975"/>
      <c r="E3" s="2989" t="s">
        <v>84</v>
      </c>
      <c r="F3" s="2955"/>
      <c r="G3" s="2975"/>
      <c r="H3" s="2955" t="s">
        <v>67</v>
      </c>
      <c r="I3" s="2955"/>
      <c r="J3" s="2975"/>
      <c r="K3" s="2976" t="s">
        <v>68</v>
      </c>
      <c r="L3" s="2955"/>
      <c r="M3" s="2975"/>
      <c r="N3" s="2955" t="s">
        <v>69</v>
      </c>
      <c r="O3" s="2955"/>
      <c r="P3" s="2962"/>
      <c r="Q3" s="2990" t="s">
        <v>4</v>
      </c>
      <c r="R3" s="2990"/>
      <c r="S3" s="2991"/>
      <c r="T3" s="359"/>
    </row>
    <row r="4" spans="1:19" ht="12" customHeight="1">
      <c r="A4" s="2984"/>
      <c r="B4" s="2994"/>
      <c r="C4" s="2995"/>
      <c r="D4" s="2996"/>
      <c r="E4" s="2995"/>
      <c r="F4" s="2995"/>
      <c r="G4" s="2996"/>
      <c r="H4" s="2995"/>
      <c r="I4" s="2995"/>
      <c r="J4" s="2996"/>
      <c r="K4" s="3002"/>
      <c r="L4" s="2995"/>
      <c r="M4" s="2996"/>
      <c r="N4" s="2995"/>
      <c r="O4" s="2995"/>
      <c r="P4" s="2998"/>
      <c r="Q4" s="2992"/>
      <c r="R4" s="2992"/>
      <c r="S4" s="2993"/>
    </row>
    <row r="5" spans="1:19" ht="9" customHeight="1">
      <c r="A5" s="2984"/>
      <c r="B5" s="2999">
        <v>1</v>
      </c>
      <c r="C5" s="2992"/>
      <c r="D5" s="3000"/>
      <c r="E5" s="2992">
        <v>2</v>
      </c>
      <c r="F5" s="2992"/>
      <c r="G5" s="3000"/>
      <c r="H5" s="2992">
        <v>3</v>
      </c>
      <c r="I5" s="2992"/>
      <c r="J5" s="3000"/>
      <c r="K5" s="3001">
        <v>4</v>
      </c>
      <c r="L5" s="2992"/>
      <c r="M5" s="3000"/>
      <c r="N5" s="2992">
        <v>5</v>
      </c>
      <c r="O5" s="2992"/>
      <c r="P5" s="2993"/>
      <c r="Q5" s="2992"/>
      <c r="R5" s="2992"/>
      <c r="S5" s="2993"/>
    </row>
    <row r="6" spans="1:19" ht="7.5" customHeight="1" thickBot="1">
      <c r="A6" s="2984"/>
      <c r="B6" s="2999"/>
      <c r="C6" s="2992"/>
      <c r="D6" s="3000"/>
      <c r="E6" s="2992"/>
      <c r="F6" s="2992"/>
      <c r="G6" s="3000"/>
      <c r="H6" s="2992"/>
      <c r="I6" s="2992"/>
      <c r="J6" s="3000"/>
      <c r="K6" s="3001"/>
      <c r="L6" s="2992"/>
      <c r="M6" s="3000"/>
      <c r="N6" s="2992"/>
      <c r="O6" s="2992"/>
      <c r="P6" s="2993"/>
      <c r="Q6" s="2992"/>
      <c r="R6" s="2992"/>
      <c r="S6" s="2993"/>
    </row>
    <row r="7" spans="1:19" ht="24.75" customHeight="1" thickBot="1">
      <c r="A7" s="2985"/>
      <c r="B7" s="1843" t="s">
        <v>26</v>
      </c>
      <c r="C7" s="1844" t="s">
        <v>50</v>
      </c>
      <c r="D7" s="1845" t="s">
        <v>4</v>
      </c>
      <c r="E7" s="1847" t="s">
        <v>26</v>
      </c>
      <c r="F7" s="1844" t="s">
        <v>50</v>
      </c>
      <c r="G7" s="1845" t="s">
        <v>4</v>
      </c>
      <c r="H7" s="1847" t="s">
        <v>26</v>
      </c>
      <c r="I7" s="1844" t="s">
        <v>50</v>
      </c>
      <c r="J7" s="2503" t="s">
        <v>4</v>
      </c>
      <c r="K7" s="1847" t="s">
        <v>26</v>
      </c>
      <c r="L7" s="1844" t="s">
        <v>50</v>
      </c>
      <c r="M7" s="2504" t="s">
        <v>4</v>
      </c>
      <c r="N7" s="1846" t="s">
        <v>26</v>
      </c>
      <c r="O7" s="1844" t="s">
        <v>50</v>
      </c>
      <c r="P7" s="1848" t="s">
        <v>4</v>
      </c>
      <c r="Q7" s="1847" t="s">
        <v>26</v>
      </c>
      <c r="R7" s="1844" t="s">
        <v>50</v>
      </c>
      <c r="S7" s="2505" t="s">
        <v>4</v>
      </c>
    </row>
    <row r="8" spans="1:19" ht="20.25" customHeight="1">
      <c r="A8" s="265" t="s">
        <v>51</v>
      </c>
      <c r="B8" s="1022"/>
      <c r="C8" s="2496"/>
      <c r="D8" s="1219"/>
      <c r="E8" s="2497"/>
      <c r="F8" s="2497"/>
      <c r="G8" s="2498"/>
      <c r="H8" s="2497"/>
      <c r="I8" s="2499"/>
      <c r="J8" s="2498"/>
      <c r="K8" s="2497"/>
      <c r="L8" s="2499"/>
      <c r="M8" s="2498"/>
      <c r="N8" s="2497"/>
      <c r="O8" s="2499"/>
      <c r="P8" s="2500"/>
      <c r="Q8" s="1023"/>
      <c r="R8" s="2501"/>
      <c r="S8" s="2502"/>
    </row>
    <row r="9" spans="1:19" s="366" customFormat="1" ht="24.75" customHeight="1">
      <c r="A9" s="321" t="s">
        <v>71</v>
      </c>
      <c r="B9" s="284">
        <f aca="true" t="shared" si="0" ref="B9:P17">B21+B32</f>
        <v>20</v>
      </c>
      <c r="C9" s="285">
        <f t="shared" si="0"/>
        <v>4</v>
      </c>
      <c r="D9" s="269">
        <f t="shared" si="0"/>
        <v>24</v>
      </c>
      <c r="E9" s="285">
        <f t="shared" si="0"/>
        <v>19</v>
      </c>
      <c r="F9" s="285">
        <f t="shared" si="0"/>
        <v>3</v>
      </c>
      <c r="G9" s="269">
        <f t="shared" si="0"/>
        <v>22</v>
      </c>
      <c r="H9" s="285">
        <f t="shared" si="0"/>
        <v>8</v>
      </c>
      <c r="I9" s="292">
        <f t="shared" si="0"/>
        <v>9</v>
      </c>
      <c r="J9" s="269">
        <f>J21+J32</f>
        <v>17</v>
      </c>
      <c r="K9" s="285">
        <f t="shared" si="0"/>
        <v>12</v>
      </c>
      <c r="L9" s="292">
        <f t="shared" si="0"/>
        <v>6</v>
      </c>
      <c r="M9" s="269">
        <f t="shared" si="0"/>
        <v>18</v>
      </c>
      <c r="N9" s="285">
        <f t="shared" si="0"/>
        <v>17</v>
      </c>
      <c r="O9" s="292">
        <f t="shared" si="0"/>
        <v>6</v>
      </c>
      <c r="P9" s="286">
        <f t="shared" si="0"/>
        <v>23</v>
      </c>
      <c r="Q9" s="363">
        <f>E9+H9+K9+N9+B9</f>
        <v>76</v>
      </c>
      <c r="R9" s="364">
        <f aca="true" t="shared" si="1" ref="Q9:S18">F9+I9+L9+O9+C9</f>
        <v>28</v>
      </c>
      <c r="S9" s="365">
        <f t="shared" si="1"/>
        <v>104</v>
      </c>
    </row>
    <row r="10" spans="1:19" s="366" customFormat="1" ht="23.25" customHeight="1">
      <c r="A10" s="321" t="s">
        <v>72</v>
      </c>
      <c r="B10" s="284">
        <f t="shared" si="0"/>
        <v>20</v>
      </c>
      <c r="C10" s="285">
        <f t="shared" si="0"/>
        <v>2</v>
      </c>
      <c r="D10" s="269">
        <f t="shared" si="0"/>
        <v>22</v>
      </c>
      <c r="E10" s="285">
        <f t="shared" si="0"/>
        <v>18</v>
      </c>
      <c r="F10" s="285">
        <f t="shared" si="0"/>
        <v>2</v>
      </c>
      <c r="G10" s="269">
        <f t="shared" si="0"/>
        <v>20</v>
      </c>
      <c r="H10" s="285">
        <f t="shared" si="0"/>
        <v>9</v>
      </c>
      <c r="I10" s="292">
        <f t="shared" si="0"/>
        <v>2</v>
      </c>
      <c r="J10" s="269">
        <f t="shared" si="0"/>
        <v>11</v>
      </c>
      <c r="K10" s="285">
        <f t="shared" si="0"/>
        <v>11</v>
      </c>
      <c r="L10" s="292">
        <f t="shared" si="0"/>
        <v>3</v>
      </c>
      <c r="M10" s="269">
        <f t="shared" si="0"/>
        <v>14</v>
      </c>
      <c r="N10" s="285">
        <f t="shared" si="0"/>
        <v>25</v>
      </c>
      <c r="O10" s="292">
        <f t="shared" si="0"/>
        <v>14</v>
      </c>
      <c r="P10" s="286">
        <f t="shared" si="0"/>
        <v>39</v>
      </c>
      <c r="Q10" s="363">
        <f t="shared" si="1"/>
        <v>83</v>
      </c>
      <c r="R10" s="364">
        <f t="shared" si="1"/>
        <v>23</v>
      </c>
      <c r="S10" s="365">
        <f t="shared" si="1"/>
        <v>106</v>
      </c>
    </row>
    <row r="11" spans="1:19" s="366" customFormat="1" ht="20.25" customHeight="1">
      <c r="A11" s="322" t="s">
        <v>73</v>
      </c>
      <c r="B11" s="284">
        <f t="shared" si="0"/>
        <v>20</v>
      </c>
      <c r="C11" s="285">
        <f t="shared" si="0"/>
        <v>18</v>
      </c>
      <c r="D11" s="269">
        <f t="shared" si="0"/>
        <v>38</v>
      </c>
      <c r="E11" s="285">
        <f t="shared" si="0"/>
        <v>21</v>
      </c>
      <c r="F11" s="285">
        <v>10</v>
      </c>
      <c r="G11" s="269">
        <v>31</v>
      </c>
      <c r="H11" s="285">
        <f t="shared" si="0"/>
        <v>12</v>
      </c>
      <c r="I11" s="292">
        <f t="shared" si="0"/>
        <v>11</v>
      </c>
      <c r="J11" s="269">
        <f t="shared" si="0"/>
        <v>23</v>
      </c>
      <c r="K11" s="285">
        <f t="shared" si="0"/>
        <v>7</v>
      </c>
      <c r="L11" s="292">
        <f t="shared" si="0"/>
        <v>7</v>
      </c>
      <c r="M11" s="269">
        <f t="shared" si="0"/>
        <v>14</v>
      </c>
      <c r="N11" s="285">
        <f t="shared" si="0"/>
        <v>9</v>
      </c>
      <c r="O11" s="292">
        <f t="shared" si="0"/>
        <v>24</v>
      </c>
      <c r="P11" s="286">
        <f t="shared" si="0"/>
        <v>33</v>
      </c>
      <c r="Q11" s="363">
        <f t="shared" si="1"/>
        <v>69</v>
      </c>
      <c r="R11" s="364">
        <f t="shared" si="1"/>
        <v>70</v>
      </c>
      <c r="S11" s="365">
        <f t="shared" si="1"/>
        <v>139</v>
      </c>
    </row>
    <row r="12" spans="1:19" s="366" customFormat="1" ht="21" customHeight="1">
      <c r="A12" s="322" t="s">
        <v>74</v>
      </c>
      <c r="B12" s="284">
        <f t="shared" si="0"/>
        <v>10</v>
      </c>
      <c r="C12" s="285">
        <f t="shared" si="0"/>
        <v>2</v>
      </c>
      <c r="D12" s="269">
        <f t="shared" si="0"/>
        <v>12</v>
      </c>
      <c r="E12" s="285">
        <f t="shared" si="0"/>
        <v>8</v>
      </c>
      <c r="F12" s="285">
        <f t="shared" si="0"/>
        <v>5</v>
      </c>
      <c r="G12" s="269">
        <f t="shared" si="0"/>
        <v>13</v>
      </c>
      <c r="H12" s="285">
        <f t="shared" si="0"/>
        <v>5</v>
      </c>
      <c r="I12" s="292">
        <f t="shared" si="0"/>
        <v>1</v>
      </c>
      <c r="J12" s="269">
        <f t="shared" si="0"/>
        <v>6</v>
      </c>
      <c r="K12" s="285">
        <f t="shared" si="0"/>
        <v>0</v>
      </c>
      <c r="L12" s="292">
        <f t="shared" si="0"/>
        <v>0</v>
      </c>
      <c r="M12" s="269">
        <f t="shared" si="0"/>
        <v>0</v>
      </c>
      <c r="N12" s="285">
        <f t="shared" si="0"/>
        <v>0</v>
      </c>
      <c r="O12" s="292">
        <f t="shared" si="0"/>
        <v>0</v>
      </c>
      <c r="P12" s="286">
        <f t="shared" si="0"/>
        <v>0</v>
      </c>
      <c r="Q12" s="363">
        <f t="shared" si="1"/>
        <v>23</v>
      </c>
      <c r="R12" s="364">
        <f t="shared" si="1"/>
        <v>8</v>
      </c>
      <c r="S12" s="365">
        <f t="shared" si="1"/>
        <v>31</v>
      </c>
    </row>
    <row r="13" spans="1:19" s="366" customFormat="1" ht="24" customHeight="1">
      <c r="A13" s="323" t="s">
        <v>55</v>
      </c>
      <c r="B13" s="284">
        <f t="shared" si="0"/>
        <v>0</v>
      </c>
      <c r="C13" s="285">
        <f t="shared" si="0"/>
        <v>0</v>
      </c>
      <c r="D13" s="269">
        <f t="shared" si="0"/>
        <v>0</v>
      </c>
      <c r="E13" s="285">
        <f t="shared" si="0"/>
        <v>0</v>
      </c>
      <c r="F13" s="285">
        <f t="shared" si="0"/>
        <v>0</v>
      </c>
      <c r="G13" s="269">
        <f t="shared" si="0"/>
        <v>0</v>
      </c>
      <c r="H13" s="285">
        <f t="shared" si="0"/>
        <v>10</v>
      </c>
      <c r="I13" s="292">
        <f t="shared" si="0"/>
        <v>6</v>
      </c>
      <c r="J13" s="269">
        <f t="shared" si="0"/>
        <v>16</v>
      </c>
      <c r="K13" s="285">
        <f t="shared" si="0"/>
        <v>6</v>
      </c>
      <c r="L13" s="292">
        <f t="shared" si="0"/>
        <v>7</v>
      </c>
      <c r="M13" s="269">
        <f t="shared" si="0"/>
        <v>13</v>
      </c>
      <c r="N13" s="285">
        <f t="shared" si="0"/>
        <v>3</v>
      </c>
      <c r="O13" s="292">
        <f t="shared" si="0"/>
        <v>1</v>
      </c>
      <c r="P13" s="286">
        <f>P25+P36</f>
        <v>4</v>
      </c>
      <c r="Q13" s="363">
        <f t="shared" si="1"/>
        <v>19</v>
      </c>
      <c r="R13" s="364">
        <f t="shared" si="1"/>
        <v>14</v>
      </c>
      <c r="S13" s="365">
        <f>G13+J13+M13+P13+D13</f>
        <v>33</v>
      </c>
    </row>
    <row r="14" spans="1:19" s="366" customFormat="1" ht="18" customHeight="1">
      <c r="A14" s="324" t="s">
        <v>75</v>
      </c>
      <c r="B14" s="284">
        <f t="shared" si="0"/>
        <v>15</v>
      </c>
      <c r="C14" s="285">
        <f t="shared" si="0"/>
        <v>5</v>
      </c>
      <c r="D14" s="269">
        <f t="shared" si="0"/>
        <v>20</v>
      </c>
      <c r="E14" s="285">
        <f t="shared" si="0"/>
        <v>13</v>
      </c>
      <c r="F14" s="285">
        <f t="shared" si="0"/>
        <v>9</v>
      </c>
      <c r="G14" s="269">
        <f t="shared" si="0"/>
        <v>22</v>
      </c>
      <c r="H14" s="285">
        <f t="shared" si="0"/>
        <v>13</v>
      </c>
      <c r="I14" s="292">
        <f t="shared" si="0"/>
        <v>25</v>
      </c>
      <c r="J14" s="269">
        <f t="shared" si="0"/>
        <v>38</v>
      </c>
      <c r="K14" s="285">
        <f t="shared" si="0"/>
        <v>2</v>
      </c>
      <c r="L14" s="292">
        <f t="shared" si="0"/>
        <v>6</v>
      </c>
      <c r="M14" s="269">
        <f t="shared" si="0"/>
        <v>8</v>
      </c>
      <c r="N14" s="285">
        <f t="shared" si="0"/>
        <v>13</v>
      </c>
      <c r="O14" s="292">
        <f t="shared" si="0"/>
        <v>10</v>
      </c>
      <c r="P14" s="286">
        <f t="shared" si="0"/>
        <v>23</v>
      </c>
      <c r="Q14" s="363">
        <f t="shared" si="1"/>
        <v>56</v>
      </c>
      <c r="R14" s="364">
        <f t="shared" si="1"/>
        <v>55</v>
      </c>
      <c r="S14" s="365">
        <f t="shared" si="1"/>
        <v>111</v>
      </c>
    </row>
    <row r="15" spans="1:19" s="366" customFormat="1" ht="20.25" customHeight="1">
      <c r="A15" s="325" t="s">
        <v>76</v>
      </c>
      <c r="B15" s="284">
        <f t="shared" si="0"/>
        <v>12</v>
      </c>
      <c r="C15" s="285">
        <f t="shared" si="0"/>
        <v>12</v>
      </c>
      <c r="D15" s="269">
        <f t="shared" si="0"/>
        <v>24</v>
      </c>
      <c r="E15" s="285">
        <f t="shared" si="0"/>
        <v>12</v>
      </c>
      <c r="F15" s="285">
        <f t="shared" si="0"/>
        <v>15</v>
      </c>
      <c r="G15" s="269">
        <f>G27+G38</f>
        <v>27</v>
      </c>
      <c r="H15" s="285">
        <f t="shared" si="0"/>
        <v>6</v>
      </c>
      <c r="I15" s="292">
        <f t="shared" si="0"/>
        <v>9</v>
      </c>
      <c r="J15" s="269">
        <f>J27+J38</f>
        <v>15</v>
      </c>
      <c r="K15" s="285">
        <f t="shared" si="0"/>
        <v>6</v>
      </c>
      <c r="L15" s="292">
        <f t="shared" si="0"/>
        <v>6</v>
      </c>
      <c r="M15" s="269">
        <f>M27+M38</f>
        <v>12</v>
      </c>
      <c r="N15" s="285">
        <f t="shared" si="0"/>
        <v>14</v>
      </c>
      <c r="O15" s="292">
        <f t="shared" si="0"/>
        <v>19</v>
      </c>
      <c r="P15" s="286">
        <f t="shared" si="0"/>
        <v>33</v>
      </c>
      <c r="Q15" s="363">
        <f t="shared" si="1"/>
        <v>50</v>
      </c>
      <c r="R15" s="364">
        <f t="shared" si="1"/>
        <v>61</v>
      </c>
      <c r="S15" s="365">
        <f>G15+J15+M15+P15+D15</f>
        <v>111</v>
      </c>
    </row>
    <row r="16" spans="1:19" s="366" customFormat="1" ht="18" customHeight="1">
      <c r="A16" s="326" t="s">
        <v>85</v>
      </c>
      <c r="B16" s="284">
        <f t="shared" si="0"/>
        <v>8</v>
      </c>
      <c r="C16" s="285">
        <f t="shared" si="0"/>
        <v>1</v>
      </c>
      <c r="D16" s="269">
        <f t="shared" si="0"/>
        <v>9</v>
      </c>
      <c r="E16" s="285">
        <f t="shared" si="0"/>
        <v>0</v>
      </c>
      <c r="F16" s="285">
        <f t="shared" si="0"/>
        <v>0</v>
      </c>
      <c r="G16" s="269">
        <f t="shared" si="0"/>
        <v>0</v>
      </c>
      <c r="H16" s="285">
        <f t="shared" si="0"/>
        <v>4</v>
      </c>
      <c r="I16" s="292">
        <f t="shared" si="0"/>
        <v>6</v>
      </c>
      <c r="J16" s="269">
        <f t="shared" si="0"/>
        <v>10</v>
      </c>
      <c r="K16" s="285">
        <f t="shared" si="0"/>
        <v>1</v>
      </c>
      <c r="L16" s="292">
        <f t="shared" si="0"/>
        <v>1</v>
      </c>
      <c r="M16" s="269">
        <f t="shared" si="0"/>
        <v>2</v>
      </c>
      <c r="N16" s="285">
        <f t="shared" si="0"/>
        <v>7</v>
      </c>
      <c r="O16" s="292">
        <f t="shared" si="0"/>
        <v>1</v>
      </c>
      <c r="P16" s="286">
        <f t="shared" si="0"/>
        <v>8</v>
      </c>
      <c r="Q16" s="363">
        <f t="shared" si="1"/>
        <v>20</v>
      </c>
      <c r="R16" s="364">
        <f t="shared" si="1"/>
        <v>9</v>
      </c>
      <c r="S16" s="365">
        <f t="shared" si="1"/>
        <v>29</v>
      </c>
    </row>
    <row r="17" spans="1:19" s="366" customFormat="1" ht="18.75" customHeight="1">
      <c r="A17" s="312" t="s">
        <v>78</v>
      </c>
      <c r="B17" s="284">
        <f t="shared" si="0"/>
        <v>27</v>
      </c>
      <c r="C17" s="285">
        <f t="shared" si="0"/>
        <v>22</v>
      </c>
      <c r="D17" s="269">
        <f t="shared" si="0"/>
        <v>49</v>
      </c>
      <c r="E17" s="285">
        <f t="shared" si="0"/>
        <v>22</v>
      </c>
      <c r="F17" s="285">
        <f t="shared" si="0"/>
        <v>25</v>
      </c>
      <c r="G17" s="269">
        <f>G29+G40</f>
        <v>47</v>
      </c>
      <c r="H17" s="285">
        <f t="shared" si="0"/>
        <v>14</v>
      </c>
      <c r="I17" s="292">
        <f t="shared" si="0"/>
        <v>24</v>
      </c>
      <c r="J17" s="269">
        <f>J29+J40</f>
        <v>38</v>
      </c>
      <c r="K17" s="285">
        <f t="shared" si="0"/>
        <v>13</v>
      </c>
      <c r="L17" s="292">
        <f t="shared" si="0"/>
        <v>7</v>
      </c>
      <c r="M17" s="269">
        <f t="shared" si="0"/>
        <v>20</v>
      </c>
      <c r="N17" s="285">
        <f t="shared" si="0"/>
        <v>33</v>
      </c>
      <c r="O17" s="292">
        <f t="shared" si="0"/>
        <v>19</v>
      </c>
      <c r="P17" s="286">
        <f t="shared" si="0"/>
        <v>52</v>
      </c>
      <c r="Q17" s="363">
        <f t="shared" si="1"/>
        <v>109</v>
      </c>
      <c r="R17" s="364">
        <f t="shared" si="1"/>
        <v>97</v>
      </c>
      <c r="S17" s="365">
        <f t="shared" si="1"/>
        <v>206</v>
      </c>
    </row>
    <row r="18" spans="1:19" s="371" customFormat="1" ht="23.25" customHeight="1">
      <c r="A18" s="317" t="s">
        <v>12</v>
      </c>
      <c r="B18" s="1324">
        <f aca="true" t="shared" si="2" ref="B18:P18">SUM(B9:B17)</f>
        <v>132</v>
      </c>
      <c r="C18" s="1325">
        <f t="shared" si="2"/>
        <v>66</v>
      </c>
      <c r="D18" s="368">
        <f t="shared" si="2"/>
        <v>198</v>
      </c>
      <c r="E18" s="369">
        <f t="shared" si="2"/>
        <v>113</v>
      </c>
      <c r="F18" s="369">
        <f t="shared" si="2"/>
        <v>69</v>
      </c>
      <c r="G18" s="369">
        <f t="shared" si="2"/>
        <v>182</v>
      </c>
      <c r="H18" s="369">
        <f t="shared" si="2"/>
        <v>81</v>
      </c>
      <c r="I18" s="1326">
        <f t="shared" si="2"/>
        <v>93</v>
      </c>
      <c r="J18" s="1327">
        <f t="shared" si="2"/>
        <v>174</v>
      </c>
      <c r="K18" s="369">
        <f t="shared" si="2"/>
        <v>58</v>
      </c>
      <c r="L18" s="1326">
        <f t="shared" si="2"/>
        <v>43</v>
      </c>
      <c r="M18" s="1327">
        <f t="shared" si="2"/>
        <v>101</v>
      </c>
      <c r="N18" s="369">
        <f t="shared" si="2"/>
        <v>121</v>
      </c>
      <c r="O18" s="1326">
        <f t="shared" si="2"/>
        <v>94</v>
      </c>
      <c r="P18" s="1328">
        <f t="shared" si="2"/>
        <v>215</v>
      </c>
      <c r="Q18" s="370">
        <f t="shared" si="1"/>
        <v>505</v>
      </c>
      <c r="R18" s="1329">
        <f t="shared" si="1"/>
        <v>365</v>
      </c>
      <c r="S18" s="365">
        <f t="shared" si="1"/>
        <v>870</v>
      </c>
    </row>
    <row r="19" spans="1:19" s="366" customFormat="1" ht="15" customHeight="1">
      <c r="A19" s="319" t="s">
        <v>23</v>
      </c>
      <c r="B19" s="2473"/>
      <c r="C19" s="2474"/>
      <c r="D19" s="2475"/>
      <c r="E19" s="2476"/>
      <c r="F19" s="2476"/>
      <c r="G19" s="2477"/>
      <c r="H19" s="2476"/>
      <c r="I19" s="2478"/>
      <c r="J19" s="2477"/>
      <c r="K19" s="2476"/>
      <c r="L19" s="2478"/>
      <c r="M19" s="2477"/>
      <c r="N19" s="2476"/>
      <c r="O19" s="2478"/>
      <c r="P19" s="2479"/>
      <c r="Q19" s="2480"/>
      <c r="R19" s="2481"/>
      <c r="S19" s="2482"/>
    </row>
    <row r="20" spans="1:19" s="366" customFormat="1" ht="15.75" customHeight="1">
      <c r="A20" s="320" t="s">
        <v>11</v>
      </c>
      <c r="B20" s="2483"/>
      <c r="C20" s="2484"/>
      <c r="D20" s="2485"/>
      <c r="E20" s="2476"/>
      <c r="F20" s="2476"/>
      <c r="G20" s="2477"/>
      <c r="H20" s="2476"/>
      <c r="I20" s="2478"/>
      <c r="J20" s="2477"/>
      <c r="K20" s="2476"/>
      <c r="L20" s="2478"/>
      <c r="M20" s="2477"/>
      <c r="N20" s="2476"/>
      <c r="O20" s="2478"/>
      <c r="P20" s="2479"/>
      <c r="Q20" s="2480"/>
      <c r="R20" s="2481"/>
      <c r="S20" s="2482"/>
    </row>
    <row r="21" spans="1:19" s="366" customFormat="1" ht="21" customHeight="1">
      <c r="A21" s="321" t="s">
        <v>71</v>
      </c>
      <c r="B21" s="377">
        <v>20</v>
      </c>
      <c r="C21" s="374">
        <v>3</v>
      </c>
      <c r="D21" s="378">
        <f>B21+C21</f>
        <v>23</v>
      </c>
      <c r="E21" s="372">
        <v>19</v>
      </c>
      <c r="F21" s="372">
        <v>2</v>
      </c>
      <c r="G21" s="373">
        <f aca="true" t="shared" si="3" ref="G21:G26">E21+F21</f>
        <v>21</v>
      </c>
      <c r="H21" s="372">
        <v>8</v>
      </c>
      <c r="I21" s="374">
        <v>8</v>
      </c>
      <c r="J21" s="373">
        <f aca="true" t="shared" si="4" ref="J21:J28">H21+I21</f>
        <v>16</v>
      </c>
      <c r="K21" s="372">
        <v>12</v>
      </c>
      <c r="L21" s="374">
        <v>6</v>
      </c>
      <c r="M21" s="373">
        <f>K21+L21</f>
        <v>18</v>
      </c>
      <c r="N21" s="372">
        <v>16</v>
      </c>
      <c r="O21" s="374">
        <v>5</v>
      </c>
      <c r="P21" s="375">
        <f aca="true" t="shared" si="5" ref="P21:P26">N21+O21</f>
        <v>21</v>
      </c>
      <c r="Q21" s="363">
        <f>E21+H21+K21+N21+B21</f>
        <v>75</v>
      </c>
      <c r="R21" s="364">
        <f>F21+I21+L21+O21+C21</f>
        <v>24</v>
      </c>
      <c r="S21" s="365">
        <f>G21+J21+M21+P21+D21</f>
        <v>99</v>
      </c>
    </row>
    <row r="22" spans="1:19" s="366" customFormat="1" ht="20.25" customHeight="1">
      <c r="A22" s="321" t="s">
        <v>72</v>
      </c>
      <c r="B22" s="377">
        <v>20</v>
      </c>
      <c r="C22" s="372">
        <v>1</v>
      </c>
      <c r="D22" s="373">
        <f>B22+C22</f>
        <v>21</v>
      </c>
      <c r="E22" s="372">
        <v>18</v>
      </c>
      <c r="F22" s="372">
        <v>2</v>
      </c>
      <c r="G22" s="373">
        <f t="shared" si="3"/>
        <v>20</v>
      </c>
      <c r="H22" s="372">
        <v>9</v>
      </c>
      <c r="I22" s="374">
        <v>1</v>
      </c>
      <c r="J22" s="373">
        <f t="shared" si="4"/>
        <v>10</v>
      </c>
      <c r="K22" s="372">
        <v>11</v>
      </c>
      <c r="L22" s="374">
        <v>3</v>
      </c>
      <c r="M22" s="373">
        <f>K22+L22</f>
        <v>14</v>
      </c>
      <c r="N22" s="372">
        <v>25</v>
      </c>
      <c r="O22" s="374">
        <v>14</v>
      </c>
      <c r="P22" s="375">
        <f t="shared" si="5"/>
        <v>39</v>
      </c>
      <c r="Q22" s="363">
        <f aca="true" t="shared" si="6" ref="Q22:S23">E22+H22+K22+N22+B22</f>
        <v>83</v>
      </c>
      <c r="R22" s="364">
        <f t="shared" si="6"/>
        <v>21</v>
      </c>
      <c r="S22" s="365">
        <f t="shared" si="6"/>
        <v>104</v>
      </c>
    </row>
    <row r="23" spans="1:19" s="366" customFormat="1" ht="15.75" customHeight="1">
      <c r="A23" s="322" t="s">
        <v>73</v>
      </c>
      <c r="B23" s="377">
        <v>20</v>
      </c>
      <c r="C23" s="372">
        <v>18</v>
      </c>
      <c r="D23" s="373">
        <f aca="true" t="shared" si="7" ref="D23:D30">B23+C23</f>
        <v>38</v>
      </c>
      <c r="E23" s="372">
        <v>21</v>
      </c>
      <c r="F23" s="372">
        <v>9</v>
      </c>
      <c r="G23" s="373">
        <f t="shared" si="3"/>
        <v>30</v>
      </c>
      <c r="H23" s="372">
        <v>12</v>
      </c>
      <c r="I23" s="374">
        <v>11</v>
      </c>
      <c r="J23" s="373">
        <f t="shared" si="4"/>
        <v>23</v>
      </c>
      <c r="K23" s="372">
        <v>7</v>
      </c>
      <c r="L23" s="374">
        <v>7</v>
      </c>
      <c r="M23" s="373">
        <f>K23+L23</f>
        <v>14</v>
      </c>
      <c r="N23" s="372">
        <v>8</v>
      </c>
      <c r="O23" s="374">
        <v>21</v>
      </c>
      <c r="P23" s="375">
        <f t="shared" si="5"/>
        <v>29</v>
      </c>
      <c r="Q23" s="363">
        <f t="shared" si="6"/>
        <v>68</v>
      </c>
      <c r="R23" s="364">
        <f t="shared" si="6"/>
        <v>66</v>
      </c>
      <c r="S23" s="365">
        <f t="shared" si="6"/>
        <v>134</v>
      </c>
    </row>
    <row r="24" spans="1:20" s="366" customFormat="1" ht="15" customHeight="1">
      <c r="A24" s="322" t="s">
        <v>74</v>
      </c>
      <c r="B24" s="377">
        <v>10</v>
      </c>
      <c r="C24" s="372">
        <v>2</v>
      </c>
      <c r="D24" s="373">
        <f t="shared" si="7"/>
        <v>12</v>
      </c>
      <c r="E24" s="372">
        <v>8</v>
      </c>
      <c r="F24" s="372">
        <v>5</v>
      </c>
      <c r="G24" s="373">
        <f t="shared" si="3"/>
        <v>13</v>
      </c>
      <c r="H24" s="372">
        <v>5</v>
      </c>
      <c r="I24" s="374">
        <v>0</v>
      </c>
      <c r="J24" s="373">
        <f t="shared" si="4"/>
        <v>5</v>
      </c>
      <c r="K24" s="372">
        <f>M24-L24</f>
        <v>0</v>
      </c>
      <c r="L24" s="374">
        <v>0</v>
      </c>
      <c r="M24" s="373">
        <v>0</v>
      </c>
      <c r="N24" s="372">
        <v>0</v>
      </c>
      <c r="O24" s="374">
        <v>0</v>
      </c>
      <c r="P24" s="375">
        <f t="shared" si="5"/>
        <v>0</v>
      </c>
      <c r="Q24" s="363">
        <f>E24+H24+K24+N24+B24</f>
        <v>23</v>
      </c>
      <c r="R24" s="364">
        <f>F24+I24+L24+O24</f>
        <v>5</v>
      </c>
      <c r="S24" s="365">
        <f>G24+J24+M24+P24+D24</f>
        <v>30</v>
      </c>
      <c r="T24" s="366" t="s">
        <v>366</v>
      </c>
    </row>
    <row r="25" spans="1:19" s="366" customFormat="1" ht="16.5" customHeight="1">
      <c r="A25" s="323" t="s">
        <v>55</v>
      </c>
      <c r="B25" s="377">
        <v>0</v>
      </c>
      <c r="C25" s="372">
        <v>0</v>
      </c>
      <c r="D25" s="373">
        <f t="shared" si="7"/>
        <v>0</v>
      </c>
      <c r="E25" s="372">
        <v>0</v>
      </c>
      <c r="F25" s="372">
        <v>0</v>
      </c>
      <c r="G25" s="373">
        <f t="shared" si="3"/>
        <v>0</v>
      </c>
      <c r="H25" s="372">
        <v>10</v>
      </c>
      <c r="I25" s="374">
        <v>6</v>
      </c>
      <c r="J25" s="373">
        <f t="shared" si="4"/>
        <v>16</v>
      </c>
      <c r="K25" s="372">
        <v>6</v>
      </c>
      <c r="L25" s="374">
        <v>6</v>
      </c>
      <c r="M25" s="373">
        <f>K25+L25</f>
        <v>12</v>
      </c>
      <c r="N25" s="372">
        <v>3</v>
      </c>
      <c r="O25" s="374">
        <v>1</v>
      </c>
      <c r="P25" s="375">
        <f t="shared" si="5"/>
        <v>4</v>
      </c>
      <c r="Q25" s="363">
        <f>E25+H25+K25+N25+B25</f>
        <v>19</v>
      </c>
      <c r="R25" s="364">
        <f>F25+I25+L25+O25+C25</f>
        <v>13</v>
      </c>
      <c r="S25" s="365">
        <f>G25+J25+M25+P25+D25</f>
        <v>32</v>
      </c>
    </row>
    <row r="26" spans="1:19" s="366" customFormat="1" ht="15" customHeight="1">
      <c r="A26" s="324" t="s">
        <v>75</v>
      </c>
      <c r="B26" s="377">
        <v>15</v>
      </c>
      <c r="C26" s="372">
        <v>5</v>
      </c>
      <c r="D26" s="373">
        <f t="shared" si="7"/>
        <v>20</v>
      </c>
      <c r="E26" s="372">
        <v>13</v>
      </c>
      <c r="F26" s="372">
        <v>9</v>
      </c>
      <c r="G26" s="373">
        <f t="shared" si="3"/>
        <v>22</v>
      </c>
      <c r="H26" s="372">
        <v>13</v>
      </c>
      <c r="I26" s="374">
        <v>25</v>
      </c>
      <c r="J26" s="373">
        <f t="shared" si="4"/>
        <v>38</v>
      </c>
      <c r="K26" s="372">
        <v>2</v>
      </c>
      <c r="L26" s="374">
        <v>6</v>
      </c>
      <c r="M26" s="373">
        <f>K26+L26</f>
        <v>8</v>
      </c>
      <c r="N26" s="372">
        <v>6</v>
      </c>
      <c r="O26" s="374">
        <v>7</v>
      </c>
      <c r="P26" s="375">
        <f t="shared" si="5"/>
        <v>13</v>
      </c>
      <c r="Q26" s="363">
        <f>E26+H26+K26+N26+B26</f>
        <v>49</v>
      </c>
      <c r="R26" s="364">
        <f>F26+I26+L26+O26+C26</f>
        <v>52</v>
      </c>
      <c r="S26" s="365">
        <f>G26+J26+M26+P26+D26</f>
        <v>101</v>
      </c>
    </row>
    <row r="27" spans="1:19" s="366" customFormat="1" ht="13.5" customHeight="1">
      <c r="A27" s="325" t="s">
        <v>76</v>
      </c>
      <c r="B27" s="377">
        <v>12</v>
      </c>
      <c r="C27" s="372">
        <v>12</v>
      </c>
      <c r="D27" s="373">
        <f t="shared" si="7"/>
        <v>24</v>
      </c>
      <c r="E27" s="372">
        <v>12</v>
      </c>
      <c r="F27" s="372">
        <v>14</v>
      </c>
      <c r="G27" s="373">
        <f>E27+F27</f>
        <v>26</v>
      </c>
      <c r="H27" s="372">
        <v>6</v>
      </c>
      <c r="I27" s="374">
        <v>7</v>
      </c>
      <c r="J27" s="373">
        <f t="shared" si="4"/>
        <v>13</v>
      </c>
      <c r="K27" s="372">
        <v>6</v>
      </c>
      <c r="L27" s="374">
        <v>6</v>
      </c>
      <c r="M27" s="373">
        <f>K27+L27</f>
        <v>12</v>
      </c>
      <c r="N27" s="372">
        <v>14</v>
      </c>
      <c r="O27" s="374">
        <v>18</v>
      </c>
      <c r="P27" s="375">
        <f>O27+N27</f>
        <v>32</v>
      </c>
      <c r="Q27" s="363">
        <f aca="true" t="shared" si="8" ref="Q27:S28">E27+H27+K27+N27+B27</f>
        <v>50</v>
      </c>
      <c r="R27" s="364">
        <f t="shared" si="8"/>
        <v>57</v>
      </c>
      <c r="S27" s="365">
        <f t="shared" si="8"/>
        <v>107</v>
      </c>
    </row>
    <row r="28" spans="1:19" s="366" customFormat="1" ht="14.25" customHeight="1">
      <c r="A28" s="326" t="s">
        <v>85</v>
      </c>
      <c r="B28" s="377">
        <v>8</v>
      </c>
      <c r="C28" s="372">
        <v>1</v>
      </c>
      <c r="D28" s="373">
        <f t="shared" si="7"/>
        <v>9</v>
      </c>
      <c r="E28" s="372">
        <v>0</v>
      </c>
      <c r="F28" s="372">
        <v>0</v>
      </c>
      <c r="G28" s="373">
        <f>E28+F28</f>
        <v>0</v>
      </c>
      <c r="H28" s="372">
        <v>4</v>
      </c>
      <c r="I28" s="374">
        <v>6</v>
      </c>
      <c r="J28" s="373">
        <f t="shared" si="4"/>
        <v>10</v>
      </c>
      <c r="K28" s="372">
        <v>1</v>
      </c>
      <c r="L28" s="374">
        <v>1</v>
      </c>
      <c r="M28" s="373">
        <f>K28+L28</f>
        <v>2</v>
      </c>
      <c r="N28" s="372">
        <v>7</v>
      </c>
      <c r="O28" s="374">
        <v>1</v>
      </c>
      <c r="P28" s="375">
        <f>O28+N28</f>
        <v>8</v>
      </c>
      <c r="Q28" s="363">
        <f t="shared" si="8"/>
        <v>20</v>
      </c>
      <c r="R28" s="364">
        <f t="shared" si="8"/>
        <v>9</v>
      </c>
      <c r="S28" s="365">
        <f t="shared" si="8"/>
        <v>29</v>
      </c>
    </row>
    <row r="29" spans="1:19" s="366" customFormat="1" ht="13.5" customHeight="1">
      <c r="A29" s="312" t="s">
        <v>78</v>
      </c>
      <c r="B29" s="377">
        <v>27</v>
      </c>
      <c r="C29" s="372">
        <v>22</v>
      </c>
      <c r="D29" s="373">
        <f t="shared" si="7"/>
        <v>49</v>
      </c>
      <c r="E29" s="372">
        <v>22</v>
      </c>
      <c r="F29" s="372">
        <v>24</v>
      </c>
      <c r="G29" s="373">
        <f>E29+F29</f>
        <v>46</v>
      </c>
      <c r="H29" s="372">
        <v>14</v>
      </c>
      <c r="I29" s="374">
        <v>24</v>
      </c>
      <c r="J29" s="373">
        <f>H29+I29</f>
        <v>38</v>
      </c>
      <c r="K29" s="372">
        <v>13</v>
      </c>
      <c r="L29" s="374">
        <v>7</v>
      </c>
      <c r="M29" s="373">
        <f>K29+L29</f>
        <v>20</v>
      </c>
      <c r="N29" s="372">
        <v>33</v>
      </c>
      <c r="O29" s="374">
        <v>19</v>
      </c>
      <c r="P29" s="375">
        <f>O29+N29</f>
        <v>52</v>
      </c>
      <c r="Q29" s="363">
        <f>E29+H29+K29+N29</f>
        <v>82</v>
      </c>
      <c r="R29" s="364">
        <f>F29+I29+L29+O29</f>
        <v>74</v>
      </c>
      <c r="S29" s="365">
        <f>G29+J29+M29+P29</f>
        <v>156</v>
      </c>
    </row>
    <row r="30" spans="1:19" s="371" customFormat="1" ht="21" customHeight="1" thickBot="1">
      <c r="A30" s="1330" t="s">
        <v>8</v>
      </c>
      <c r="B30" s="1331">
        <f>SUM(B20:B29)</f>
        <v>132</v>
      </c>
      <c r="C30" s="1332">
        <f>SUM(C20:C29)</f>
        <v>64</v>
      </c>
      <c r="D30" s="534">
        <f t="shared" si="7"/>
        <v>196</v>
      </c>
      <c r="E30" s="536">
        <f aca="true" t="shared" si="9" ref="E30:P30">SUM(E21:E29)</f>
        <v>113</v>
      </c>
      <c r="F30" s="536">
        <f t="shared" si="9"/>
        <v>65</v>
      </c>
      <c r="G30" s="534">
        <f t="shared" si="9"/>
        <v>178</v>
      </c>
      <c r="H30" s="536">
        <f t="shared" si="9"/>
        <v>81</v>
      </c>
      <c r="I30" s="533">
        <f t="shared" si="9"/>
        <v>88</v>
      </c>
      <c r="J30" s="534">
        <f t="shared" si="9"/>
        <v>169</v>
      </c>
      <c r="K30" s="536">
        <f t="shared" si="9"/>
        <v>58</v>
      </c>
      <c r="L30" s="533">
        <f t="shared" si="9"/>
        <v>42</v>
      </c>
      <c r="M30" s="534">
        <f t="shared" si="9"/>
        <v>100</v>
      </c>
      <c r="N30" s="536">
        <f t="shared" si="9"/>
        <v>112</v>
      </c>
      <c r="O30" s="533">
        <f t="shared" si="9"/>
        <v>86</v>
      </c>
      <c r="P30" s="1333">
        <f t="shared" si="9"/>
        <v>198</v>
      </c>
      <c r="Q30" s="1334">
        <f>E30+H30+K30+N30+B30</f>
        <v>496</v>
      </c>
      <c r="R30" s="1335">
        <f>F30+I30+L30+O30+C30</f>
        <v>345</v>
      </c>
      <c r="S30" s="1336">
        <f>G30+J30+M30+P30+D30</f>
        <v>841</v>
      </c>
    </row>
    <row r="31" spans="1:19" s="366" customFormat="1" ht="14.25" customHeight="1" thickBot="1">
      <c r="A31" s="382" t="s">
        <v>63</v>
      </c>
      <c r="B31" s="2486"/>
      <c r="C31" s="2487"/>
      <c r="D31" s="2488"/>
      <c r="E31" s="2489"/>
      <c r="F31" s="2489"/>
      <c r="G31" s="2490"/>
      <c r="H31" s="2489"/>
      <c r="I31" s="2491"/>
      <c r="J31" s="2490"/>
      <c r="K31" s="2489"/>
      <c r="L31" s="2491"/>
      <c r="M31" s="2490"/>
      <c r="N31" s="2489"/>
      <c r="O31" s="2491"/>
      <c r="P31" s="2492"/>
      <c r="Q31" s="2493"/>
      <c r="R31" s="2494"/>
      <c r="S31" s="2495"/>
    </row>
    <row r="32" spans="1:19" s="366" customFormat="1" ht="13.5" customHeight="1">
      <c r="A32" s="321" t="s">
        <v>71</v>
      </c>
      <c r="B32" s="1337">
        <v>0</v>
      </c>
      <c r="C32" s="1338">
        <v>1</v>
      </c>
      <c r="D32" s="1339">
        <f>B32+C32</f>
        <v>1</v>
      </c>
      <c r="E32" s="1338">
        <v>0</v>
      </c>
      <c r="F32" s="1338">
        <v>1</v>
      </c>
      <c r="G32" s="1340">
        <f>E32+F32</f>
        <v>1</v>
      </c>
      <c r="H32" s="1338">
        <v>0</v>
      </c>
      <c r="I32" s="1341">
        <v>1</v>
      </c>
      <c r="J32" s="1339">
        <f>H32+I32</f>
        <v>1</v>
      </c>
      <c r="K32" s="1338">
        <v>0</v>
      </c>
      <c r="L32" s="1341">
        <v>0</v>
      </c>
      <c r="M32" s="1339">
        <f>K32+L32</f>
        <v>0</v>
      </c>
      <c r="N32" s="1338">
        <v>1</v>
      </c>
      <c r="O32" s="1341">
        <v>1</v>
      </c>
      <c r="P32" s="1342">
        <f>N32+O32</f>
        <v>2</v>
      </c>
      <c r="Q32" s="363">
        <f>E32+H32+K32+N32+B32</f>
        <v>1</v>
      </c>
      <c r="R32" s="363">
        <f>F32+I32+L32+O32+C32</f>
        <v>4</v>
      </c>
      <c r="S32" s="365">
        <f>G32+J32+M32+P32+D32</f>
        <v>5</v>
      </c>
    </row>
    <row r="33" spans="1:19" s="366" customFormat="1" ht="19.5" customHeight="1">
      <c r="A33" s="321" t="s">
        <v>72</v>
      </c>
      <c r="B33" s="377">
        <v>0</v>
      </c>
      <c r="C33" s="372">
        <v>1</v>
      </c>
      <c r="D33" s="373">
        <f aca="true" t="shared" si="10" ref="D33:D40">B33+C33</f>
        <v>1</v>
      </c>
      <c r="E33" s="372">
        <v>0</v>
      </c>
      <c r="F33" s="372">
        <v>0</v>
      </c>
      <c r="G33" s="378">
        <f>+E33+F33</f>
        <v>0</v>
      </c>
      <c r="H33" s="372">
        <v>0</v>
      </c>
      <c r="I33" s="374">
        <v>1</v>
      </c>
      <c r="J33" s="373">
        <f>H33+I33</f>
        <v>1</v>
      </c>
      <c r="K33" s="372">
        <v>0</v>
      </c>
      <c r="L33" s="374">
        <v>0</v>
      </c>
      <c r="M33" s="373">
        <f>K33+L33</f>
        <v>0</v>
      </c>
      <c r="N33" s="372">
        <v>0</v>
      </c>
      <c r="O33" s="374">
        <v>0</v>
      </c>
      <c r="P33" s="375">
        <f>O33+N33</f>
        <v>0</v>
      </c>
      <c r="Q33" s="363">
        <f aca="true" t="shared" si="11" ref="Q33:S40">E33+H33+K33+N33+B33</f>
        <v>0</v>
      </c>
      <c r="R33" s="363">
        <f t="shared" si="11"/>
        <v>2</v>
      </c>
      <c r="S33" s="365">
        <f t="shared" si="11"/>
        <v>2</v>
      </c>
    </row>
    <row r="34" spans="1:19" s="366" customFormat="1" ht="18.75" customHeight="1">
      <c r="A34" s="322" t="s">
        <v>73</v>
      </c>
      <c r="B34" s="377">
        <v>0</v>
      </c>
      <c r="C34" s="372">
        <v>0</v>
      </c>
      <c r="D34" s="373">
        <f t="shared" si="10"/>
        <v>0</v>
      </c>
      <c r="E34" s="372">
        <v>0</v>
      </c>
      <c r="F34" s="372">
        <v>1</v>
      </c>
      <c r="G34" s="378">
        <f>+E34+F34</f>
        <v>1</v>
      </c>
      <c r="H34" s="372">
        <v>0</v>
      </c>
      <c r="I34" s="374">
        <v>0</v>
      </c>
      <c r="J34" s="373">
        <f>H34+I34</f>
        <v>0</v>
      </c>
      <c r="K34" s="372">
        <v>0</v>
      </c>
      <c r="L34" s="374">
        <v>0</v>
      </c>
      <c r="M34" s="373">
        <f>K34+L34</f>
        <v>0</v>
      </c>
      <c r="N34" s="372">
        <v>1</v>
      </c>
      <c r="O34" s="374">
        <v>3</v>
      </c>
      <c r="P34" s="375">
        <f>N34+O34</f>
        <v>4</v>
      </c>
      <c r="Q34" s="363">
        <f t="shared" si="11"/>
        <v>1</v>
      </c>
      <c r="R34" s="363">
        <f t="shared" si="11"/>
        <v>4</v>
      </c>
      <c r="S34" s="365">
        <f t="shared" si="11"/>
        <v>5</v>
      </c>
    </row>
    <row r="35" spans="1:19" s="366" customFormat="1" ht="16.5" customHeight="1">
      <c r="A35" s="322" t="s">
        <v>74</v>
      </c>
      <c r="B35" s="377">
        <f>B46+B60</f>
        <v>0</v>
      </c>
      <c r="C35" s="372">
        <v>0</v>
      </c>
      <c r="D35" s="373">
        <v>0</v>
      </c>
      <c r="E35" s="372">
        <f>G35-F35</f>
        <v>0</v>
      </c>
      <c r="F35" s="372">
        <v>0</v>
      </c>
      <c r="G35" s="378">
        <v>0</v>
      </c>
      <c r="H35" s="372">
        <f>J35-I35</f>
        <v>0</v>
      </c>
      <c r="I35" s="374">
        <v>1</v>
      </c>
      <c r="J35" s="373">
        <v>1</v>
      </c>
      <c r="K35" s="372">
        <f>M35-L35</f>
        <v>0</v>
      </c>
      <c r="L35" s="374">
        <v>0</v>
      </c>
      <c r="M35" s="373">
        <v>0</v>
      </c>
      <c r="N35" s="372">
        <f>P35-O35</f>
        <v>0</v>
      </c>
      <c r="O35" s="374">
        <v>0</v>
      </c>
      <c r="P35" s="375">
        <v>0</v>
      </c>
      <c r="Q35" s="363">
        <f t="shared" si="11"/>
        <v>0</v>
      </c>
      <c r="R35" s="363">
        <f t="shared" si="11"/>
        <v>1</v>
      </c>
      <c r="S35" s="365">
        <f t="shared" si="11"/>
        <v>1</v>
      </c>
    </row>
    <row r="36" spans="1:19" s="366" customFormat="1" ht="18" customHeight="1">
      <c r="A36" s="323" t="s">
        <v>55</v>
      </c>
      <c r="B36" s="377">
        <v>0</v>
      </c>
      <c r="C36" s="372">
        <v>0</v>
      </c>
      <c r="D36" s="373">
        <f t="shared" si="10"/>
        <v>0</v>
      </c>
      <c r="E36" s="372">
        <f>G36-F36</f>
        <v>0</v>
      </c>
      <c r="F36" s="372">
        <v>0</v>
      </c>
      <c r="G36" s="378">
        <v>0</v>
      </c>
      <c r="H36" s="372">
        <f>J36-I36</f>
        <v>0</v>
      </c>
      <c r="I36" s="374">
        <v>0</v>
      </c>
      <c r="J36" s="378">
        <v>0</v>
      </c>
      <c r="K36" s="372">
        <v>0</v>
      </c>
      <c r="L36" s="374">
        <v>1</v>
      </c>
      <c r="M36" s="373">
        <f>K36+L36</f>
        <v>1</v>
      </c>
      <c r="N36" s="372">
        <v>0</v>
      </c>
      <c r="O36" s="374">
        <v>0</v>
      </c>
      <c r="P36" s="375">
        <f>N36+O36</f>
        <v>0</v>
      </c>
      <c r="Q36" s="363">
        <f t="shared" si="11"/>
        <v>0</v>
      </c>
      <c r="R36" s="363">
        <f t="shared" si="11"/>
        <v>1</v>
      </c>
      <c r="S36" s="365">
        <f t="shared" si="11"/>
        <v>1</v>
      </c>
    </row>
    <row r="37" spans="1:19" s="366" customFormat="1" ht="18" customHeight="1">
      <c r="A37" s="324" t="s">
        <v>75</v>
      </c>
      <c r="B37" s="377">
        <v>0</v>
      </c>
      <c r="C37" s="372">
        <v>0</v>
      </c>
      <c r="D37" s="373">
        <f t="shared" si="10"/>
        <v>0</v>
      </c>
      <c r="E37" s="372">
        <v>0</v>
      </c>
      <c r="F37" s="372">
        <v>0</v>
      </c>
      <c r="G37" s="378">
        <f>+E37+F37</f>
        <v>0</v>
      </c>
      <c r="H37" s="372">
        <v>0</v>
      </c>
      <c r="I37" s="374">
        <v>0</v>
      </c>
      <c r="J37" s="373">
        <f>H37+I37</f>
        <v>0</v>
      </c>
      <c r="K37" s="372">
        <v>0</v>
      </c>
      <c r="L37" s="374">
        <v>0</v>
      </c>
      <c r="M37" s="373">
        <f>K37+L37</f>
        <v>0</v>
      </c>
      <c r="N37" s="372">
        <v>7</v>
      </c>
      <c r="O37" s="374">
        <v>3</v>
      </c>
      <c r="P37" s="375">
        <f>N37+O37</f>
        <v>10</v>
      </c>
      <c r="Q37" s="363">
        <f t="shared" si="11"/>
        <v>7</v>
      </c>
      <c r="R37" s="363">
        <f t="shared" si="11"/>
        <v>3</v>
      </c>
      <c r="S37" s="365">
        <f t="shared" si="11"/>
        <v>10</v>
      </c>
    </row>
    <row r="38" spans="1:19" s="366" customFormat="1" ht="15.75" customHeight="1">
      <c r="A38" s="325" t="s">
        <v>76</v>
      </c>
      <c r="B38" s="377">
        <v>0</v>
      </c>
      <c r="C38" s="372">
        <v>0</v>
      </c>
      <c r="D38" s="373">
        <v>0</v>
      </c>
      <c r="E38" s="372">
        <v>0</v>
      </c>
      <c r="F38" s="372">
        <v>1</v>
      </c>
      <c r="G38" s="378">
        <f>+E38+F38</f>
        <v>1</v>
      </c>
      <c r="H38" s="372">
        <v>0</v>
      </c>
      <c r="I38" s="374">
        <v>2</v>
      </c>
      <c r="J38" s="373">
        <f>H38+I38</f>
        <v>2</v>
      </c>
      <c r="K38" s="372">
        <v>0</v>
      </c>
      <c r="L38" s="374">
        <v>0</v>
      </c>
      <c r="M38" s="373">
        <f>K38+L38</f>
        <v>0</v>
      </c>
      <c r="N38" s="372">
        <v>0</v>
      </c>
      <c r="O38" s="374">
        <v>1</v>
      </c>
      <c r="P38" s="375">
        <f>N38+O38</f>
        <v>1</v>
      </c>
      <c r="Q38" s="363">
        <f t="shared" si="11"/>
        <v>0</v>
      </c>
      <c r="R38" s="363">
        <f t="shared" si="11"/>
        <v>4</v>
      </c>
      <c r="S38" s="365">
        <f t="shared" si="11"/>
        <v>4</v>
      </c>
    </row>
    <row r="39" spans="1:29" s="366" customFormat="1" ht="19.5" customHeight="1">
      <c r="A39" s="326" t="s">
        <v>85</v>
      </c>
      <c r="B39" s="377">
        <v>0</v>
      </c>
      <c r="C39" s="372">
        <v>0</v>
      </c>
      <c r="D39" s="373">
        <f t="shared" si="10"/>
        <v>0</v>
      </c>
      <c r="E39" s="372">
        <v>0</v>
      </c>
      <c r="F39" s="372">
        <v>0</v>
      </c>
      <c r="G39" s="378">
        <f>E39+F39</f>
        <v>0</v>
      </c>
      <c r="H39" s="372">
        <v>0</v>
      </c>
      <c r="I39" s="374">
        <v>0</v>
      </c>
      <c r="J39" s="373">
        <f>H39+I39</f>
        <v>0</v>
      </c>
      <c r="K39" s="372">
        <v>0</v>
      </c>
      <c r="L39" s="374">
        <v>0</v>
      </c>
      <c r="M39" s="373">
        <f>K39+L39</f>
        <v>0</v>
      </c>
      <c r="N39" s="372">
        <v>0</v>
      </c>
      <c r="O39" s="374">
        <v>0</v>
      </c>
      <c r="P39" s="375">
        <f>N39+O39</f>
        <v>0</v>
      </c>
      <c r="Q39" s="363">
        <f t="shared" si="11"/>
        <v>0</v>
      </c>
      <c r="R39" s="363">
        <f t="shared" si="11"/>
        <v>0</v>
      </c>
      <c r="S39" s="365">
        <f t="shared" si="11"/>
        <v>0</v>
      </c>
      <c r="Y39" s="381"/>
      <c r="Z39" s="381"/>
      <c r="AA39" s="381"/>
      <c r="AB39" s="381"/>
      <c r="AC39" s="381"/>
    </row>
    <row r="40" spans="1:29" s="366" customFormat="1" ht="18.75" customHeight="1">
      <c r="A40" s="312" t="s">
        <v>78</v>
      </c>
      <c r="B40" s="377">
        <v>0</v>
      </c>
      <c r="C40" s="372">
        <v>0</v>
      </c>
      <c r="D40" s="373">
        <f t="shared" si="10"/>
        <v>0</v>
      </c>
      <c r="E40" s="372">
        <v>0</v>
      </c>
      <c r="F40" s="372">
        <v>1</v>
      </c>
      <c r="G40" s="378">
        <f>E40+F40</f>
        <v>1</v>
      </c>
      <c r="H40" s="372">
        <v>0</v>
      </c>
      <c r="I40" s="374">
        <v>0</v>
      </c>
      <c r="J40" s="373">
        <f>H40+I40</f>
        <v>0</v>
      </c>
      <c r="K40" s="372">
        <v>0</v>
      </c>
      <c r="L40" s="374">
        <v>0</v>
      </c>
      <c r="M40" s="373">
        <f>K40+L40</f>
        <v>0</v>
      </c>
      <c r="N40" s="372">
        <v>0</v>
      </c>
      <c r="O40" s="374">
        <v>0</v>
      </c>
      <c r="P40" s="375">
        <f>N40+O40</f>
        <v>0</v>
      </c>
      <c r="Q40" s="363">
        <f t="shared" si="11"/>
        <v>0</v>
      </c>
      <c r="R40" s="363">
        <f t="shared" si="11"/>
        <v>1</v>
      </c>
      <c r="S40" s="365">
        <f t="shared" si="11"/>
        <v>1</v>
      </c>
      <c r="Y40" s="381"/>
      <c r="Z40" s="381"/>
      <c r="AA40" s="381"/>
      <c r="AB40" s="381"/>
      <c r="AC40" s="381"/>
    </row>
    <row r="41" spans="1:19" s="366" customFormat="1" ht="20.25" customHeight="1" thickBot="1">
      <c r="A41" s="299" t="s">
        <v>64</v>
      </c>
      <c r="B41" s="1343">
        <f aca="true" t="shared" si="12" ref="B41:S41">SUM(B32:B40)</f>
        <v>0</v>
      </c>
      <c r="C41" s="1344">
        <f t="shared" si="12"/>
        <v>2</v>
      </c>
      <c r="D41" s="1345">
        <f t="shared" si="12"/>
        <v>2</v>
      </c>
      <c r="E41" s="1344">
        <f t="shared" si="12"/>
        <v>0</v>
      </c>
      <c r="F41" s="1344">
        <f t="shared" si="12"/>
        <v>4</v>
      </c>
      <c r="G41" s="1346">
        <f t="shared" si="12"/>
        <v>4</v>
      </c>
      <c r="H41" s="1347">
        <f t="shared" si="12"/>
        <v>0</v>
      </c>
      <c r="I41" s="1348">
        <f t="shared" si="12"/>
        <v>5</v>
      </c>
      <c r="J41" s="1346">
        <f t="shared" si="12"/>
        <v>5</v>
      </c>
      <c r="K41" s="1347">
        <f t="shared" si="12"/>
        <v>0</v>
      </c>
      <c r="L41" s="1348">
        <f t="shared" si="12"/>
        <v>1</v>
      </c>
      <c r="M41" s="1349">
        <f t="shared" si="12"/>
        <v>1</v>
      </c>
      <c r="N41" s="1344">
        <f t="shared" si="12"/>
        <v>9</v>
      </c>
      <c r="O41" s="1348">
        <f t="shared" si="12"/>
        <v>8</v>
      </c>
      <c r="P41" s="1350">
        <f t="shared" si="12"/>
        <v>17</v>
      </c>
      <c r="Q41" s="1344">
        <f t="shared" si="12"/>
        <v>9</v>
      </c>
      <c r="R41" s="1348">
        <f t="shared" si="12"/>
        <v>20</v>
      </c>
      <c r="S41" s="1351">
        <f t="shared" si="12"/>
        <v>29</v>
      </c>
    </row>
    <row r="42" spans="1:19" s="366" customFormat="1" ht="18" customHeight="1">
      <c r="A42" s="341" t="s">
        <v>65</v>
      </c>
      <c r="B42" s="1352">
        <f>B30</f>
        <v>132</v>
      </c>
      <c r="C42" s="1352">
        <f>C30</f>
        <v>64</v>
      </c>
      <c r="D42" s="1352">
        <f>D30</f>
        <v>196</v>
      </c>
      <c r="E42" s="1352">
        <f>E30</f>
        <v>113</v>
      </c>
      <c r="F42" s="1352">
        <f aca="true" t="shared" si="13" ref="F42:P42">F30</f>
        <v>65</v>
      </c>
      <c r="G42" s="1353">
        <f t="shared" si="13"/>
        <v>178</v>
      </c>
      <c r="H42" s="1352">
        <f t="shared" si="13"/>
        <v>81</v>
      </c>
      <c r="I42" s="1354">
        <f t="shared" si="13"/>
        <v>88</v>
      </c>
      <c r="J42" s="1353">
        <f t="shared" si="13"/>
        <v>169</v>
      </c>
      <c r="K42" s="1352">
        <f t="shared" si="13"/>
        <v>58</v>
      </c>
      <c r="L42" s="1354">
        <f t="shared" si="13"/>
        <v>42</v>
      </c>
      <c r="M42" s="1353">
        <f t="shared" si="13"/>
        <v>100</v>
      </c>
      <c r="N42" s="1352">
        <f t="shared" si="13"/>
        <v>112</v>
      </c>
      <c r="O42" s="1354">
        <f t="shared" si="13"/>
        <v>86</v>
      </c>
      <c r="P42" s="1355">
        <f t="shared" si="13"/>
        <v>198</v>
      </c>
      <c r="Q42" s="1356">
        <f>E42+H42+K42+N42+B42</f>
        <v>496</v>
      </c>
      <c r="R42" s="1357">
        <f>F42+I42+L42+O42+C42</f>
        <v>345</v>
      </c>
      <c r="S42" s="1358">
        <f>G42+J42+M42+P42+D42</f>
        <v>841</v>
      </c>
    </row>
    <row r="43" spans="1:19" s="366" customFormat="1" ht="20.25" customHeight="1" thickBot="1">
      <c r="A43" s="382" t="s">
        <v>63</v>
      </c>
      <c r="B43" s="1359">
        <f>B41</f>
        <v>0</v>
      </c>
      <c r="C43" s="1359">
        <f>C41</f>
        <v>2</v>
      </c>
      <c r="D43" s="1359">
        <f>D41</f>
        <v>2</v>
      </c>
      <c r="E43" s="1359">
        <f>E41</f>
        <v>0</v>
      </c>
      <c r="F43" s="1359">
        <f aca="true" t="shared" si="14" ref="F43:P43">F41</f>
        <v>4</v>
      </c>
      <c r="G43" s="1360">
        <f t="shared" si="14"/>
        <v>4</v>
      </c>
      <c r="H43" s="1359">
        <f t="shared" si="14"/>
        <v>0</v>
      </c>
      <c r="I43" s="1361">
        <f t="shared" si="14"/>
        <v>5</v>
      </c>
      <c r="J43" s="1360">
        <f t="shared" si="14"/>
        <v>5</v>
      </c>
      <c r="K43" s="1359">
        <f t="shared" si="14"/>
        <v>0</v>
      </c>
      <c r="L43" s="1361">
        <f t="shared" si="14"/>
        <v>1</v>
      </c>
      <c r="M43" s="1360">
        <f t="shared" si="14"/>
        <v>1</v>
      </c>
      <c r="N43" s="1359">
        <f t="shared" si="14"/>
        <v>9</v>
      </c>
      <c r="O43" s="1361">
        <f t="shared" si="14"/>
        <v>8</v>
      </c>
      <c r="P43" s="1362">
        <f t="shared" si="14"/>
        <v>17</v>
      </c>
      <c r="Q43" s="1363">
        <f>E43+H43+K43+N43+B43</f>
        <v>9</v>
      </c>
      <c r="R43" s="1364">
        <f>F43+I43+L43+T6+C43</f>
        <v>12</v>
      </c>
      <c r="S43" s="1365">
        <f>G43+J43+M43+P43+D43</f>
        <v>29</v>
      </c>
    </row>
    <row r="44" spans="1:19" s="366" customFormat="1" ht="19.5" customHeight="1" thickBot="1">
      <c r="A44" s="571" t="s">
        <v>66</v>
      </c>
      <c r="B44" s="1366">
        <f>SUM(B42:B43)</f>
        <v>132</v>
      </c>
      <c r="C44" s="1366">
        <f>SUM(C42:C43)</f>
        <v>66</v>
      </c>
      <c r="D44" s="1366">
        <f>SUM(D42:D43)</f>
        <v>198</v>
      </c>
      <c r="E44" s="1366">
        <f aca="true" t="shared" si="15" ref="E44:O44">SUM(E42:E43)</f>
        <v>113</v>
      </c>
      <c r="F44" s="1366">
        <f t="shared" si="15"/>
        <v>69</v>
      </c>
      <c r="G44" s="1367">
        <f t="shared" si="15"/>
        <v>182</v>
      </c>
      <c r="H44" s="1366">
        <f t="shared" si="15"/>
        <v>81</v>
      </c>
      <c r="I44" s="1368">
        <f t="shared" si="15"/>
        <v>93</v>
      </c>
      <c r="J44" s="1367">
        <f t="shared" si="15"/>
        <v>174</v>
      </c>
      <c r="K44" s="1366">
        <f t="shared" si="15"/>
        <v>58</v>
      </c>
      <c r="L44" s="1368">
        <f t="shared" si="15"/>
        <v>43</v>
      </c>
      <c r="M44" s="1367">
        <f t="shared" si="15"/>
        <v>101</v>
      </c>
      <c r="N44" s="1366">
        <f t="shared" si="15"/>
        <v>121</v>
      </c>
      <c r="O44" s="1368">
        <f t="shared" si="15"/>
        <v>94</v>
      </c>
      <c r="P44" s="1369">
        <f>SUM(P42:P43)</f>
        <v>215</v>
      </c>
      <c r="Q44" s="1370">
        <f>E44+H44+K44+N44+B44</f>
        <v>505</v>
      </c>
      <c r="R44" s="1371">
        <f>F44+I44+L44+O44+C44</f>
        <v>365</v>
      </c>
      <c r="S44" s="1365">
        <f>SUM(S42:S43)</f>
        <v>870</v>
      </c>
    </row>
    <row r="45" spans="19:20" ht="12.75">
      <c r="S45" s="528"/>
      <c r="T45" s="529"/>
    </row>
    <row r="46" spans="1:20" ht="15.75">
      <c r="A46" s="2997" t="s">
        <v>367</v>
      </c>
      <c r="B46" s="2997"/>
      <c r="C46" s="2997"/>
      <c r="D46" s="2997"/>
      <c r="E46" s="2997"/>
      <c r="F46" s="2997"/>
      <c r="G46" s="2997"/>
      <c r="H46" s="2997"/>
      <c r="I46" s="2997"/>
      <c r="J46" s="2997"/>
      <c r="K46" s="2997"/>
      <c r="L46" s="2997"/>
      <c r="M46" s="2997"/>
      <c r="N46" s="2997"/>
      <c r="O46" s="2997"/>
      <c r="P46" s="2997"/>
      <c r="Q46" s="2997"/>
      <c r="R46" s="2997"/>
      <c r="S46" s="2997"/>
      <c r="T46" s="1372"/>
    </row>
    <row r="47" spans="1:17" ht="15.75">
      <c r="A47" s="1839"/>
      <c r="B47" s="1839"/>
      <c r="C47" s="1839"/>
      <c r="D47" s="1839"/>
      <c r="E47" s="1839"/>
      <c r="F47" s="1839"/>
      <c r="G47" s="1839"/>
      <c r="H47" s="1839"/>
      <c r="I47" s="2466"/>
      <c r="J47" s="1373"/>
      <c r="K47" s="1373"/>
      <c r="L47" s="1373"/>
      <c r="M47" s="1373"/>
      <c r="N47" s="1373"/>
      <c r="O47" s="1373"/>
      <c r="P47" s="1373"/>
      <c r="Q47" s="1373"/>
    </row>
    <row r="48" ht="15.75">
      <c r="A48" s="1374" t="s">
        <v>328</v>
      </c>
    </row>
  </sheetData>
  <sheetProtection/>
  <mergeCells count="20">
    <mergeCell ref="A46:S46"/>
    <mergeCell ref="N4:P4"/>
    <mergeCell ref="B5:D6"/>
    <mergeCell ref="E5:G6"/>
    <mergeCell ref="H5:J6"/>
    <mergeCell ref="K5:M6"/>
    <mergeCell ref="N5:P6"/>
    <mergeCell ref="E4:G4"/>
    <mergeCell ref="H4:J4"/>
    <mergeCell ref="K4:M4"/>
    <mergeCell ref="E1:S1"/>
    <mergeCell ref="A2:A7"/>
    <mergeCell ref="E2:S2"/>
    <mergeCell ref="B3:D3"/>
    <mergeCell ref="E3:G3"/>
    <mergeCell ref="H3:J3"/>
    <mergeCell ref="K3:M3"/>
    <mergeCell ref="N3:P3"/>
    <mergeCell ref="Q3:S6"/>
    <mergeCell ref="B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BC48"/>
  <sheetViews>
    <sheetView zoomScale="75" zoomScaleNormal="75" zoomScalePageLayoutView="0" workbookViewId="0" topLeftCell="A1">
      <selection activeCell="P38" sqref="P38"/>
    </sheetView>
  </sheetViews>
  <sheetFormatPr defaultColWidth="9.00390625" defaultRowHeight="12.75"/>
  <cols>
    <col min="1" max="1" width="40.875" style="0" customWidth="1"/>
    <col min="2" max="2" width="6.00390625" style="357" customWidth="1"/>
    <col min="3" max="3" width="11.375" style="0" customWidth="1"/>
    <col min="4" max="4" width="14.25390625" style="0" customWidth="1"/>
    <col min="5" max="5" width="8.25390625" style="357" customWidth="1"/>
    <col min="6" max="6" width="9.375" style="0" customWidth="1"/>
    <col min="7" max="7" width="16.00390625" style="0" customWidth="1"/>
    <col min="8" max="8" width="8.375" style="357" customWidth="1"/>
    <col min="9" max="9" width="9.25390625" style="0" customWidth="1"/>
    <col min="10" max="10" width="15.625" style="0" customWidth="1"/>
    <col min="11" max="11" width="8.375" style="0" customWidth="1"/>
    <col min="12" max="12" width="10.00390625" style="0" customWidth="1"/>
    <col min="13" max="13" width="19.75390625" style="0" customWidth="1"/>
    <col min="14" max="55" width="10.00390625" style="357" customWidth="1"/>
  </cols>
  <sheetData>
    <row r="1" spans="1:13" ht="18.75" customHeight="1" thickBot="1">
      <c r="A1" s="356"/>
      <c r="B1" s="2982" t="s">
        <v>46</v>
      </c>
      <c r="C1" s="2982"/>
      <c r="D1" s="2982"/>
      <c r="E1" s="2982"/>
      <c r="F1" s="2982"/>
      <c r="G1" s="2982"/>
      <c r="H1" s="2982"/>
      <c r="I1" s="2982"/>
      <c r="J1" s="2982"/>
      <c r="K1" s="2982"/>
      <c r="L1" s="2982"/>
      <c r="M1" s="2982"/>
    </row>
    <row r="2" spans="1:13" ht="13.5" thickBot="1">
      <c r="A2" s="2983" t="s">
        <v>9</v>
      </c>
      <c r="B2" s="2986" t="s">
        <v>368</v>
      </c>
      <c r="C2" s="2986"/>
      <c r="D2" s="2986"/>
      <c r="E2" s="2986"/>
      <c r="F2" s="2986"/>
      <c r="G2" s="2986"/>
      <c r="H2" s="2986"/>
      <c r="I2" s="2986"/>
      <c r="J2" s="2986"/>
      <c r="K2" s="2986"/>
      <c r="L2" s="2986"/>
      <c r="M2" s="2987"/>
    </row>
    <row r="3" spans="1:13" ht="16.5" thickBot="1">
      <c r="A3" s="2984"/>
      <c r="B3" s="2988" t="s">
        <v>67</v>
      </c>
      <c r="C3" s="2955"/>
      <c r="D3" s="2975"/>
      <c r="E3" s="3010" t="s">
        <v>68</v>
      </c>
      <c r="F3" s="2955"/>
      <c r="G3" s="2975"/>
      <c r="H3" s="3010" t="s">
        <v>69</v>
      </c>
      <c r="I3" s="2955"/>
      <c r="J3" s="2975"/>
      <c r="K3" s="2990" t="s">
        <v>4</v>
      </c>
      <c r="L3" s="2990"/>
      <c r="M3" s="2991"/>
    </row>
    <row r="4" spans="1:13" ht="18" customHeight="1">
      <c r="A4" s="2984"/>
      <c r="B4" s="2999">
        <v>1</v>
      </c>
      <c r="C4" s="2992"/>
      <c r="D4" s="3000"/>
      <c r="E4" s="3006">
        <v>2</v>
      </c>
      <c r="F4" s="3007"/>
      <c r="G4" s="3008"/>
      <c r="H4" s="3007">
        <v>3</v>
      </c>
      <c r="I4" s="3007"/>
      <c r="J4" s="3008"/>
      <c r="K4" s="2992"/>
      <c r="L4" s="2992"/>
      <c r="M4" s="2993"/>
    </row>
    <row r="5" spans="1:13" ht="21" customHeight="1">
      <c r="A5" s="2984"/>
      <c r="B5" s="3003"/>
      <c r="C5" s="3004"/>
      <c r="D5" s="3005"/>
      <c r="E5" s="3009"/>
      <c r="F5" s="3004"/>
      <c r="G5" s="3005"/>
      <c r="H5" s="3004"/>
      <c r="I5" s="3004"/>
      <c r="J5" s="3005"/>
      <c r="K5" s="3004"/>
      <c r="L5" s="3004"/>
      <c r="M5" s="3011"/>
    </row>
    <row r="6" spans="1:13" ht="25.5" customHeight="1">
      <c r="A6" s="2985"/>
      <c r="B6" s="262" t="s">
        <v>26</v>
      </c>
      <c r="C6" s="263" t="s">
        <v>50</v>
      </c>
      <c r="D6" s="361" t="s">
        <v>4</v>
      </c>
      <c r="E6" s="360" t="s">
        <v>26</v>
      </c>
      <c r="F6" s="263" t="s">
        <v>50</v>
      </c>
      <c r="G6" s="328" t="s">
        <v>4</v>
      </c>
      <c r="H6" s="329" t="s">
        <v>26</v>
      </c>
      <c r="I6" s="263" t="s">
        <v>50</v>
      </c>
      <c r="J6" s="361" t="s">
        <v>4</v>
      </c>
      <c r="K6" s="360" t="s">
        <v>26</v>
      </c>
      <c r="L6" s="263" t="s">
        <v>50</v>
      </c>
      <c r="M6" s="383" t="s">
        <v>4</v>
      </c>
    </row>
    <row r="7" spans="1:13" ht="18.75" customHeight="1">
      <c r="A7" s="265" t="s">
        <v>51</v>
      </c>
      <c r="B7" s="1193"/>
      <c r="C7" s="1194"/>
      <c r="D7" s="1195"/>
      <c r="E7" s="1196"/>
      <c r="F7" s="1194"/>
      <c r="G7" s="1197"/>
      <c r="H7" s="1196"/>
      <c r="I7" s="1194"/>
      <c r="J7" s="1197"/>
      <c r="K7" s="1198"/>
      <c r="L7" s="1199"/>
      <c r="M7" s="1200"/>
    </row>
    <row r="8" spans="1:55" s="367" customFormat="1" ht="18.75" customHeight="1">
      <c r="A8" s="321" t="s">
        <v>71</v>
      </c>
      <c r="B8" s="377">
        <f aca="true" t="shared" si="0" ref="B8:C15">B20+B31</f>
        <v>10</v>
      </c>
      <c r="C8" s="374">
        <f t="shared" si="0"/>
        <v>0</v>
      </c>
      <c r="D8" s="373">
        <f>C8+B8</f>
        <v>10</v>
      </c>
      <c r="E8" s="372">
        <f aca="true" t="shared" si="1" ref="E8:F16">E20+E31</f>
        <v>1</v>
      </c>
      <c r="F8" s="374">
        <f t="shared" si="1"/>
        <v>1</v>
      </c>
      <c r="G8" s="378">
        <f>F8+E8</f>
        <v>2</v>
      </c>
      <c r="H8" s="372">
        <f aca="true" t="shared" si="2" ref="H8:I16">H20+H31</f>
        <v>0</v>
      </c>
      <c r="I8" s="374">
        <f t="shared" si="2"/>
        <v>0</v>
      </c>
      <c r="J8" s="378">
        <f>I8+H8</f>
        <v>0</v>
      </c>
      <c r="K8" s="376">
        <f>B8+E8+H8</f>
        <v>11</v>
      </c>
      <c r="L8" s="376">
        <f>C8+F8+I8</f>
        <v>1</v>
      </c>
      <c r="M8" s="384">
        <f>D8+G8+J8</f>
        <v>12</v>
      </c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6"/>
      <c r="AD8" s="366"/>
      <c r="AE8" s="366"/>
      <c r="AF8" s="366"/>
      <c r="AG8" s="366"/>
      <c r="AH8" s="366"/>
      <c r="AI8" s="366"/>
      <c r="AJ8" s="366"/>
      <c r="AK8" s="366"/>
      <c r="AL8" s="366"/>
      <c r="AM8" s="366"/>
      <c r="AN8" s="366"/>
      <c r="AO8" s="366"/>
      <c r="AP8" s="366"/>
      <c r="AQ8" s="366"/>
      <c r="AR8" s="366"/>
      <c r="AS8" s="366"/>
      <c r="AT8" s="366"/>
      <c r="AU8" s="366"/>
      <c r="AV8" s="366"/>
      <c r="AW8" s="366"/>
      <c r="AX8" s="366"/>
      <c r="AY8" s="366"/>
      <c r="AZ8" s="366"/>
      <c r="BA8" s="366"/>
      <c r="BB8" s="366"/>
      <c r="BC8" s="366"/>
    </row>
    <row r="9" spans="1:55" s="367" customFormat="1" ht="20.25" customHeight="1">
      <c r="A9" s="321" t="s">
        <v>72</v>
      </c>
      <c r="B9" s="377">
        <f t="shared" si="0"/>
        <v>3</v>
      </c>
      <c r="C9" s="374">
        <f t="shared" si="0"/>
        <v>0</v>
      </c>
      <c r="D9" s="373">
        <f aca="true" t="shared" si="3" ref="D9:D16">C9+B9</f>
        <v>3</v>
      </c>
      <c r="E9" s="372">
        <f t="shared" si="1"/>
        <v>8</v>
      </c>
      <c r="F9" s="374">
        <f t="shared" si="1"/>
        <v>1</v>
      </c>
      <c r="G9" s="378">
        <f aca="true" t="shared" si="4" ref="G9:G16">F9+E9</f>
        <v>9</v>
      </c>
      <c r="H9" s="372">
        <f t="shared" si="2"/>
        <v>0</v>
      </c>
      <c r="I9" s="374">
        <f t="shared" si="2"/>
        <v>0</v>
      </c>
      <c r="J9" s="378">
        <f aca="true" t="shared" si="5" ref="J9:J16">I9+H9</f>
        <v>0</v>
      </c>
      <c r="K9" s="376">
        <f>B9+E9+H9</f>
        <v>11</v>
      </c>
      <c r="L9" s="376">
        <f aca="true" t="shared" si="6" ref="L9:M43">C9+F9+I9</f>
        <v>1</v>
      </c>
      <c r="M9" s="384">
        <f t="shared" si="6"/>
        <v>12</v>
      </c>
      <c r="N9" s="366"/>
      <c r="O9" s="366"/>
      <c r="P9" s="366"/>
      <c r="Q9" s="366"/>
      <c r="R9" s="366"/>
      <c r="S9" s="366"/>
      <c r="T9" s="366"/>
      <c r="U9" s="366"/>
      <c r="V9" s="366"/>
      <c r="W9" s="366"/>
      <c r="X9" s="366"/>
      <c r="Y9" s="366"/>
      <c r="Z9" s="366"/>
      <c r="AA9" s="366"/>
      <c r="AB9" s="366"/>
      <c r="AC9" s="366"/>
      <c r="AD9" s="366"/>
      <c r="AE9" s="366"/>
      <c r="AF9" s="366"/>
      <c r="AG9" s="366"/>
      <c r="AH9" s="366"/>
      <c r="AI9" s="366"/>
      <c r="AJ9" s="366"/>
      <c r="AK9" s="366"/>
      <c r="AL9" s="366"/>
      <c r="AM9" s="366"/>
      <c r="AN9" s="366"/>
      <c r="AO9" s="366"/>
      <c r="AP9" s="366"/>
      <c r="AQ9" s="366"/>
      <c r="AR9" s="366"/>
      <c r="AS9" s="366"/>
      <c r="AT9" s="366"/>
      <c r="AU9" s="366"/>
      <c r="AV9" s="366"/>
      <c r="AW9" s="366"/>
      <c r="AX9" s="366"/>
      <c r="AY9" s="366"/>
      <c r="AZ9" s="366"/>
      <c r="BA9" s="366"/>
      <c r="BB9" s="366"/>
      <c r="BC9" s="366"/>
    </row>
    <row r="10" spans="1:55" s="367" customFormat="1" ht="21" customHeight="1">
      <c r="A10" s="322" t="s">
        <v>73</v>
      </c>
      <c r="B10" s="377">
        <f t="shared" si="0"/>
        <v>8</v>
      </c>
      <c r="C10" s="374">
        <f t="shared" si="0"/>
        <v>7</v>
      </c>
      <c r="D10" s="373">
        <f t="shared" si="3"/>
        <v>15</v>
      </c>
      <c r="E10" s="372">
        <f t="shared" si="1"/>
        <v>4</v>
      </c>
      <c r="F10" s="374">
        <f t="shared" si="1"/>
        <v>1</v>
      </c>
      <c r="G10" s="378">
        <f t="shared" si="4"/>
        <v>5</v>
      </c>
      <c r="H10" s="372">
        <f t="shared" si="2"/>
        <v>0</v>
      </c>
      <c r="I10" s="374">
        <f t="shared" si="2"/>
        <v>0</v>
      </c>
      <c r="J10" s="378">
        <f t="shared" si="5"/>
        <v>0</v>
      </c>
      <c r="K10" s="376">
        <f aca="true" t="shared" si="7" ref="K10:K43">B10+E10+H10</f>
        <v>12</v>
      </c>
      <c r="L10" s="376">
        <f t="shared" si="6"/>
        <v>8</v>
      </c>
      <c r="M10" s="384">
        <f t="shared" si="6"/>
        <v>20</v>
      </c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366"/>
      <c r="AM10" s="366"/>
      <c r="AN10" s="366"/>
      <c r="AO10" s="366"/>
      <c r="AP10" s="366"/>
      <c r="AQ10" s="366"/>
      <c r="AR10" s="366"/>
      <c r="AS10" s="366"/>
      <c r="AT10" s="366"/>
      <c r="AU10" s="366"/>
      <c r="AV10" s="366"/>
      <c r="AW10" s="366"/>
      <c r="AX10" s="366"/>
      <c r="AY10" s="366"/>
      <c r="AZ10" s="366"/>
      <c r="BA10" s="366"/>
      <c r="BB10" s="366"/>
      <c r="BC10" s="366"/>
    </row>
    <row r="11" spans="1:55" s="367" customFormat="1" ht="23.25" customHeight="1">
      <c r="A11" s="322" t="s">
        <v>74</v>
      </c>
      <c r="B11" s="377">
        <f t="shared" si="0"/>
        <v>3</v>
      </c>
      <c r="C11" s="374">
        <f t="shared" si="0"/>
        <v>0</v>
      </c>
      <c r="D11" s="373">
        <f t="shared" si="3"/>
        <v>3</v>
      </c>
      <c r="E11" s="372">
        <f t="shared" si="1"/>
        <v>0</v>
      </c>
      <c r="F11" s="374">
        <f t="shared" si="1"/>
        <v>0</v>
      </c>
      <c r="G11" s="378">
        <f t="shared" si="4"/>
        <v>0</v>
      </c>
      <c r="H11" s="372">
        <f t="shared" si="2"/>
        <v>0</v>
      </c>
      <c r="I11" s="374">
        <f t="shared" si="2"/>
        <v>0</v>
      </c>
      <c r="J11" s="378">
        <f t="shared" si="5"/>
        <v>0</v>
      </c>
      <c r="K11" s="376">
        <f t="shared" si="7"/>
        <v>3</v>
      </c>
      <c r="L11" s="376">
        <f t="shared" si="6"/>
        <v>0</v>
      </c>
      <c r="M11" s="384">
        <f t="shared" si="6"/>
        <v>3</v>
      </c>
      <c r="N11" s="366"/>
      <c r="O11" s="366"/>
      <c r="P11" s="366"/>
      <c r="Q11" s="366"/>
      <c r="R11" s="366"/>
      <c r="S11" s="366"/>
      <c r="T11" s="366"/>
      <c r="U11" s="366"/>
      <c r="V11" s="366"/>
      <c r="W11" s="366"/>
      <c r="X11" s="366"/>
      <c r="Y11" s="366"/>
      <c r="Z11" s="366"/>
      <c r="AA11" s="366"/>
      <c r="AB11" s="366"/>
      <c r="AC11" s="366"/>
      <c r="AD11" s="366"/>
      <c r="AE11" s="366"/>
      <c r="AF11" s="366"/>
      <c r="AG11" s="366"/>
      <c r="AH11" s="366"/>
      <c r="AI11" s="366"/>
      <c r="AJ11" s="366"/>
      <c r="AK11" s="366"/>
      <c r="AL11" s="366"/>
      <c r="AM11" s="366"/>
      <c r="AN11" s="366"/>
      <c r="AO11" s="366"/>
      <c r="AP11" s="366"/>
      <c r="AQ11" s="366"/>
      <c r="AR11" s="366"/>
      <c r="AS11" s="366"/>
      <c r="AT11" s="366"/>
      <c r="AU11" s="366"/>
      <c r="AV11" s="366"/>
      <c r="AW11" s="366"/>
      <c r="AX11" s="366"/>
      <c r="AY11" s="366"/>
      <c r="AZ11" s="366"/>
      <c r="BA11" s="366"/>
      <c r="BB11" s="366"/>
      <c r="BC11" s="366"/>
    </row>
    <row r="12" spans="1:55" s="367" customFormat="1" ht="22.5" customHeight="1">
      <c r="A12" s="323" t="s">
        <v>55</v>
      </c>
      <c r="B12" s="377">
        <f t="shared" si="0"/>
        <v>0</v>
      </c>
      <c r="C12" s="374">
        <v>0</v>
      </c>
      <c r="D12" s="373">
        <f t="shared" si="3"/>
        <v>0</v>
      </c>
      <c r="E12" s="372">
        <f t="shared" si="1"/>
        <v>0</v>
      </c>
      <c r="F12" s="374">
        <f t="shared" si="1"/>
        <v>0</v>
      </c>
      <c r="G12" s="378">
        <f t="shared" si="4"/>
        <v>0</v>
      </c>
      <c r="H12" s="372">
        <f t="shared" si="2"/>
        <v>0</v>
      </c>
      <c r="I12" s="374">
        <f t="shared" si="2"/>
        <v>0</v>
      </c>
      <c r="J12" s="378">
        <f t="shared" si="5"/>
        <v>0</v>
      </c>
      <c r="K12" s="376">
        <f t="shared" si="7"/>
        <v>0</v>
      </c>
      <c r="L12" s="376">
        <f t="shared" si="6"/>
        <v>0</v>
      </c>
      <c r="M12" s="384">
        <f t="shared" si="6"/>
        <v>0</v>
      </c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  <c r="Z12" s="366"/>
      <c r="AA12" s="366"/>
      <c r="AB12" s="366"/>
      <c r="AC12" s="366"/>
      <c r="AD12" s="366"/>
      <c r="AE12" s="366"/>
      <c r="AF12" s="366"/>
      <c r="AG12" s="366"/>
      <c r="AH12" s="366"/>
      <c r="AI12" s="366"/>
      <c r="AJ12" s="366"/>
      <c r="AK12" s="366"/>
      <c r="AL12" s="366"/>
      <c r="AM12" s="366"/>
      <c r="AN12" s="366"/>
      <c r="AO12" s="366"/>
      <c r="AP12" s="366"/>
      <c r="AQ12" s="366"/>
      <c r="AR12" s="366"/>
      <c r="AS12" s="366"/>
      <c r="AT12" s="366"/>
      <c r="AU12" s="366"/>
      <c r="AV12" s="366"/>
      <c r="AW12" s="366"/>
      <c r="AX12" s="366"/>
      <c r="AY12" s="366"/>
      <c r="AZ12" s="366"/>
      <c r="BA12" s="366"/>
      <c r="BB12" s="366"/>
      <c r="BC12" s="366"/>
    </row>
    <row r="13" spans="1:55" s="367" customFormat="1" ht="24" customHeight="1">
      <c r="A13" s="324" t="s">
        <v>75</v>
      </c>
      <c r="B13" s="377">
        <f t="shared" si="0"/>
        <v>3</v>
      </c>
      <c r="C13" s="374">
        <f t="shared" si="0"/>
        <v>0</v>
      </c>
      <c r="D13" s="373">
        <f t="shared" si="3"/>
        <v>3</v>
      </c>
      <c r="E13" s="372">
        <f t="shared" si="1"/>
        <v>0</v>
      </c>
      <c r="F13" s="374">
        <f t="shared" si="1"/>
        <v>0</v>
      </c>
      <c r="G13" s="378">
        <f t="shared" si="4"/>
        <v>0</v>
      </c>
      <c r="H13" s="372">
        <f t="shared" si="2"/>
        <v>0</v>
      </c>
      <c r="I13" s="374">
        <f t="shared" si="2"/>
        <v>0</v>
      </c>
      <c r="J13" s="378">
        <f t="shared" si="5"/>
        <v>0</v>
      </c>
      <c r="K13" s="376">
        <f t="shared" si="7"/>
        <v>3</v>
      </c>
      <c r="L13" s="376">
        <f t="shared" si="6"/>
        <v>0</v>
      </c>
      <c r="M13" s="384">
        <f t="shared" si="6"/>
        <v>3</v>
      </c>
      <c r="N13" s="366"/>
      <c r="O13" s="366"/>
      <c r="P13" s="366"/>
      <c r="Q13" s="366"/>
      <c r="R13" s="366"/>
      <c r="S13" s="366"/>
      <c r="T13" s="366"/>
      <c r="U13" s="366"/>
      <c r="V13" s="366"/>
      <c r="W13" s="366"/>
      <c r="X13" s="366"/>
      <c r="Y13" s="366"/>
      <c r="Z13" s="366"/>
      <c r="AA13" s="366"/>
      <c r="AB13" s="366"/>
      <c r="AC13" s="366"/>
      <c r="AD13" s="366"/>
      <c r="AE13" s="366"/>
      <c r="AF13" s="366"/>
      <c r="AG13" s="366"/>
      <c r="AH13" s="366"/>
      <c r="AI13" s="366"/>
      <c r="AJ13" s="366"/>
      <c r="AK13" s="366"/>
      <c r="AL13" s="366"/>
      <c r="AM13" s="366"/>
      <c r="AN13" s="366"/>
      <c r="AO13" s="366"/>
      <c r="AP13" s="366"/>
      <c r="AQ13" s="366"/>
      <c r="AR13" s="366"/>
      <c r="AS13" s="366"/>
      <c r="AT13" s="366"/>
      <c r="AU13" s="366"/>
      <c r="AV13" s="366"/>
      <c r="AW13" s="366"/>
      <c r="AX13" s="366"/>
      <c r="AY13" s="366"/>
      <c r="AZ13" s="366"/>
      <c r="BA13" s="366"/>
      <c r="BB13" s="366"/>
      <c r="BC13" s="366"/>
    </row>
    <row r="14" spans="1:55" s="367" customFormat="1" ht="26.25" customHeight="1">
      <c r="A14" s="325" t="s">
        <v>76</v>
      </c>
      <c r="B14" s="377">
        <f t="shared" si="0"/>
        <v>5</v>
      </c>
      <c r="C14" s="374">
        <f t="shared" si="0"/>
        <v>8</v>
      </c>
      <c r="D14" s="373">
        <f t="shared" si="3"/>
        <v>13</v>
      </c>
      <c r="E14" s="372">
        <f t="shared" si="1"/>
        <v>4</v>
      </c>
      <c r="F14" s="374">
        <f t="shared" si="1"/>
        <v>9</v>
      </c>
      <c r="G14" s="378">
        <f>F14+E14</f>
        <v>13</v>
      </c>
      <c r="H14" s="372">
        <f t="shared" si="2"/>
        <v>0</v>
      </c>
      <c r="I14" s="374">
        <v>0</v>
      </c>
      <c r="J14" s="378"/>
      <c r="K14" s="376">
        <f t="shared" si="7"/>
        <v>9</v>
      </c>
      <c r="L14" s="376">
        <f t="shared" si="6"/>
        <v>17</v>
      </c>
      <c r="M14" s="384">
        <f t="shared" si="6"/>
        <v>26</v>
      </c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  <c r="AI14" s="366"/>
      <c r="AJ14" s="366"/>
      <c r="AK14" s="366"/>
      <c r="AL14" s="366"/>
      <c r="AM14" s="366"/>
      <c r="AN14" s="366"/>
      <c r="AO14" s="366"/>
      <c r="AP14" s="366"/>
      <c r="AQ14" s="366"/>
      <c r="AR14" s="366"/>
      <c r="AS14" s="366"/>
      <c r="AT14" s="366"/>
      <c r="AU14" s="366"/>
      <c r="AV14" s="366"/>
      <c r="AW14" s="366"/>
      <c r="AX14" s="366"/>
      <c r="AY14" s="366"/>
      <c r="AZ14" s="366"/>
      <c r="BA14" s="366"/>
      <c r="BB14" s="366"/>
      <c r="BC14" s="366"/>
    </row>
    <row r="15" spans="1:55" s="367" customFormat="1" ht="25.5" customHeight="1">
      <c r="A15" s="326" t="s">
        <v>77</v>
      </c>
      <c r="B15" s="377">
        <f t="shared" si="0"/>
        <v>0</v>
      </c>
      <c r="C15" s="374">
        <f t="shared" si="0"/>
        <v>0</v>
      </c>
      <c r="D15" s="373">
        <f t="shared" si="3"/>
        <v>0</v>
      </c>
      <c r="E15" s="372">
        <f t="shared" si="1"/>
        <v>0</v>
      </c>
      <c r="F15" s="374">
        <f t="shared" si="1"/>
        <v>0</v>
      </c>
      <c r="G15" s="378">
        <f>F15+E15</f>
        <v>0</v>
      </c>
      <c r="H15" s="372">
        <f t="shared" si="2"/>
        <v>0</v>
      </c>
      <c r="I15" s="374">
        <f t="shared" si="2"/>
        <v>0</v>
      </c>
      <c r="J15" s="378">
        <f t="shared" si="5"/>
        <v>0</v>
      </c>
      <c r="K15" s="376">
        <f t="shared" si="7"/>
        <v>0</v>
      </c>
      <c r="L15" s="376">
        <f t="shared" si="6"/>
        <v>0</v>
      </c>
      <c r="M15" s="384">
        <f t="shared" si="6"/>
        <v>0</v>
      </c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366"/>
      <c r="AJ15" s="366"/>
      <c r="AK15" s="366"/>
      <c r="AL15" s="366"/>
      <c r="AM15" s="366"/>
      <c r="AN15" s="366"/>
      <c r="AO15" s="366"/>
      <c r="AP15" s="366"/>
      <c r="AQ15" s="366"/>
      <c r="AR15" s="366"/>
      <c r="AS15" s="366"/>
      <c r="AT15" s="366"/>
      <c r="AU15" s="366"/>
      <c r="AV15" s="366"/>
      <c r="AW15" s="366"/>
      <c r="AX15" s="366"/>
      <c r="AY15" s="366"/>
      <c r="AZ15" s="366"/>
      <c r="BA15" s="366"/>
      <c r="BB15" s="366"/>
      <c r="BC15" s="366"/>
    </row>
    <row r="16" spans="1:55" s="367" customFormat="1" ht="21" customHeight="1">
      <c r="A16" s="312" t="s">
        <v>78</v>
      </c>
      <c r="B16" s="377">
        <f>B28</f>
        <v>12</v>
      </c>
      <c r="C16" s="374">
        <f>C28+C39</f>
        <v>7</v>
      </c>
      <c r="D16" s="373">
        <f t="shared" si="3"/>
        <v>19</v>
      </c>
      <c r="E16" s="372">
        <f t="shared" si="1"/>
        <v>10</v>
      </c>
      <c r="F16" s="374">
        <f t="shared" si="1"/>
        <v>12</v>
      </c>
      <c r="G16" s="378">
        <f t="shared" si="4"/>
        <v>22</v>
      </c>
      <c r="H16" s="372">
        <f t="shared" si="2"/>
        <v>0</v>
      </c>
      <c r="I16" s="374">
        <f t="shared" si="2"/>
        <v>0</v>
      </c>
      <c r="J16" s="378">
        <f t="shared" si="5"/>
        <v>0</v>
      </c>
      <c r="K16" s="376">
        <f t="shared" si="7"/>
        <v>22</v>
      </c>
      <c r="L16" s="376">
        <f t="shared" si="6"/>
        <v>19</v>
      </c>
      <c r="M16" s="384">
        <f t="shared" si="6"/>
        <v>41</v>
      </c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366"/>
      <c r="AG16" s="366"/>
      <c r="AH16" s="366"/>
      <c r="AI16" s="366"/>
      <c r="AJ16" s="366"/>
      <c r="AK16" s="366"/>
      <c r="AL16" s="366"/>
      <c r="AM16" s="366"/>
      <c r="AN16" s="366"/>
      <c r="AO16" s="366"/>
      <c r="AP16" s="366"/>
      <c r="AQ16" s="366"/>
      <c r="AR16" s="366"/>
      <c r="AS16" s="366"/>
      <c r="AT16" s="366"/>
      <c r="AU16" s="366"/>
      <c r="AV16" s="366"/>
      <c r="AW16" s="366"/>
      <c r="AX16" s="366"/>
      <c r="AY16" s="366"/>
      <c r="AZ16" s="366"/>
      <c r="BA16" s="366"/>
      <c r="BB16" s="366"/>
      <c r="BC16" s="366"/>
    </row>
    <row r="17" spans="1:55" s="367" customFormat="1" ht="18" customHeight="1">
      <c r="A17" s="317" t="s">
        <v>12</v>
      </c>
      <c r="B17" s="1201">
        <f aca="true" t="shared" si="8" ref="B17:J17">SUM(B8:B16)</f>
        <v>44</v>
      </c>
      <c r="C17" s="1202">
        <f t="shared" si="8"/>
        <v>22</v>
      </c>
      <c r="D17" s="1203">
        <f t="shared" si="8"/>
        <v>66</v>
      </c>
      <c r="E17" s="369">
        <f t="shared" si="8"/>
        <v>27</v>
      </c>
      <c r="F17" s="1202">
        <f t="shared" si="8"/>
        <v>24</v>
      </c>
      <c r="G17" s="1204">
        <f t="shared" si="8"/>
        <v>51</v>
      </c>
      <c r="H17" s="369">
        <f t="shared" si="8"/>
        <v>0</v>
      </c>
      <c r="I17" s="1202">
        <f t="shared" si="8"/>
        <v>0</v>
      </c>
      <c r="J17" s="1204">
        <f t="shared" si="8"/>
        <v>0</v>
      </c>
      <c r="K17" s="370">
        <f>B17+E17+H17</f>
        <v>71</v>
      </c>
      <c r="L17" s="370">
        <f>C17+F17+I17</f>
        <v>46</v>
      </c>
      <c r="M17" s="384">
        <f>D17+G17+J17</f>
        <v>117</v>
      </c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6"/>
      <c r="Z17" s="366"/>
      <c r="AA17" s="366"/>
      <c r="AB17" s="366"/>
      <c r="AC17" s="366"/>
      <c r="AD17" s="366"/>
      <c r="AE17" s="366"/>
      <c r="AF17" s="366"/>
      <c r="AG17" s="366"/>
      <c r="AH17" s="366"/>
      <c r="AI17" s="366"/>
      <c r="AJ17" s="366"/>
      <c r="AK17" s="366"/>
      <c r="AL17" s="366"/>
      <c r="AM17" s="366"/>
      <c r="AN17" s="366"/>
      <c r="AO17" s="366"/>
      <c r="AP17" s="366"/>
      <c r="AQ17" s="366"/>
      <c r="AR17" s="366"/>
      <c r="AS17" s="366"/>
      <c r="AT17" s="366"/>
      <c r="AU17" s="366"/>
      <c r="AV17" s="366"/>
      <c r="AW17" s="366"/>
      <c r="AX17" s="366"/>
      <c r="AY17" s="366"/>
      <c r="AZ17" s="366"/>
      <c r="BA17" s="366"/>
      <c r="BB17" s="366"/>
      <c r="BC17" s="366"/>
    </row>
    <row r="18" spans="1:55" s="367" customFormat="1" ht="14.25" customHeight="1">
      <c r="A18" s="319" t="s">
        <v>23</v>
      </c>
      <c r="B18" s="2506"/>
      <c r="C18" s="2507"/>
      <c r="D18" s="2508"/>
      <c r="E18" s="2476"/>
      <c r="F18" s="2507"/>
      <c r="G18" s="2509"/>
      <c r="H18" s="2476"/>
      <c r="I18" s="2507"/>
      <c r="J18" s="2509"/>
      <c r="K18" s="2510"/>
      <c r="L18" s="2510"/>
      <c r="M18" s="2511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Y18" s="366"/>
      <c r="Z18" s="366"/>
      <c r="AA18" s="366"/>
      <c r="AB18" s="366"/>
      <c r="AC18" s="366"/>
      <c r="AD18" s="366"/>
      <c r="AE18" s="366"/>
      <c r="AF18" s="366"/>
      <c r="AG18" s="366"/>
      <c r="AH18" s="366"/>
      <c r="AI18" s="366"/>
      <c r="AJ18" s="366"/>
      <c r="AK18" s="366"/>
      <c r="AL18" s="366"/>
      <c r="AM18" s="366"/>
      <c r="AN18" s="366"/>
      <c r="AO18" s="366"/>
      <c r="AP18" s="366"/>
      <c r="AQ18" s="366"/>
      <c r="AR18" s="366"/>
      <c r="AS18" s="366"/>
      <c r="AT18" s="366"/>
      <c r="AU18" s="366"/>
      <c r="AV18" s="366"/>
      <c r="AW18" s="366"/>
      <c r="AX18" s="366"/>
      <c r="AY18" s="366"/>
      <c r="AZ18" s="366"/>
      <c r="BA18" s="366"/>
      <c r="BB18" s="366"/>
      <c r="BC18" s="366"/>
    </row>
    <row r="19" spans="1:55" s="367" customFormat="1" ht="20.25" customHeight="1">
      <c r="A19" s="320" t="s">
        <v>11</v>
      </c>
      <c r="B19" s="2506"/>
      <c r="C19" s="2507"/>
      <c r="D19" s="2508"/>
      <c r="E19" s="2476"/>
      <c r="F19" s="2507"/>
      <c r="G19" s="2509"/>
      <c r="H19" s="2476"/>
      <c r="I19" s="2507"/>
      <c r="J19" s="2509"/>
      <c r="K19" s="2510"/>
      <c r="L19" s="2510"/>
      <c r="M19" s="2511"/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366"/>
      <c r="AD19" s="366"/>
      <c r="AE19" s="366"/>
      <c r="AF19" s="366"/>
      <c r="AG19" s="366"/>
      <c r="AH19" s="366"/>
      <c r="AI19" s="366"/>
      <c r="AJ19" s="366"/>
      <c r="AK19" s="366"/>
      <c r="AL19" s="366"/>
      <c r="AM19" s="366"/>
      <c r="AN19" s="366"/>
      <c r="AO19" s="366"/>
      <c r="AP19" s="366"/>
      <c r="AQ19" s="366"/>
      <c r="AR19" s="366"/>
      <c r="AS19" s="366"/>
      <c r="AT19" s="366"/>
      <c r="AU19" s="366"/>
      <c r="AV19" s="366"/>
      <c r="AW19" s="366"/>
      <c r="AX19" s="366"/>
      <c r="AY19" s="366"/>
      <c r="AZ19" s="366"/>
      <c r="BA19" s="366"/>
      <c r="BB19" s="366"/>
      <c r="BC19" s="366"/>
    </row>
    <row r="20" spans="1:55" s="367" customFormat="1" ht="17.25" customHeight="1">
      <c r="A20" s="321" t="s">
        <v>71</v>
      </c>
      <c r="B20" s="377">
        <v>10</v>
      </c>
      <c r="C20" s="374">
        <v>0</v>
      </c>
      <c r="D20" s="373">
        <f aca="true" t="shared" si="9" ref="D20:D28">B20+C20</f>
        <v>10</v>
      </c>
      <c r="E20" s="372">
        <v>0</v>
      </c>
      <c r="F20" s="374">
        <v>0</v>
      </c>
      <c r="G20" s="373">
        <f>E20+F20</f>
        <v>0</v>
      </c>
      <c r="H20" s="372">
        <v>0</v>
      </c>
      <c r="I20" s="374">
        <v>0</v>
      </c>
      <c r="J20" s="373">
        <f>H20+I20</f>
        <v>0</v>
      </c>
      <c r="K20" s="376">
        <f t="shared" si="7"/>
        <v>10</v>
      </c>
      <c r="L20" s="376">
        <f t="shared" si="6"/>
        <v>0</v>
      </c>
      <c r="M20" s="384">
        <f>D20+G20+J20</f>
        <v>10</v>
      </c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  <c r="AC20" s="366"/>
      <c r="AD20" s="366"/>
      <c r="AE20" s="366"/>
      <c r="AF20" s="366"/>
      <c r="AG20" s="366"/>
      <c r="AH20" s="366"/>
      <c r="AI20" s="366"/>
      <c r="AJ20" s="366"/>
      <c r="AK20" s="366"/>
      <c r="AL20" s="366"/>
      <c r="AM20" s="366"/>
      <c r="AN20" s="366"/>
      <c r="AO20" s="366"/>
      <c r="AP20" s="366"/>
      <c r="AQ20" s="366"/>
      <c r="AR20" s="366"/>
      <c r="AS20" s="366"/>
      <c r="AT20" s="366"/>
      <c r="AU20" s="366"/>
      <c r="AV20" s="366"/>
      <c r="AW20" s="366"/>
      <c r="AX20" s="366"/>
      <c r="AY20" s="366"/>
      <c r="AZ20" s="366"/>
      <c r="BA20" s="366"/>
      <c r="BB20" s="366"/>
      <c r="BC20" s="366"/>
    </row>
    <row r="21" spans="1:55" s="367" customFormat="1" ht="18.75" customHeight="1">
      <c r="A21" s="321" t="s">
        <v>72</v>
      </c>
      <c r="B21" s="377">
        <v>3</v>
      </c>
      <c r="C21" s="374">
        <v>0</v>
      </c>
      <c r="D21" s="373">
        <f t="shared" si="9"/>
        <v>3</v>
      </c>
      <c r="E21" s="372">
        <v>8</v>
      </c>
      <c r="F21" s="374">
        <v>1</v>
      </c>
      <c r="G21" s="373">
        <f aca="true" t="shared" si="10" ref="G21:G27">E21+F21</f>
        <v>9</v>
      </c>
      <c r="H21" s="372">
        <v>0</v>
      </c>
      <c r="I21" s="374">
        <v>0</v>
      </c>
      <c r="J21" s="373">
        <f aca="true" t="shared" si="11" ref="J21:J27">H21+I21</f>
        <v>0</v>
      </c>
      <c r="K21" s="376">
        <f t="shared" si="7"/>
        <v>11</v>
      </c>
      <c r="L21" s="376">
        <f t="shared" si="6"/>
        <v>1</v>
      </c>
      <c r="M21" s="384">
        <f t="shared" si="6"/>
        <v>12</v>
      </c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  <c r="Z21" s="366"/>
      <c r="AA21" s="366"/>
      <c r="AB21" s="366"/>
      <c r="AC21" s="366"/>
      <c r="AD21" s="366"/>
      <c r="AE21" s="366"/>
      <c r="AF21" s="366"/>
      <c r="AG21" s="366"/>
      <c r="AH21" s="366"/>
      <c r="AI21" s="366"/>
      <c r="AJ21" s="366"/>
      <c r="AK21" s="366"/>
      <c r="AL21" s="366"/>
      <c r="AM21" s="366"/>
      <c r="AN21" s="366"/>
      <c r="AO21" s="366"/>
      <c r="AP21" s="366"/>
      <c r="AQ21" s="366"/>
      <c r="AR21" s="366"/>
      <c r="AS21" s="366"/>
      <c r="AT21" s="366"/>
      <c r="AU21" s="366"/>
      <c r="AV21" s="366"/>
      <c r="AW21" s="366"/>
      <c r="AX21" s="366"/>
      <c r="AY21" s="366"/>
      <c r="AZ21" s="366"/>
      <c r="BA21" s="366"/>
      <c r="BB21" s="366"/>
      <c r="BC21" s="366"/>
    </row>
    <row r="22" spans="1:55" s="367" customFormat="1" ht="21" customHeight="1">
      <c r="A22" s="322" t="s">
        <v>73</v>
      </c>
      <c r="B22" s="377">
        <v>8</v>
      </c>
      <c r="C22" s="374">
        <v>7</v>
      </c>
      <c r="D22" s="373">
        <f t="shared" si="9"/>
        <v>15</v>
      </c>
      <c r="E22" s="372">
        <v>4</v>
      </c>
      <c r="F22" s="374">
        <v>1</v>
      </c>
      <c r="G22" s="373">
        <f t="shared" si="10"/>
        <v>5</v>
      </c>
      <c r="H22" s="372">
        <v>0</v>
      </c>
      <c r="I22" s="374">
        <v>0</v>
      </c>
      <c r="J22" s="373">
        <f t="shared" si="11"/>
        <v>0</v>
      </c>
      <c r="K22" s="376">
        <f t="shared" si="7"/>
        <v>12</v>
      </c>
      <c r="L22" s="376">
        <f t="shared" si="6"/>
        <v>8</v>
      </c>
      <c r="M22" s="384">
        <f t="shared" si="6"/>
        <v>20</v>
      </c>
      <c r="N22" s="366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366"/>
      <c r="Z22" s="366"/>
      <c r="AA22" s="366"/>
      <c r="AB22" s="366"/>
      <c r="AC22" s="366"/>
      <c r="AD22" s="366"/>
      <c r="AE22" s="366"/>
      <c r="AF22" s="366"/>
      <c r="AG22" s="366"/>
      <c r="AH22" s="366"/>
      <c r="AI22" s="366"/>
      <c r="AJ22" s="366"/>
      <c r="AK22" s="366"/>
      <c r="AL22" s="366"/>
      <c r="AM22" s="366"/>
      <c r="AN22" s="366"/>
      <c r="AO22" s="366"/>
      <c r="AP22" s="366"/>
      <c r="AQ22" s="366"/>
      <c r="AR22" s="366"/>
      <c r="AS22" s="366"/>
      <c r="AT22" s="366"/>
      <c r="AU22" s="366"/>
      <c r="AV22" s="366"/>
      <c r="AW22" s="366"/>
      <c r="AX22" s="366"/>
      <c r="AY22" s="366"/>
      <c r="AZ22" s="366"/>
      <c r="BA22" s="366"/>
      <c r="BB22" s="366"/>
      <c r="BC22" s="366"/>
    </row>
    <row r="23" spans="1:55" s="367" customFormat="1" ht="22.5" customHeight="1">
      <c r="A23" s="322" t="s">
        <v>74</v>
      </c>
      <c r="B23" s="377">
        <v>3</v>
      </c>
      <c r="C23" s="374">
        <v>0</v>
      </c>
      <c r="D23" s="373">
        <f t="shared" si="9"/>
        <v>3</v>
      </c>
      <c r="E23" s="372">
        <v>0</v>
      </c>
      <c r="F23" s="374">
        <v>0</v>
      </c>
      <c r="G23" s="373">
        <f t="shared" si="10"/>
        <v>0</v>
      </c>
      <c r="H23" s="372">
        <v>0</v>
      </c>
      <c r="I23" s="374">
        <v>0</v>
      </c>
      <c r="J23" s="373">
        <f t="shared" si="11"/>
        <v>0</v>
      </c>
      <c r="K23" s="376">
        <f t="shared" si="7"/>
        <v>3</v>
      </c>
      <c r="L23" s="376">
        <f t="shared" si="6"/>
        <v>0</v>
      </c>
      <c r="M23" s="384">
        <f t="shared" si="6"/>
        <v>3</v>
      </c>
      <c r="N23" s="366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6"/>
      <c r="Z23" s="366"/>
      <c r="AA23" s="366"/>
      <c r="AB23" s="366"/>
      <c r="AC23" s="366"/>
      <c r="AD23" s="366"/>
      <c r="AE23" s="366"/>
      <c r="AF23" s="366"/>
      <c r="AG23" s="366"/>
      <c r="AH23" s="366"/>
      <c r="AI23" s="366"/>
      <c r="AJ23" s="366"/>
      <c r="AK23" s="366"/>
      <c r="AL23" s="366"/>
      <c r="AM23" s="366"/>
      <c r="AN23" s="366"/>
      <c r="AO23" s="366"/>
      <c r="AP23" s="366"/>
      <c r="AQ23" s="366"/>
      <c r="AR23" s="366"/>
      <c r="AS23" s="366"/>
      <c r="AT23" s="366"/>
      <c r="AU23" s="366"/>
      <c r="AV23" s="366"/>
      <c r="AW23" s="366"/>
      <c r="AX23" s="366"/>
      <c r="AY23" s="366"/>
      <c r="AZ23" s="366"/>
      <c r="BA23" s="366"/>
      <c r="BB23" s="366"/>
      <c r="BC23" s="366"/>
    </row>
    <row r="24" spans="1:55" s="367" customFormat="1" ht="23.25" customHeight="1">
      <c r="A24" s="323" t="s">
        <v>55</v>
      </c>
      <c r="B24" s="377">
        <v>0</v>
      </c>
      <c r="C24" s="374">
        <v>0</v>
      </c>
      <c r="D24" s="373">
        <f t="shared" si="9"/>
        <v>0</v>
      </c>
      <c r="E24" s="372">
        <v>0</v>
      </c>
      <c r="F24" s="374">
        <v>0</v>
      </c>
      <c r="G24" s="373">
        <f t="shared" si="10"/>
        <v>0</v>
      </c>
      <c r="H24" s="372">
        <v>0</v>
      </c>
      <c r="I24" s="374">
        <v>0</v>
      </c>
      <c r="J24" s="373">
        <f t="shared" si="11"/>
        <v>0</v>
      </c>
      <c r="K24" s="376">
        <f t="shared" si="7"/>
        <v>0</v>
      </c>
      <c r="L24" s="376">
        <f t="shared" si="6"/>
        <v>0</v>
      </c>
      <c r="M24" s="384">
        <f t="shared" si="6"/>
        <v>0</v>
      </c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366"/>
      <c r="AJ24" s="366"/>
      <c r="AK24" s="366"/>
      <c r="AL24" s="366"/>
      <c r="AM24" s="366"/>
      <c r="AN24" s="366"/>
      <c r="AO24" s="366"/>
      <c r="AP24" s="366"/>
      <c r="AQ24" s="366"/>
      <c r="AR24" s="366"/>
      <c r="AS24" s="366"/>
      <c r="AT24" s="366"/>
      <c r="AU24" s="366"/>
      <c r="AV24" s="366"/>
      <c r="AW24" s="366"/>
      <c r="AX24" s="366"/>
      <c r="AY24" s="366"/>
      <c r="AZ24" s="366"/>
      <c r="BA24" s="366"/>
      <c r="BB24" s="366"/>
      <c r="BC24" s="366"/>
    </row>
    <row r="25" spans="1:55" s="367" customFormat="1" ht="21.75" customHeight="1">
      <c r="A25" s="324" t="s">
        <v>75</v>
      </c>
      <c r="B25" s="377">
        <v>3</v>
      </c>
      <c r="C25" s="374">
        <v>0</v>
      </c>
      <c r="D25" s="373">
        <f t="shared" si="9"/>
        <v>3</v>
      </c>
      <c r="E25" s="372">
        <v>0</v>
      </c>
      <c r="F25" s="374">
        <v>0</v>
      </c>
      <c r="G25" s="373">
        <f t="shared" si="10"/>
        <v>0</v>
      </c>
      <c r="H25" s="372">
        <v>0</v>
      </c>
      <c r="I25" s="374">
        <v>0</v>
      </c>
      <c r="J25" s="373">
        <f t="shared" si="11"/>
        <v>0</v>
      </c>
      <c r="K25" s="376">
        <f t="shared" si="7"/>
        <v>3</v>
      </c>
      <c r="L25" s="376">
        <f t="shared" si="6"/>
        <v>0</v>
      </c>
      <c r="M25" s="384">
        <f t="shared" si="6"/>
        <v>3</v>
      </c>
      <c r="N25" s="366"/>
      <c r="O25" s="366"/>
      <c r="P25" s="366"/>
      <c r="Q25" s="366"/>
      <c r="R25" s="366"/>
      <c r="S25" s="366"/>
      <c r="T25" s="366"/>
      <c r="U25" s="366"/>
      <c r="V25" s="366"/>
      <c r="W25" s="366"/>
      <c r="X25" s="366"/>
      <c r="Y25" s="366"/>
      <c r="Z25" s="366"/>
      <c r="AA25" s="366"/>
      <c r="AB25" s="366"/>
      <c r="AC25" s="366"/>
      <c r="AD25" s="366"/>
      <c r="AE25" s="366"/>
      <c r="AF25" s="366"/>
      <c r="AG25" s="366"/>
      <c r="AH25" s="366"/>
      <c r="AI25" s="366"/>
      <c r="AJ25" s="366"/>
      <c r="AK25" s="366"/>
      <c r="AL25" s="366"/>
      <c r="AM25" s="366"/>
      <c r="AN25" s="366"/>
      <c r="AO25" s="366"/>
      <c r="AP25" s="366"/>
      <c r="AQ25" s="366"/>
      <c r="AR25" s="366"/>
      <c r="AS25" s="366"/>
      <c r="AT25" s="366"/>
      <c r="AU25" s="366"/>
      <c r="AV25" s="366"/>
      <c r="AW25" s="366"/>
      <c r="AX25" s="366"/>
      <c r="AY25" s="366"/>
      <c r="AZ25" s="366"/>
      <c r="BA25" s="366"/>
      <c r="BB25" s="366"/>
      <c r="BC25" s="366"/>
    </row>
    <row r="26" spans="1:55" s="367" customFormat="1" ht="26.25" customHeight="1">
      <c r="A26" s="325" t="s">
        <v>76</v>
      </c>
      <c r="B26" s="377">
        <v>5</v>
      </c>
      <c r="C26" s="374">
        <v>8</v>
      </c>
      <c r="D26" s="373">
        <f t="shared" si="9"/>
        <v>13</v>
      </c>
      <c r="E26" s="372">
        <v>4</v>
      </c>
      <c r="F26" s="374">
        <v>9</v>
      </c>
      <c r="G26" s="373">
        <f t="shared" si="10"/>
        <v>13</v>
      </c>
      <c r="H26" s="372">
        <v>0</v>
      </c>
      <c r="I26" s="374">
        <v>0</v>
      </c>
      <c r="J26" s="373">
        <f t="shared" si="11"/>
        <v>0</v>
      </c>
      <c r="K26" s="376">
        <f t="shared" si="7"/>
        <v>9</v>
      </c>
      <c r="L26" s="376">
        <f t="shared" si="6"/>
        <v>17</v>
      </c>
      <c r="M26" s="384">
        <f t="shared" si="6"/>
        <v>26</v>
      </c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366"/>
      <c r="AA26" s="366"/>
      <c r="AB26" s="366"/>
      <c r="AC26" s="366"/>
      <c r="AD26" s="366"/>
      <c r="AE26" s="366"/>
      <c r="AF26" s="366"/>
      <c r="AG26" s="366"/>
      <c r="AH26" s="366"/>
      <c r="AI26" s="366"/>
      <c r="AJ26" s="366"/>
      <c r="AK26" s="366"/>
      <c r="AL26" s="366"/>
      <c r="AM26" s="366"/>
      <c r="AN26" s="366"/>
      <c r="AO26" s="366"/>
      <c r="AP26" s="366"/>
      <c r="AQ26" s="366"/>
      <c r="AR26" s="366"/>
      <c r="AS26" s="366"/>
      <c r="AT26" s="366"/>
      <c r="AU26" s="366"/>
      <c r="AV26" s="366"/>
      <c r="AW26" s="366"/>
      <c r="AX26" s="366"/>
      <c r="AY26" s="366"/>
      <c r="AZ26" s="366"/>
      <c r="BA26" s="366"/>
      <c r="BB26" s="366"/>
      <c r="BC26" s="366"/>
    </row>
    <row r="27" spans="1:55" s="367" customFormat="1" ht="21" customHeight="1">
      <c r="A27" s="326" t="s">
        <v>77</v>
      </c>
      <c r="B27" s="377">
        <v>0</v>
      </c>
      <c r="C27" s="374">
        <v>0</v>
      </c>
      <c r="D27" s="373">
        <f t="shared" si="9"/>
        <v>0</v>
      </c>
      <c r="E27" s="372">
        <v>0</v>
      </c>
      <c r="F27" s="374">
        <v>0</v>
      </c>
      <c r="G27" s="373">
        <f t="shared" si="10"/>
        <v>0</v>
      </c>
      <c r="H27" s="372">
        <v>0</v>
      </c>
      <c r="I27" s="374">
        <v>0</v>
      </c>
      <c r="J27" s="373">
        <f t="shared" si="11"/>
        <v>0</v>
      </c>
      <c r="K27" s="376">
        <f t="shared" si="7"/>
        <v>0</v>
      </c>
      <c r="L27" s="376">
        <f t="shared" si="6"/>
        <v>0</v>
      </c>
      <c r="M27" s="384">
        <f t="shared" si="6"/>
        <v>0</v>
      </c>
      <c r="N27" s="366"/>
      <c r="O27" s="366"/>
      <c r="P27" s="366"/>
      <c r="Q27" s="366"/>
      <c r="R27" s="366"/>
      <c r="S27" s="366"/>
      <c r="T27" s="366"/>
      <c r="U27" s="366"/>
      <c r="V27" s="366"/>
      <c r="W27" s="366"/>
      <c r="X27" s="366"/>
      <c r="Y27" s="366"/>
      <c r="Z27" s="366"/>
      <c r="AA27" s="366"/>
      <c r="AB27" s="366"/>
      <c r="AC27" s="366"/>
      <c r="AD27" s="366"/>
      <c r="AE27" s="366"/>
      <c r="AF27" s="366"/>
      <c r="AG27" s="366"/>
      <c r="AH27" s="366"/>
      <c r="AI27" s="366"/>
      <c r="AJ27" s="366"/>
      <c r="AK27" s="366"/>
      <c r="AL27" s="366"/>
      <c r="AM27" s="366"/>
      <c r="AN27" s="366"/>
      <c r="AO27" s="366"/>
      <c r="AP27" s="366"/>
      <c r="AQ27" s="366"/>
      <c r="AR27" s="366"/>
      <c r="AS27" s="366"/>
      <c r="AT27" s="366"/>
      <c r="AU27" s="366"/>
      <c r="AV27" s="366"/>
      <c r="AW27" s="366"/>
      <c r="AX27" s="366"/>
      <c r="AY27" s="366"/>
      <c r="AZ27" s="366"/>
      <c r="BA27" s="366"/>
      <c r="BB27" s="366"/>
      <c r="BC27" s="366"/>
    </row>
    <row r="28" spans="1:55" s="367" customFormat="1" ht="19.5" customHeight="1">
      <c r="A28" s="312" t="s">
        <v>78</v>
      </c>
      <c r="B28" s="377">
        <v>12</v>
      </c>
      <c r="C28" s="374">
        <v>7</v>
      </c>
      <c r="D28" s="373">
        <f t="shared" si="9"/>
        <v>19</v>
      </c>
      <c r="E28" s="372">
        <v>10</v>
      </c>
      <c r="F28" s="374">
        <v>11</v>
      </c>
      <c r="G28" s="373">
        <f>E28+F28</f>
        <v>21</v>
      </c>
      <c r="H28" s="372">
        <v>0</v>
      </c>
      <c r="I28" s="374">
        <v>0</v>
      </c>
      <c r="J28" s="373">
        <f>H28+I28</f>
        <v>0</v>
      </c>
      <c r="K28" s="376">
        <f t="shared" si="7"/>
        <v>22</v>
      </c>
      <c r="L28" s="376">
        <f t="shared" si="6"/>
        <v>18</v>
      </c>
      <c r="M28" s="384">
        <f>D28+G28+J28</f>
        <v>40</v>
      </c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366"/>
      <c r="AJ28" s="366"/>
      <c r="AK28" s="366"/>
      <c r="AL28" s="366"/>
      <c r="AM28" s="366"/>
      <c r="AN28" s="366"/>
      <c r="AO28" s="366"/>
      <c r="AP28" s="366"/>
      <c r="AQ28" s="366"/>
      <c r="AR28" s="366"/>
      <c r="AS28" s="366"/>
      <c r="AT28" s="366"/>
      <c r="AU28" s="366"/>
      <c r="AV28" s="366"/>
      <c r="AW28" s="366"/>
      <c r="AX28" s="366"/>
      <c r="AY28" s="366"/>
      <c r="AZ28" s="366"/>
      <c r="BA28" s="366"/>
      <c r="BB28" s="366"/>
      <c r="BC28" s="366"/>
    </row>
    <row r="29" spans="1:55" s="367" customFormat="1" ht="21.75" customHeight="1">
      <c r="A29" s="320" t="s">
        <v>8</v>
      </c>
      <c r="B29" s="1205">
        <f aca="true" t="shared" si="12" ref="B29:J29">SUM(B20:B28)</f>
        <v>44</v>
      </c>
      <c r="C29" s="368">
        <f t="shared" si="12"/>
        <v>22</v>
      </c>
      <c r="D29" s="379">
        <f t="shared" si="12"/>
        <v>66</v>
      </c>
      <c r="E29" s="380">
        <f t="shared" si="12"/>
        <v>26</v>
      </c>
      <c r="F29" s="368">
        <f>SUM(F20:F28)</f>
        <v>22</v>
      </c>
      <c r="G29" s="1206">
        <f t="shared" si="12"/>
        <v>48</v>
      </c>
      <c r="H29" s="380">
        <f t="shared" si="12"/>
        <v>0</v>
      </c>
      <c r="I29" s="368">
        <f t="shared" si="12"/>
        <v>0</v>
      </c>
      <c r="J29" s="1206">
        <f t="shared" si="12"/>
        <v>0</v>
      </c>
      <c r="K29" s="370">
        <f t="shared" si="7"/>
        <v>70</v>
      </c>
      <c r="L29" s="370">
        <f t="shared" si="6"/>
        <v>44</v>
      </c>
      <c r="M29" s="384">
        <f>D29+G29+J29</f>
        <v>114</v>
      </c>
      <c r="N29" s="366"/>
      <c r="O29" s="366"/>
      <c r="P29" s="366"/>
      <c r="Q29" s="366"/>
      <c r="R29" s="366"/>
      <c r="S29" s="366"/>
      <c r="T29" s="366"/>
      <c r="U29" s="366"/>
      <c r="V29" s="366"/>
      <c r="W29" s="366"/>
      <c r="X29" s="366"/>
      <c r="Y29" s="366"/>
      <c r="Z29" s="366"/>
      <c r="AA29" s="366"/>
      <c r="AB29" s="366"/>
      <c r="AC29" s="366"/>
      <c r="AD29" s="366"/>
      <c r="AE29" s="366"/>
      <c r="AF29" s="366"/>
      <c r="AG29" s="366"/>
      <c r="AH29" s="366"/>
      <c r="AI29" s="366"/>
      <c r="AJ29" s="366"/>
      <c r="AK29" s="366"/>
      <c r="AL29" s="366"/>
      <c r="AM29" s="366"/>
      <c r="AN29" s="366"/>
      <c r="AO29" s="366"/>
      <c r="AP29" s="366"/>
      <c r="AQ29" s="366"/>
      <c r="AR29" s="366"/>
      <c r="AS29" s="366"/>
      <c r="AT29" s="366"/>
      <c r="AU29" s="366"/>
      <c r="AV29" s="366"/>
      <c r="AW29" s="366"/>
      <c r="AX29" s="366"/>
      <c r="AY29" s="366"/>
      <c r="AZ29" s="366"/>
      <c r="BA29" s="366"/>
      <c r="BB29" s="366"/>
      <c r="BC29" s="366"/>
    </row>
    <row r="30" spans="1:55" s="367" customFormat="1" ht="17.25" customHeight="1">
      <c r="A30" s="296" t="s">
        <v>63</v>
      </c>
      <c r="B30" s="2506"/>
      <c r="C30" s="2478"/>
      <c r="D30" s="2477"/>
      <c r="E30" s="2476"/>
      <c r="F30" s="2478"/>
      <c r="G30" s="2512"/>
      <c r="H30" s="2476"/>
      <c r="I30" s="2478"/>
      <c r="J30" s="2512"/>
      <c r="K30" s="2510"/>
      <c r="L30" s="2510"/>
      <c r="M30" s="2511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366"/>
      <c r="AJ30" s="366"/>
      <c r="AK30" s="366"/>
      <c r="AL30" s="366"/>
      <c r="AM30" s="366"/>
      <c r="AN30" s="366"/>
      <c r="AO30" s="366"/>
      <c r="AP30" s="366"/>
      <c r="AQ30" s="366"/>
      <c r="AR30" s="366"/>
      <c r="AS30" s="366"/>
      <c r="AT30" s="366"/>
      <c r="AU30" s="366"/>
      <c r="AV30" s="366"/>
      <c r="AW30" s="366"/>
      <c r="AX30" s="366"/>
      <c r="AY30" s="366"/>
      <c r="AZ30" s="366"/>
      <c r="BA30" s="366"/>
      <c r="BB30" s="366"/>
      <c r="BC30" s="366"/>
    </row>
    <row r="31" spans="1:55" s="367" customFormat="1" ht="16.5" customHeight="1">
      <c r="A31" s="321" t="s">
        <v>71</v>
      </c>
      <c r="B31" s="377">
        <v>0</v>
      </c>
      <c r="C31" s="374">
        <v>0</v>
      </c>
      <c r="D31" s="373">
        <f>B31+C31</f>
        <v>0</v>
      </c>
      <c r="E31" s="372">
        <v>1</v>
      </c>
      <c r="F31" s="374">
        <v>1</v>
      </c>
      <c r="G31" s="373">
        <f>E31+F31</f>
        <v>2</v>
      </c>
      <c r="H31" s="372">
        <v>0</v>
      </c>
      <c r="I31" s="374">
        <v>0</v>
      </c>
      <c r="J31" s="378">
        <f>H31+I31</f>
        <v>0</v>
      </c>
      <c r="K31" s="376">
        <f t="shared" si="7"/>
        <v>1</v>
      </c>
      <c r="L31" s="376">
        <f t="shared" si="6"/>
        <v>1</v>
      </c>
      <c r="M31" s="384">
        <f>D31+G31+J31</f>
        <v>2</v>
      </c>
      <c r="N31" s="366"/>
      <c r="O31" s="366"/>
      <c r="P31" s="366"/>
      <c r="Q31" s="366"/>
      <c r="R31" s="366"/>
      <c r="S31" s="366"/>
      <c r="T31" s="366"/>
      <c r="U31" s="366"/>
      <c r="V31" s="366"/>
      <c r="W31" s="366"/>
      <c r="X31" s="366"/>
      <c r="Y31" s="366"/>
      <c r="Z31" s="366"/>
      <c r="AA31" s="366"/>
      <c r="AB31" s="366"/>
      <c r="AC31" s="366"/>
      <c r="AD31" s="366"/>
      <c r="AE31" s="366"/>
      <c r="AF31" s="366"/>
      <c r="AG31" s="366"/>
      <c r="AH31" s="366"/>
      <c r="AI31" s="366"/>
      <c r="AJ31" s="366"/>
      <c r="AK31" s="366"/>
      <c r="AL31" s="366"/>
      <c r="AM31" s="366"/>
      <c r="AN31" s="366"/>
      <c r="AO31" s="366"/>
      <c r="AP31" s="366"/>
      <c r="AQ31" s="366"/>
      <c r="AR31" s="366"/>
      <c r="AS31" s="366"/>
      <c r="AT31" s="366"/>
      <c r="AU31" s="366"/>
      <c r="AV31" s="366"/>
      <c r="AW31" s="366"/>
      <c r="AX31" s="366"/>
      <c r="AY31" s="366"/>
      <c r="AZ31" s="366"/>
      <c r="BA31" s="366"/>
      <c r="BB31" s="366"/>
      <c r="BC31" s="366"/>
    </row>
    <row r="32" spans="1:55" s="367" customFormat="1" ht="17.25" customHeight="1">
      <c r="A32" s="321" t="s">
        <v>72</v>
      </c>
      <c r="B32" s="377">
        <v>0</v>
      </c>
      <c r="C32" s="374">
        <v>0</v>
      </c>
      <c r="D32" s="373">
        <f aca="true" t="shared" si="13" ref="D32:D39">B32+C32</f>
        <v>0</v>
      </c>
      <c r="E32" s="372">
        <v>0</v>
      </c>
      <c r="F32" s="374">
        <v>0</v>
      </c>
      <c r="G32" s="378">
        <f aca="true" t="shared" si="14" ref="G32:G38">E32+F32</f>
        <v>0</v>
      </c>
      <c r="H32" s="372">
        <v>0</v>
      </c>
      <c r="I32" s="374">
        <v>0</v>
      </c>
      <c r="J32" s="378">
        <f aca="true" t="shared" si="15" ref="J32:J39">H32+I32</f>
        <v>0</v>
      </c>
      <c r="K32" s="376">
        <f t="shared" si="7"/>
        <v>0</v>
      </c>
      <c r="L32" s="376">
        <f t="shared" si="6"/>
        <v>0</v>
      </c>
      <c r="M32" s="384">
        <f>D32+G32+J32</f>
        <v>0</v>
      </c>
      <c r="N32" s="366"/>
      <c r="O32" s="366"/>
      <c r="P32" s="366"/>
      <c r="Q32" s="366"/>
      <c r="R32" s="366"/>
      <c r="S32" s="366"/>
      <c r="T32" s="366"/>
      <c r="U32" s="366"/>
      <c r="V32" s="366"/>
      <c r="W32" s="366"/>
      <c r="X32" s="366"/>
      <c r="Y32" s="366"/>
      <c r="Z32" s="366"/>
      <c r="AA32" s="366"/>
      <c r="AB32" s="366"/>
      <c r="AC32" s="366"/>
      <c r="AD32" s="366"/>
      <c r="AE32" s="366"/>
      <c r="AF32" s="366"/>
      <c r="AG32" s="366"/>
      <c r="AH32" s="366"/>
      <c r="AI32" s="366"/>
      <c r="AJ32" s="366"/>
      <c r="AK32" s="366"/>
      <c r="AL32" s="366"/>
      <c r="AM32" s="366"/>
      <c r="AN32" s="366"/>
      <c r="AO32" s="366"/>
      <c r="AP32" s="366"/>
      <c r="AQ32" s="366"/>
      <c r="AR32" s="366"/>
      <c r="AS32" s="366"/>
      <c r="AT32" s="366"/>
      <c r="AU32" s="366"/>
      <c r="AV32" s="366"/>
      <c r="AW32" s="366"/>
      <c r="AX32" s="366"/>
      <c r="AY32" s="366"/>
      <c r="AZ32" s="366"/>
      <c r="BA32" s="366"/>
      <c r="BB32" s="366"/>
      <c r="BC32" s="366"/>
    </row>
    <row r="33" spans="1:55" s="367" customFormat="1" ht="19.5" customHeight="1">
      <c r="A33" s="322" t="s">
        <v>73</v>
      </c>
      <c r="B33" s="377">
        <v>0</v>
      </c>
      <c r="C33" s="374">
        <v>0</v>
      </c>
      <c r="D33" s="373">
        <f t="shared" si="13"/>
        <v>0</v>
      </c>
      <c r="E33" s="372">
        <v>0</v>
      </c>
      <c r="F33" s="374">
        <v>0</v>
      </c>
      <c r="G33" s="378">
        <f t="shared" si="14"/>
        <v>0</v>
      </c>
      <c r="H33" s="372">
        <v>0</v>
      </c>
      <c r="I33" s="374">
        <v>0</v>
      </c>
      <c r="J33" s="378">
        <f t="shared" si="15"/>
        <v>0</v>
      </c>
      <c r="K33" s="376">
        <f t="shared" si="7"/>
        <v>0</v>
      </c>
      <c r="L33" s="376">
        <f t="shared" si="6"/>
        <v>0</v>
      </c>
      <c r="M33" s="384">
        <f t="shared" si="6"/>
        <v>0</v>
      </c>
      <c r="N33" s="366"/>
      <c r="O33" s="366"/>
      <c r="P33" s="366"/>
      <c r="Q33" s="366"/>
      <c r="R33" s="366"/>
      <c r="S33" s="366"/>
      <c r="T33" s="366"/>
      <c r="U33" s="366"/>
      <c r="V33" s="366"/>
      <c r="W33" s="366"/>
      <c r="X33" s="366"/>
      <c r="Y33" s="366"/>
      <c r="Z33" s="366"/>
      <c r="AA33" s="366"/>
      <c r="AB33" s="366"/>
      <c r="AC33" s="366"/>
      <c r="AD33" s="366"/>
      <c r="AE33" s="366"/>
      <c r="AF33" s="366"/>
      <c r="AG33" s="366"/>
      <c r="AH33" s="366"/>
      <c r="AI33" s="366"/>
      <c r="AJ33" s="366"/>
      <c r="AK33" s="366"/>
      <c r="AL33" s="366"/>
      <c r="AM33" s="366"/>
      <c r="AN33" s="366"/>
      <c r="AO33" s="366"/>
      <c r="AP33" s="366"/>
      <c r="AQ33" s="366"/>
      <c r="AR33" s="366"/>
      <c r="AS33" s="366"/>
      <c r="AT33" s="366"/>
      <c r="AU33" s="366"/>
      <c r="AV33" s="366"/>
      <c r="AW33" s="366"/>
      <c r="AX33" s="366"/>
      <c r="AY33" s="366"/>
      <c r="AZ33" s="366"/>
      <c r="BA33" s="366"/>
      <c r="BB33" s="366"/>
      <c r="BC33" s="366"/>
    </row>
    <row r="34" spans="1:55" s="367" customFormat="1" ht="16.5" customHeight="1">
      <c r="A34" s="322" t="s">
        <v>74</v>
      </c>
      <c r="B34" s="377">
        <v>0</v>
      </c>
      <c r="C34" s="374">
        <v>0</v>
      </c>
      <c r="D34" s="373">
        <f t="shared" si="13"/>
        <v>0</v>
      </c>
      <c r="E34" s="372">
        <v>0</v>
      </c>
      <c r="F34" s="374">
        <v>0</v>
      </c>
      <c r="G34" s="378">
        <f t="shared" si="14"/>
        <v>0</v>
      </c>
      <c r="H34" s="372">
        <v>0</v>
      </c>
      <c r="I34" s="374">
        <v>0</v>
      </c>
      <c r="J34" s="378">
        <f t="shared" si="15"/>
        <v>0</v>
      </c>
      <c r="K34" s="376">
        <f t="shared" si="7"/>
        <v>0</v>
      </c>
      <c r="L34" s="376">
        <f t="shared" si="6"/>
        <v>0</v>
      </c>
      <c r="M34" s="384">
        <f t="shared" si="6"/>
        <v>0</v>
      </c>
      <c r="N34" s="366"/>
      <c r="O34" s="366"/>
      <c r="P34" s="366"/>
      <c r="Q34" s="366"/>
      <c r="R34" s="366"/>
      <c r="S34" s="366"/>
      <c r="T34" s="366"/>
      <c r="U34" s="366"/>
      <c r="V34" s="366"/>
      <c r="W34" s="366"/>
      <c r="X34" s="366"/>
      <c r="Y34" s="366"/>
      <c r="Z34" s="366"/>
      <c r="AA34" s="366"/>
      <c r="AB34" s="366"/>
      <c r="AC34" s="366"/>
      <c r="AD34" s="366"/>
      <c r="AE34" s="366"/>
      <c r="AF34" s="366"/>
      <c r="AG34" s="366"/>
      <c r="AH34" s="366"/>
      <c r="AI34" s="366"/>
      <c r="AJ34" s="366"/>
      <c r="AK34" s="366"/>
      <c r="AL34" s="366"/>
      <c r="AM34" s="366"/>
      <c r="AN34" s="366"/>
      <c r="AO34" s="366"/>
      <c r="AP34" s="366"/>
      <c r="AQ34" s="366"/>
      <c r="AR34" s="366"/>
      <c r="AS34" s="366"/>
      <c r="AT34" s="366"/>
      <c r="AU34" s="366"/>
      <c r="AV34" s="366"/>
      <c r="AW34" s="366"/>
      <c r="AX34" s="366"/>
      <c r="AY34" s="366"/>
      <c r="AZ34" s="366"/>
      <c r="BA34" s="366"/>
      <c r="BB34" s="366"/>
      <c r="BC34" s="366"/>
    </row>
    <row r="35" spans="1:55" s="367" customFormat="1" ht="21" customHeight="1">
      <c r="A35" s="323" t="s">
        <v>55</v>
      </c>
      <c r="B35" s="377">
        <v>0</v>
      </c>
      <c r="C35" s="374">
        <v>0</v>
      </c>
      <c r="D35" s="373">
        <f t="shared" si="13"/>
        <v>0</v>
      </c>
      <c r="E35" s="372">
        <v>0</v>
      </c>
      <c r="F35" s="374">
        <v>0</v>
      </c>
      <c r="G35" s="378">
        <f t="shared" si="14"/>
        <v>0</v>
      </c>
      <c r="H35" s="372">
        <v>0</v>
      </c>
      <c r="I35" s="374">
        <v>0</v>
      </c>
      <c r="J35" s="378">
        <f t="shared" si="15"/>
        <v>0</v>
      </c>
      <c r="K35" s="376">
        <f t="shared" si="7"/>
        <v>0</v>
      </c>
      <c r="L35" s="376">
        <f t="shared" si="6"/>
        <v>0</v>
      </c>
      <c r="M35" s="384">
        <f t="shared" si="6"/>
        <v>0</v>
      </c>
      <c r="N35" s="366"/>
      <c r="O35" s="366"/>
      <c r="P35" s="366"/>
      <c r="Q35" s="366"/>
      <c r="R35" s="366"/>
      <c r="S35" s="366"/>
      <c r="T35" s="366"/>
      <c r="U35" s="366"/>
      <c r="V35" s="366"/>
      <c r="W35" s="366"/>
      <c r="X35" s="366"/>
      <c r="Y35" s="366"/>
      <c r="Z35" s="366"/>
      <c r="AA35" s="366"/>
      <c r="AB35" s="366"/>
      <c r="AC35" s="366"/>
      <c r="AD35" s="366"/>
      <c r="AE35" s="366"/>
      <c r="AF35" s="366"/>
      <c r="AG35" s="366"/>
      <c r="AH35" s="366"/>
      <c r="AI35" s="366"/>
      <c r="AJ35" s="366"/>
      <c r="AK35" s="366"/>
      <c r="AL35" s="366"/>
      <c r="AM35" s="366"/>
      <c r="AN35" s="366"/>
      <c r="AO35" s="366"/>
      <c r="AP35" s="366"/>
      <c r="AQ35" s="366"/>
      <c r="AR35" s="366"/>
      <c r="AS35" s="366"/>
      <c r="AT35" s="366"/>
      <c r="AU35" s="366"/>
      <c r="AV35" s="366"/>
      <c r="AW35" s="366"/>
      <c r="AX35" s="366"/>
      <c r="AY35" s="366"/>
      <c r="AZ35" s="366"/>
      <c r="BA35" s="366"/>
      <c r="BB35" s="366"/>
      <c r="BC35" s="366"/>
    </row>
    <row r="36" spans="1:55" s="367" customFormat="1" ht="18.75" customHeight="1">
      <c r="A36" s="324" t="s">
        <v>75</v>
      </c>
      <c r="B36" s="377">
        <v>0</v>
      </c>
      <c r="C36" s="374">
        <v>0</v>
      </c>
      <c r="D36" s="373">
        <f t="shared" si="13"/>
        <v>0</v>
      </c>
      <c r="E36" s="372">
        <v>0</v>
      </c>
      <c r="F36" s="374">
        <v>0</v>
      </c>
      <c r="G36" s="378">
        <f t="shared" si="14"/>
        <v>0</v>
      </c>
      <c r="H36" s="372">
        <v>0</v>
      </c>
      <c r="I36" s="374">
        <v>0</v>
      </c>
      <c r="J36" s="378">
        <f t="shared" si="15"/>
        <v>0</v>
      </c>
      <c r="K36" s="376">
        <f t="shared" si="7"/>
        <v>0</v>
      </c>
      <c r="L36" s="376">
        <f t="shared" si="6"/>
        <v>0</v>
      </c>
      <c r="M36" s="384">
        <f t="shared" si="6"/>
        <v>0</v>
      </c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X36" s="366"/>
      <c r="Y36" s="366"/>
      <c r="Z36" s="366"/>
      <c r="AA36" s="366"/>
      <c r="AB36" s="366"/>
      <c r="AC36" s="366"/>
      <c r="AD36" s="366"/>
      <c r="AE36" s="366"/>
      <c r="AF36" s="366"/>
      <c r="AG36" s="366"/>
      <c r="AH36" s="366"/>
      <c r="AI36" s="366"/>
      <c r="AJ36" s="366"/>
      <c r="AK36" s="366"/>
      <c r="AL36" s="366"/>
      <c r="AM36" s="366"/>
      <c r="AN36" s="366"/>
      <c r="AO36" s="366"/>
      <c r="AP36" s="366"/>
      <c r="AQ36" s="366"/>
      <c r="AR36" s="366"/>
      <c r="AS36" s="366"/>
      <c r="AT36" s="366"/>
      <c r="AU36" s="366"/>
      <c r="AV36" s="366"/>
      <c r="AW36" s="366"/>
      <c r="AX36" s="366"/>
      <c r="AY36" s="366"/>
      <c r="AZ36" s="366"/>
      <c r="BA36" s="366"/>
      <c r="BB36" s="366"/>
      <c r="BC36" s="366"/>
    </row>
    <row r="37" spans="1:55" s="367" customFormat="1" ht="21.75" customHeight="1">
      <c r="A37" s="325" t="s">
        <v>76</v>
      </c>
      <c r="B37" s="377">
        <v>0</v>
      </c>
      <c r="C37" s="374">
        <v>0</v>
      </c>
      <c r="D37" s="373">
        <f t="shared" si="13"/>
        <v>0</v>
      </c>
      <c r="E37" s="372">
        <v>0</v>
      </c>
      <c r="F37" s="374">
        <v>0</v>
      </c>
      <c r="G37" s="378">
        <f t="shared" si="14"/>
        <v>0</v>
      </c>
      <c r="H37" s="372">
        <v>0</v>
      </c>
      <c r="I37" s="374">
        <v>0</v>
      </c>
      <c r="J37" s="378">
        <f t="shared" si="15"/>
        <v>0</v>
      </c>
      <c r="K37" s="376">
        <f t="shared" si="7"/>
        <v>0</v>
      </c>
      <c r="L37" s="376">
        <f t="shared" si="6"/>
        <v>0</v>
      </c>
      <c r="M37" s="384">
        <f t="shared" si="6"/>
        <v>0</v>
      </c>
      <c r="N37" s="366"/>
      <c r="O37" s="366"/>
      <c r="P37" s="366"/>
      <c r="Q37" s="366"/>
      <c r="R37" s="366"/>
      <c r="S37" s="366"/>
      <c r="T37" s="366"/>
      <c r="U37" s="366"/>
      <c r="V37" s="366"/>
      <c r="W37" s="366"/>
      <c r="X37" s="366"/>
      <c r="Y37" s="366"/>
      <c r="Z37" s="366"/>
      <c r="AA37" s="366"/>
      <c r="AB37" s="366"/>
      <c r="AC37" s="366"/>
      <c r="AD37" s="366"/>
      <c r="AE37" s="366"/>
      <c r="AF37" s="366"/>
      <c r="AG37" s="366"/>
      <c r="AH37" s="366"/>
      <c r="AI37" s="366"/>
      <c r="AJ37" s="366"/>
      <c r="AK37" s="366"/>
      <c r="AL37" s="366"/>
      <c r="AM37" s="366"/>
      <c r="AN37" s="366"/>
      <c r="AO37" s="366"/>
      <c r="AP37" s="366"/>
      <c r="AQ37" s="366"/>
      <c r="AR37" s="366"/>
      <c r="AS37" s="366"/>
      <c r="AT37" s="366"/>
      <c r="AU37" s="366"/>
      <c r="AV37" s="366"/>
      <c r="AW37" s="366"/>
      <c r="AX37" s="366"/>
      <c r="AY37" s="366"/>
      <c r="AZ37" s="366"/>
      <c r="BA37" s="366"/>
      <c r="BB37" s="366"/>
      <c r="BC37" s="366"/>
    </row>
    <row r="38" spans="1:55" s="367" customFormat="1" ht="20.25" customHeight="1">
      <c r="A38" s="1375" t="s">
        <v>77</v>
      </c>
      <c r="B38" s="377">
        <v>0</v>
      </c>
      <c r="C38" s="531">
        <v>0</v>
      </c>
      <c r="D38" s="373">
        <f t="shared" si="13"/>
        <v>0</v>
      </c>
      <c r="E38" s="372">
        <v>0</v>
      </c>
      <c r="F38" s="531">
        <v>0</v>
      </c>
      <c r="G38" s="378">
        <f t="shared" si="14"/>
        <v>0</v>
      </c>
      <c r="H38" s="372">
        <v>0</v>
      </c>
      <c r="I38" s="374">
        <v>0</v>
      </c>
      <c r="J38" s="378">
        <f t="shared" si="15"/>
        <v>0</v>
      </c>
      <c r="K38" s="376">
        <f t="shared" si="7"/>
        <v>0</v>
      </c>
      <c r="L38" s="376">
        <f t="shared" si="6"/>
        <v>0</v>
      </c>
      <c r="M38" s="384">
        <f t="shared" si="6"/>
        <v>0</v>
      </c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6"/>
      <c r="AA38" s="366"/>
      <c r="AB38" s="366"/>
      <c r="AC38" s="366"/>
      <c r="AD38" s="366"/>
      <c r="AE38" s="366"/>
      <c r="AF38" s="366"/>
      <c r="AG38" s="366"/>
      <c r="AH38" s="366"/>
      <c r="AI38" s="366"/>
      <c r="AJ38" s="366"/>
      <c r="AK38" s="366"/>
      <c r="AL38" s="366"/>
      <c r="AM38" s="366"/>
      <c r="AN38" s="366"/>
      <c r="AO38" s="366"/>
      <c r="AP38" s="366"/>
      <c r="AQ38" s="366"/>
      <c r="AR38" s="366"/>
      <c r="AS38" s="366"/>
      <c r="AT38" s="366"/>
      <c r="AU38" s="366"/>
      <c r="AV38" s="366"/>
      <c r="AW38" s="366"/>
      <c r="AX38" s="366"/>
      <c r="AY38" s="366"/>
      <c r="AZ38" s="366"/>
      <c r="BA38" s="366"/>
      <c r="BB38" s="366"/>
      <c r="BC38" s="366"/>
    </row>
    <row r="39" spans="1:55" s="367" customFormat="1" ht="21" customHeight="1">
      <c r="A39" s="312" t="s">
        <v>78</v>
      </c>
      <c r="B39" s="377">
        <v>0</v>
      </c>
      <c r="C39" s="531">
        <v>0</v>
      </c>
      <c r="D39" s="373">
        <f t="shared" si="13"/>
        <v>0</v>
      </c>
      <c r="E39" s="372">
        <v>0</v>
      </c>
      <c r="F39" s="531">
        <v>1</v>
      </c>
      <c r="G39" s="530">
        <v>1</v>
      </c>
      <c r="H39" s="372">
        <v>0</v>
      </c>
      <c r="I39" s="374">
        <v>0</v>
      </c>
      <c r="J39" s="378">
        <f t="shared" si="15"/>
        <v>0</v>
      </c>
      <c r="K39" s="376">
        <f t="shared" si="7"/>
        <v>0</v>
      </c>
      <c r="L39" s="376">
        <f t="shared" si="6"/>
        <v>1</v>
      </c>
      <c r="M39" s="384">
        <f t="shared" si="6"/>
        <v>1</v>
      </c>
      <c r="N39" s="366"/>
      <c r="O39" s="366"/>
      <c r="P39" s="366"/>
      <c r="Q39" s="366"/>
      <c r="R39" s="366"/>
      <c r="S39" s="366"/>
      <c r="T39" s="366"/>
      <c r="U39" s="366"/>
      <c r="V39" s="366"/>
      <c r="W39" s="366"/>
      <c r="X39" s="366"/>
      <c r="Y39" s="366"/>
      <c r="Z39" s="366"/>
      <c r="AA39" s="366"/>
      <c r="AB39" s="366"/>
      <c r="AC39" s="366"/>
      <c r="AD39" s="366"/>
      <c r="AE39" s="366"/>
      <c r="AF39" s="366"/>
      <c r="AG39" s="366"/>
      <c r="AH39" s="366"/>
      <c r="AI39" s="366"/>
      <c r="AJ39" s="366"/>
      <c r="AK39" s="366"/>
      <c r="AL39" s="366"/>
      <c r="AM39" s="366"/>
      <c r="AN39" s="366"/>
      <c r="AO39" s="366"/>
      <c r="AP39" s="366"/>
      <c r="AQ39" s="366"/>
      <c r="AR39" s="366"/>
      <c r="AS39" s="366"/>
      <c r="AT39" s="366"/>
      <c r="AU39" s="366"/>
      <c r="AV39" s="366"/>
      <c r="AW39" s="366"/>
      <c r="AX39" s="366"/>
      <c r="AY39" s="366"/>
      <c r="AZ39" s="366"/>
      <c r="BA39" s="366"/>
      <c r="BB39" s="366"/>
      <c r="BC39" s="366"/>
    </row>
    <row r="40" spans="1:55" s="367" customFormat="1" ht="18.75" customHeight="1" thickBot="1">
      <c r="A40" s="299" t="s">
        <v>64</v>
      </c>
      <c r="B40" s="532">
        <f aca="true" t="shared" si="16" ref="B40:J40">SUM(B31:B39)</f>
        <v>0</v>
      </c>
      <c r="C40" s="533">
        <f t="shared" si="16"/>
        <v>0</v>
      </c>
      <c r="D40" s="534">
        <f t="shared" si="16"/>
        <v>0</v>
      </c>
      <c r="E40" s="535">
        <f t="shared" si="16"/>
        <v>1</v>
      </c>
      <c r="F40" s="533">
        <f t="shared" si="16"/>
        <v>2</v>
      </c>
      <c r="G40" s="534">
        <f t="shared" si="16"/>
        <v>3</v>
      </c>
      <c r="H40" s="536">
        <f t="shared" si="16"/>
        <v>0</v>
      </c>
      <c r="I40" s="533">
        <f t="shared" si="16"/>
        <v>0</v>
      </c>
      <c r="J40" s="534">
        <f t="shared" si="16"/>
        <v>0</v>
      </c>
      <c r="K40" s="537">
        <f t="shared" si="7"/>
        <v>1</v>
      </c>
      <c r="L40" s="537">
        <f t="shared" si="6"/>
        <v>2</v>
      </c>
      <c r="M40" s="538">
        <f t="shared" si="6"/>
        <v>3</v>
      </c>
      <c r="N40" s="366"/>
      <c r="O40" s="366"/>
      <c r="P40" s="366"/>
      <c r="Q40" s="366"/>
      <c r="R40" s="366"/>
      <c r="S40" s="366"/>
      <c r="T40" s="366"/>
      <c r="U40" s="366"/>
      <c r="V40" s="366"/>
      <c r="W40" s="366"/>
      <c r="X40" s="366"/>
      <c r="Y40" s="366"/>
      <c r="Z40" s="366"/>
      <c r="AA40" s="366"/>
      <c r="AB40" s="366"/>
      <c r="AC40" s="366"/>
      <c r="AD40" s="366"/>
      <c r="AE40" s="366"/>
      <c r="AF40" s="366"/>
      <c r="AG40" s="366"/>
      <c r="AH40" s="366"/>
      <c r="AI40" s="366"/>
      <c r="AJ40" s="366"/>
      <c r="AK40" s="366"/>
      <c r="AL40" s="366"/>
      <c r="AM40" s="366"/>
      <c r="AN40" s="366"/>
      <c r="AO40" s="366"/>
      <c r="AP40" s="366"/>
      <c r="AQ40" s="366"/>
      <c r="AR40" s="366"/>
      <c r="AS40" s="366"/>
      <c r="AT40" s="366"/>
      <c r="AU40" s="366"/>
      <c r="AV40" s="366"/>
      <c r="AW40" s="366"/>
      <c r="AX40" s="366"/>
      <c r="AY40" s="366"/>
      <c r="AZ40" s="366"/>
      <c r="BA40" s="366"/>
      <c r="BB40" s="366"/>
      <c r="BC40" s="366"/>
    </row>
    <row r="41" spans="1:55" s="367" customFormat="1" ht="18.75" customHeight="1">
      <c r="A41" s="1207" t="s">
        <v>65</v>
      </c>
      <c r="B41" s="1208">
        <f>B29</f>
        <v>44</v>
      </c>
      <c r="C41" s="1209">
        <f aca="true" t="shared" si="17" ref="C41:J41">C29</f>
        <v>22</v>
      </c>
      <c r="D41" s="1210">
        <f>D29</f>
        <v>66</v>
      </c>
      <c r="E41" s="1211">
        <f t="shared" si="17"/>
        <v>26</v>
      </c>
      <c r="F41" s="1212">
        <f t="shared" si="17"/>
        <v>22</v>
      </c>
      <c r="G41" s="1210">
        <f t="shared" si="17"/>
        <v>48</v>
      </c>
      <c r="H41" s="1212">
        <f t="shared" si="17"/>
        <v>0</v>
      </c>
      <c r="I41" s="1209">
        <f t="shared" si="17"/>
        <v>0</v>
      </c>
      <c r="J41" s="1210">
        <f t="shared" si="17"/>
        <v>0</v>
      </c>
      <c r="K41" s="370">
        <f t="shared" si="7"/>
        <v>70</v>
      </c>
      <c r="L41" s="370">
        <f t="shared" si="6"/>
        <v>44</v>
      </c>
      <c r="M41" s="385">
        <f t="shared" si="6"/>
        <v>114</v>
      </c>
      <c r="N41" s="366"/>
      <c r="O41" s="366"/>
      <c r="P41" s="366"/>
      <c r="Q41" s="366"/>
      <c r="R41" s="366"/>
      <c r="S41" s="366"/>
      <c r="T41" s="366"/>
      <c r="U41" s="366"/>
      <c r="V41" s="366"/>
      <c r="W41" s="366"/>
      <c r="X41" s="366"/>
      <c r="Y41" s="366"/>
      <c r="Z41" s="366"/>
      <c r="AA41" s="366"/>
      <c r="AB41" s="366"/>
      <c r="AC41" s="366"/>
      <c r="AD41" s="366"/>
      <c r="AE41" s="366"/>
      <c r="AF41" s="366"/>
      <c r="AG41" s="366"/>
      <c r="AH41" s="366"/>
      <c r="AI41" s="366"/>
      <c r="AJ41" s="366"/>
      <c r="AK41" s="366"/>
      <c r="AL41" s="366"/>
      <c r="AM41" s="366"/>
      <c r="AN41" s="366"/>
      <c r="AO41" s="366"/>
      <c r="AP41" s="366"/>
      <c r="AQ41" s="366"/>
      <c r="AR41" s="366"/>
      <c r="AS41" s="366"/>
      <c r="AT41" s="366"/>
      <c r="AU41" s="366"/>
      <c r="AV41" s="366"/>
      <c r="AW41" s="366"/>
      <c r="AX41" s="366"/>
      <c r="AY41" s="366"/>
      <c r="AZ41" s="366"/>
      <c r="BA41" s="366"/>
      <c r="BB41" s="366"/>
      <c r="BC41" s="366"/>
    </row>
    <row r="42" spans="1:55" s="367" customFormat="1" ht="18.75" customHeight="1" thickBot="1">
      <c r="A42" s="296" t="s">
        <v>63</v>
      </c>
      <c r="B42" s="1213">
        <f>B40</f>
        <v>0</v>
      </c>
      <c r="C42" s="1214">
        <f aca="true" t="shared" si="18" ref="C42:J42">C40</f>
        <v>0</v>
      </c>
      <c r="D42" s="1215">
        <f t="shared" si="18"/>
        <v>0</v>
      </c>
      <c r="E42" s="1216">
        <f t="shared" si="18"/>
        <v>1</v>
      </c>
      <c r="F42" s="1217">
        <f t="shared" si="18"/>
        <v>2</v>
      </c>
      <c r="G42" s="1215">
        <f t="shared" si="18"/>
        <v>3</v>
      </c>
      <c r="H42" s="1217">
        <f t="shared" si="18"/>
        <v>0</v>
      </c>
      <c r="I42" s="1214">
        <f t="shared" si="18"/>
        <v>0</v>
      </c>
      <c r="J42" s="1215">
        <f t="shared" si="18"/>
        <v>0</v>
      </c>
      <c r="K42" s="1218">
        <f t="shared" si="7"/>
        <v>1</v>
      </c>
      <c r="L42" s="537">
        <f t="shared" si="6"/>
        <v>2</v>
      </c>
      <c r="M42" s="538">
        <f t="shared" si="6"/>
        <v>3</v>
      </c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366"/>
      <c r="AJ42" s="366"/>
      <c r="AK42" s="366"/>
      <c r="AL42" s="366"/>
      <c r="AM42" s="366"/>
      <c r="AN42" s="366"/>
      <c r="AO42" s="366"/>
      <c r="AP42" s="366"/>
      <c r="AQ42" s="366"/>
      <c r="AR42" s="366"/>
      <c r="AS42" s="366"/>
      <c r="AT42" s="366"/>
      <c r="AU42" s="366"/>
      <c r="AV42" s="366"/>
      <c r="AW42" s="366"/>
      <c r="AX42" s="366"/>
      <c r="AY42" s="366"/>
      <c r="AZ42" s="366"/>
      <c r="BA42" s="366"/>
      <c r="BB42" s="366"/>
      <c r="BC42" s="366"/>
    </row>
    <row r="43" spans="1:55" s="367" customFormat="1" ht="15" customHeight="1" thickBot="1">
      <c r="A43" s="327" t="s">
        <v>66</v>
      </c>
      <c r="B43" s="539">
        <f aca="true" t="shared" si="19" ref="B43:J43">SUM(B41:B42)</f>
        <v>44</v>
      </c>
      <c r="C43" s="540">
        <f t="shared" si="19"/>
        <v>22</v>
      </c>
      <c r="D43" s="541">
        <f t="shared" si="19"/>
        <v>66</v>
      </c>
      <c r="E43" s="542">
        <f t="shared" si="19"/>
        <v>27</v>
      </c>
      <c r="F43" s="386">
        <f t="shared" si="19"/>
        <v>24</v>
      </c>
      <c r="G43" s="541">
        <f t="shared" si="19"/>
        <v>51</v>
      </c>
      <c r="H43" s="386">
        <f t="shared" si="19"/>
        <v>0</v>
      </c>
      <c r="I43" s="540">
        <f t="shared" si="19"/>
        <v>0</v>
      </c>
      <c r="J43" s="541">
        <f t="shared" si="19"/>
        <v>0</v>
      </c>
      <c r="K43" s="543">
        <f t="shared" si="7"/>
        <v>71</v>
      </c>
      <c r="L43" s="544">
        <f t="shared" si="6"/>
        <v>46</v>
      </c>
      <c r="M43" s="387">
        <f>D43+G43+J43</f>
        <v>117</v>
      </c>
      <c r="N43" s="366"/>
      <c r="O43" s="366"/>
      <c r="P43" s="366"/>
      <c r="Q43" s="366"/>
      <c r="R43" s="366"/>
      <c r="S43" s="366"/>
      <c r="T43" s="366"/>
      <c r="U43" s="366"/>
      <c r="V43" s="366"/>
      <c r="W43" s="366"/>
      <c r="X43" s="366"/>
      <c r="Y43" s="366"/>
      <c r="Z43" s="366"/>
      <c r="AA43" s="366"/>
      <c r="AB43" s="366"/>
      <c r="AC43" s="366"/>
      <c r="AD43" s="366"/>
      <c r="AE43" s="366"/>
      <c r="AF43" s="366"/>
      <c r="AG43" s="366"/>
      <c r="AH43" s="366"/>
      <c r="AI43" s="366"/>
      <c r="AJ43" s="366"/>
      <c r="AK43" s="366"/>
      <c r="AL43" s="366"/>
      <c r="AM43" s="366"/>
      <c r="AN43" s="366"/>
      <c r="AO43" s="366"/>
      <c r="AP43" s="366"/>
      <c r="AQ43" s="366"/>
      <c r="AR43" s="366"/>
      <c r="AS43" s="366"/>
      <c r="AT43" s="366"/>
      <c r="AU43" s="366"/>
      <c r="AV43" s="366"/>
      <c r="AW43" s="366"/>
      <c r="AX43" s="366"/>
      <c r="AY43" s="366"/>
      <c r="AZ43" s="366"/>
      <c r="BA43" s="366"/>
      <c r="BB43" s="366"/>
      <c r="BC43" s="366"/>
    </row>
    <row r="45" spans="1:55" s="1373" customFormat="1" ht="18.75">
      <c r="A45" s="2513" t="s">
        <v>369</v>
      </c>
      <c r="B45" s="2513"/>
      <c r="C45" s="2513"/>
      <c r="D45" s="2513"/>
      <c r="E45" s="2513"/>
      <c r="F45" s="2513"/>
      <c r="G45" s="2513"/>
      <c r="H45" s="2513"/>
      <c r="I45" s="2513"/>
      <c r="J45" s="2513"/>
      <c r="K45" s="2513"/>
      <c r="L45" s="2513"/>
      <c r="M45" s="2513"/>
      <c r="N45" s="2513"/>
      <c r="O45" s="2513"/>
      <c r="P45" s="2513"/>
      <c r="Q45" s="2513"/>
      <c r="R45" s="2513"/>
      <c r="S45" s="2513"/>
      <c r="T45" s="1377"/>
      <c r="U45" s="1377"/>
      <c r="V45" s="1377"/>
      <c r="W45" s="1377"/>
      <c r="X45" s="1377"/>
      <c r="Y45" s="1377"/>
      <c r="Z45" s="1377"/>
      <c r="AA45" s="1377"/>
      <c r="AB45" s="1377"/>
      <c r="AC45" s="1377"/>
      <c r="AD45" s="1377"/>
      <c r="AE45" s="1377"/>
      <c r="AF45" s="1377"/>
      <c r="AG45" s="1377"/>
      <c r="AH45" s="1377"/>
      <c r="AI45" s="1377"/>
      <c r="AJ45" s="1377"/>
      <c r="AK45" s="1377"/>
      <c r="AL45" s="1377"/>
      <c r="AM45" s="1377"/>
      <c r="AN45" s="1377"/>
      <c r="AO45" s="1377"/>
      <c r="AP45" s="1377"/>
      <c r="AQ45" s="1377"/>
      <c r="AR45" s="1377"/>
      <c r="AS45" s="1377"/>
      <c r="AT45" s="1377"/>
      <c r="AU45" s="1377"/>
      <c r="AV45" s="1377"/>
      <c r="AW45" s="1377"/>
      <c r="AX45" s="1377"/>
      <c r="AY45" s="1377"/>
      <c r="AZ45" s="1377"/>
      <c r="BA45" s="1377"/>
      <c r="BB45" s="1377"/>
      <c r="BC45" s="1377"/>
    </row>
    <row r="46" spans="1:19" ht="18.75">
      <c r="A46" s="2514"/>
      <c r="B46" s="2515"/>
      <c r="C46" s="2514"/>
      <c r="D46" s="2514"/>
      <c r="E46" s="2515"/>
      <c r="F46" s="2514"/>
      <c r="G46" s="2514"/>
      <c r="H46" s="2515"/>
      <c r="I46" s="2514"/>
      <c r="J46" s="2514"/>
      <c r="K46" s="2514"/>
      <c r="L46" s="2514"/>
      <c r="M46" s="2514"/>
      <c r="N46" s="2515"/>
      <c r="O46" s="2515"/>
      <c r="P46" s="2515"/>
      <c r="Q46" s="2515"/>
      <c r="R46" s="2515"/>
      <c r="S46" s="2515"/>
    </row>
    <row r="47" spans="1:19" ht="18.75">
      <c r="A47" s="2514"/>
      <c r="B47" s="2515"/>
      <c r="C47" s="2514"/>
      <c r="D47" s="2514"/>
      <c r="E47" s="2515"/>
      <c r="F47" s="2514"/>
      <c r="G47" s="2514"/>
      <c r="H47" s="2515"/>
      <c r="I47" s="2514"/>
      <c r="J47" s="2514"/>
      <c r="K47" s="2514"/>
      <c r="L47" s="2514"/>
      <c r="M47" s="2514"/>
      <c r="N47" s="2515"/>
      <c r="O47" s="2515"/>
      <c r="P47" s="2515"/>
      <c r="Q47" s="2515"/>
      <c r="R47" s="2515"/>
      <c r="S47" s="2515"/>
    </row>
    <row r="48" spans="1:19" ht="15" customHeight="1">
      <c r="A48" s="2514" t="s">
        <v>317</v>
      </c>
      <c r="B48" s="2515"/>
      <c r="C48" s="2514"/>
      <c r="D48" s="2514"/>
      <c r="E48" s="2515"/>
      <c r="F48" s="2514"/>
      <c r="G48" s="2514"/>
      <c r="H48" s="2515"/>
      <c r="I48" s="2514"/>
      <c r="J48" s="2514"/>
      <c r="K48" s="2514"/>
      <c r="L48" s="2514"/>
      <c r="M48" s="2514"/>
      <c r="N48" s="2515"/>
      <c r="O48" s="2515"/>
      <c r="P48" s="2515"/>
      <c r="Q48" s="2515"/>
      <c r="R48" s="2515"/>
      <c r="S48" s="2515"/>
    </row>
    <row r="49" ht="15" customHeight="1"/>
    <row r="50" ht="12" customHeight="1"/>
    <row r="51" ht="12.75" customHeight="1"/>
  </sheetData>
  <sheetProtection/>
  <mergeCells count="10">
    <mergeCell ref="B4:D5"/>
    <mergeCell ref="E4:G5"/>
    <mergeCell ref="H4:J5"/>
    <mergeCell ref="B1:M1"/>
    <mergeCell ref="A2:A6"/>
    <mergeCell ref="B2:M2"/>
    <mergeCell ref="B3:D3"/>
    <mergeCell ref="E3:G3"/>
    <mergeCell ref="H3:J3"/>
    <mergeCell ref="K3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DT16"/>
  <sheetViews>
    <sheetView zoomScalePageLayoutView="0" workbookViewId="0" topLeftCell="A1">
      <selection activeCell="R20" sqref="R20"/>
    </sheetView>
  </sheetViews>
  <sheetFormatPr defaultColWidth="9.00390625" defaultRowHeight="12.75"/>
  <cols>
    <col min="1" max="1" width="39.125" style="261" customWidth="1"/>
    <col min="2" max="2" width="6.75390625" style="261" customWidth="1"/>
    <col min="3" max="3" width="7.75390625" style="261" customWidth="1"/>
    <col min="4" max="4" width="4.625" style="261" customWidth="1"/>
    <col min="5" max="5" width="6.75390625" style="261" customWidth="1"/>
    <col min="6" max="6" width="7.375" style="261" customWidth="1"/>
    <col min="7" max="7" width="5.125" style="261" customWidth="1"/>
    <col min="8" max="8" width="6.625" style="261" customWidth="1"/>
    <col min="9" max="9" width="7.75390625" style="261" customWidth="1"/>
    <col min="10" max="10" width="5.25390625" style="261" customWidth="1"/>
    <col min="11" max="11" width="6.25390625" style="261" customWidth="1"/>
    <col min="12" max="12" width="7.25390625" style="261" customWidth="1"/>
    <col min="13" max="13" width="5.375" style="261" customWidth="1"/>
    <col min="14" max="14" width="6.75390625" style="261" customWidth="1"/>
    <col min="15" max="15" width="8.25390625" style="261" customWidth="1"/>
    <col min="16" max="16" width="5.375" style="261" customWidth="1"/>
    <col min="17" max="17" width="6.625" style="261" customWidth="1"/>
    <col min="18" max="18" width="7.375" style="261" customWidth="1"/>
    <col min="19" max="19" width="5.125" style="261" customWidth="1"/>
    <col min="20" max="124" width="9.125" style="260" customWidth="1"/>
    <col min="125" max="16384" width="9.125" style="261" customWidth="1"/>
  </cols>
  <sheetData>
    <row r="1" spans="1:19" ht="18.75" customHeight="1" thickBot="1">
      <c r="A1" s="2953" t="s">
        <v>46</v>
      </c>
      <c r="B1" s="2953"/>
      <c r="C1" s="2953"/>
      <c r="D1" s="2953"/>
      <c r="E1" s="2953"/>
      <c r="F1" s="2953"/>
      <c r="G1" s="2953"/>
      <c r="H1" s="2953"/>
      <c r="I1" s="2953"/>
      <c r="J1" s="2953"/>
      <c r="K1" s="2953"/>
      <c r="L1" s="2953"/>
      <c r="M1" s="2953"/>
      <c r="N1" s="2953"/>
      <c r="O1" s="2953"/>
      <c r="P1" s="2953"/>
      <c r="Q1" s="2953"/>
      <c r="R1" s="2953"/>
      <c r="S1" s="2953"/>
    </row>
    <row r="2" spans="1:19" ht="13.5" thickBot="1">
      <c r="A2" s="2954" t="s">
        <v>370</v>
      </c>
      <c r="B2" s="2955"/>
      <c r="C2" s="2955"/>
      <c r="D2" s="2955"/>
      <c r="E2" s="2955"/>
      <c r="F2" s="2955"/>
      <c r="G2" s="2955"/>
      <c r="H2" s="2955"/>
      <c r="I2" s="2955"/>
      <c r="J2" s="2955"/>
      <c r="K2" s="2955"/>
      <c r="L2" s="2955"/>
      <c r="M2" s="2955"/>
      <c r="N2" s="2955"/>
      <c r="O2" s="2955"/>
      <c r="P2" s="2955"/>
      <c r="Q2" s="2956"/>
      <c r="R2" s="2956"/>
      <c r="S2" s="2957"/>
    </row>
    <row r="3" spans="1:19" ht="15.75" customHeight="1" thickBot="1">
      <c r="A3" s="659"/>
      <c r="B3" s="2961" t="s">
        <v>329</v>
      </c>
      <c r="C3" s="2955"/>
      <c r="D3" s="2955"/>
      <c r="E3" s="2976" t="s">
        <v>84</v>
      </c>
      <c r="F3" s="2955"/>
      <c r="G3" s="2975"/>
      <c r="H3" s="2955" t="s">
        <v>67</v>
      </c>
      <c r="I3" s="2955"/>
      <c r="J3" s="2975"/>
      <c r="K3" s="2955" t="s">
        <v>68</v>
      </c>
      <c r="L3" s="2955"/>
      <c r="M3" s="2975"/>
      <c r="N3" s="2955" t="s">
        <v>69</v>
      </c>
      <c r="O3" s="2955"/>
      <c r="P3" s="2975"/>
      <c r="Q3" s="2964" t="s">
        <v>86</v>
      </c>
      <c r="R3" s="2964"/>
      <c r="S3" s="2965"/>
    </row>
    <row r="4" spans="1:19" ht="12.75" customHeight="1">
      <c r="A4" s="2958" t="s">
        <v>9</v>
      </c>
      <c r="B4" s="3012">
        <v>1</v>
      </c>
      <c r="C4" s="3013"/>
      <c r="D4" s="3014"/>
      <c r="E4" s="3020">
        <v>2</v>
      </c>
      <c r="F4" s="3013"/>
      <c r="G4" s="3014"/>
      <c r="H4" s="2964">
        <v>3</v>
      </c>
      <c r="I4" s="2964"/>
      <c r="J4" s="3015"/>
      <c r="K4" s="2964">
        <v>4</v>
      </c>
      <c r="L4" s="2964"/>
      <c r="M4" s="3015"/>
      <c r="N4" s="2964">
        <v>5</v>
      </c>
      <c r="O4" s="2964"/>
      <c r="P4" s="3015"/>
      <c r="Q4" s="2967"/>
      <c r="R4" s="2967"/>
      <c r="S4" s="2968"/>
    </row>
    <row r="5" spans="1:20" ht="15" customHeight="1">
      <c r="A5" s="2959"/>
      <c r="B5" s="3016" t="s">
        <v>87</v>
      </c>
      <c r="C5" s="3017"/>
      <c r="D5" s="3018"/>
      <c r="E5" s="3017" t="s">
        <v>87</v>
      </c>
      <c r="F5" s="3017"/>
      <c r="G5" s="3018"/>
      <c r="H5" s="3018" t="s">
        <v>87</v>
      </c>
      <c r="I5" s="3019"/>
      <c r="J5" s="3019"/>
      <c r="K5" s="3018" t="s">
        <v>87</v>
      </c>
      <c r="L5" s="3019"/>
      <c r="M5" s="3019"/>
      <c r="N5" s="3018" t="s">
        <v>87</v>
      </c>
      <c r="O5" s="3019"/>
      <c r="P5" s="3019"/>
      <c r="Q5" s="2970"/>
      <c r="R5" s="2970"/>
      <c r="S5" s="2970"/>
      <c r="T5" s="311"/>
    </row>
    <row r="6" spans="1:20" ht="26.25" customHeight="1">
      <c r="A6" s="2960"/>
      <c r="B6" s="262" t="s">
        <v>26</v>
      </c>
      <c r="C6" s="263" t="s">
        <v>50</v>
      </c>
      <c r="D6" s="264" t="s">
        <v>4</v>
      </c>
      <c r="E6" s="360" t="s">
        <v>26</v>
      </c>
      <c r="F6" s="263" t="s">
        <v>50</v>
      </c>
      <c r="G6" s="264" t="s">
        <v>4</v>
      </c>
      <c r="H6" s="360" t="s">
        <v>26</v>
      </c>
      <c r="I6" s="263" t="s">
        <v>50</v>
      </c>
      <c r="J6" s="264" t="s">
        <v>4</v>
      </c>
      <c r="K6" s="360" t="s">
        <v>26</v>
      </c>
      <c r="L6" s="263" t="s">
        <v>50</v>
      </c>
      <c r="M6" s="264" t="s">
        <v>4</v>
      </c>
      <c r="N6" s="360" t="s">
        <v>26</v>
      </c>
      <c r="O6" s="263" t="s">
        <v>50</v>
      </c>
      <c r="P6" s="264" t="s">
        <v>4</v>
      </c>
      <c r="Q6" s="360" t="s">
        <v>26</v>
      </c>
      <c r="R6" s="263" t="s">
        <v>50</v>
      </c>
      <c r="S6" s="264" t="s">
        <v>4</v>
      </c>
      <c r="T6" s="311"/>
    </row>
    <row r="7" spans="1:20" ht="12.75">
      <c r="A7" s="388" t="s">
        <v>88</v>
      </c>
      <c r="B7" s="1024"/>
      <c r="C7" s="1025"/>
      <c r="D7" s="1026"/>
      <c r="E7" s="1027"/>
      <c r="F7" s="1025"/>
      <c r="G7" s="1026"/>
      <c r="H7" s="1027"/>
      <c r="I7" s="1025"/>
      <c r="J7" s="1026"/>
      <c r="K7" s="1027"/>
      <c r="L7" s="1025"/>
      <c r="M7" s="1026"/>
      <c r="N7" s="1027"/>
      <c r="O7" s="1025"/>
      <c r="P7" s="1026"/>
      <c r="Q7" s="389"/>
      <c r="R7" s="389"/>
      <c r="S7" s="390"/>
      <c r="T7" s="311"/>
    </row>
    <row r="8" spans="1:124" s="272" customFormat="1" ht="15" customHeight="1">
      <c r="A8" s="1028" t="s">
        <v>89</v>
      </c>
      <c r="B8" s="1249">
        <v>88</v>
      </c>
      <c r="C8" s="1250">
        <v>9</v>
      </c>
      <c r="D8" s="1251">
        <f>C8+B8</f>
        <v>97</v>
      </c>
      <c r="E8" s="1252">
        <v>41</v>
      </c>
      <c r="F8" s="1253">
        <v>23</v>
      </c>
      <c r="G8" s="1254">
        <f>F8+E8</f>
        <v>64</v>
      </c>
      <c r="H8" s="1252">
        <v>66</v>
      </c>
      <c r="I8" s="1255">
        <v>17</v>
      </c>
      <c r="J8" s="1254">
        <f>H8+I8</f>
        <v>83</v>
      </c>
      <c r="K8" s="1256">
        <v>55</v>
      </c>
      <c r="L8" s="1252">
        <v>10</v>
      </c>
      <c r="M8" s="1254">
        <f>K8+L8</f>
        <v>65</v>
      </c>
      <c r="N8" s="1256">
        <v>58</v>
      </c>
      <c r="O8" s="1255">
        <v>4</v>
      </c>
      <c r="P8" s="1254">
        <f>N8+O8</f>
        <v>62</v>
      </c>
      <c r="Q8" s="1253">
        <f>B8+E8+H8+K8+N8</f>
        <v>308</v>
      </c>
      <c r="R8" s="1253">
        <f>I8+L8+O8+C8+F8</f>
        <v>63</v>
      </c>
      <c r="S8" s="1257">
        <f>R8+Q8</f>
        <v>371</v>
      </c>
      <c r="T8" s="1258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/>
      <c r="BA8" s="271"/>
      <c r="BB8" s="271"/>
      <c r="BC8" s="271"/>
      <c r="BD8" s="271"/>
      <c r="BE8" s="271"/>
      <c r="BF8" s="271"/>
      <c r="BG8" s="271"/>
      <c r="BH8" s="271"/>
      <c r="BI8" s="271"/>
      <c r="BJ8" s="271"/>
      <c r="BK8" s="271"/>
      <c r="BL8" s="271"/>
      <c r="BM8" s="271"/>
      <c r="BN8" s="271"/>
      <c r="BO8" s="271"/>
      <c r="BP8" s="271"/>
      <c r="BQ8" s="271"/>
      <c r="BR8" s="271"/>
      <c r="BS8" s="271"/>
      <c r="BT8" s="271"/>
      <c r="BU8" s="271"/>
      <c r="BV8" s="271"/>
      <c r="BW8" s="271"/>
      <c r="BX8" s="271"/>
      <c r="BY8" s="271"/>
      <c r="BZ8" s="271"/>
      <c r="CA8" s="271"/>
      <c r="CB8" s="271"/>
      <c r="CC8" s="271"/>
      <c r="CD8" s="271"/>
      <c r="CE8" s="271"/>
      <c r="CF8" s="271"/>
      <c r="CG8" s="271"/>
      <c r="CH8" s="271"/>
      <c r="CI8" s="271"/>
      <c r="CJ8" s="271"/>
      <c r="CK8" s="271"/>
      <c r="CL8" s="271"/>
      <c r="CM8" s="271"/>
      <c r="CN8" s="271"/>
      <c r="CO8" s="271"/>
      <c r="CP8" s="271"/>
      <c r="CQ8" s="271"/>
      <c r="CR8" s="271"/>
      <c r="CS8" s="271"/>
      <c r="CT8" s="271"/>
      <c r="CU8" s="271"/>
      <c r="CV8" s="271"/>
      <c r="CW8" s="271"/>
      <c r="CX8" s="271"/>
      <c r="CY8" s="271"/>
      <c r="CZ8" s="271"/>
      <c r="DA8" s="271"/>
      <c r="DB8" s="271"/>
      <c r="DC8" s="271"/>
      <c r="DD8" s="271"/>
      <c r="DE8" s="271"/>
      <c r="DF8" s="271"/>
      <c r="DG8" s="271"/>
      <c r="DH8" s="271"/>
      <c r="DI8" s="271"/>
      <c r="DJ8" s="271"/>
      <c r="DK8" s="271"/>
      <c r="DL8" s="271"/>
      <c r="DM8" s="271"/>
      <c r="DN8" s="271"/>
      <c r="DO8" s="271"/>
      <c r="DP8" s="271"/>
      <c r="DQ8" s="271"/>
      <c r="DR8" s="271"/>
      <c r="DS8" s="271"/>
      <c r="DT8" s="271"/>
    </row>
    <row r="9" spans="1:32" s="1259" customFormat="1" ht="12.75">
      <c r="A9" s="2608" t="s">
        <v>8</v>
      </c>
      <c r="B9" s="2609">
        <f aca="true" t="shared" si="0" ref="B9:P9">B8</f>
        <v>88</v>
      </c>
      <c r="C9" s="2610">
        <f t="shared" si="0"/>
        <v>9</v>
      </c>
      <c r="D9" s="2611">
        <f t="shared" si="0"/>
        <v>97</v>
      </c>
      <c r="E9" s="2610">
        <f t="shared" si="0"/>
        <v>41</v>
      </c>
      <c r="F9" s="2612">
        <f t="shared" si="0"/>
        <v>23</v>
      </c>
      <c r="G9" s="2613">
        <f t="shared" si="0"/>
        <v>64</v>
      </c>
      <c r="H9" s="2610">
        <f t="shared" si="0"/>
        <v>66</v>
      </c>
      <c r="I9" s="2612">
        <f t="shared" si="0"/>
        <v>17</v>
      </c>
      <c r="J9" s="2613">
        <f t="shared" si="0"/>
        <v>83</v>
      </c>
      <c r="K9" s="2610">
        <f t="shared" si="0"/>
        <v>55</v>
      </c>
      <c r="L9" s="2610">
        <f t="shared" si="0"/>
        <v>10</v>
      </c>
      <c r="M9" s="2611">
        <f t="shared" si="0"/>
        <v>65</v>
      </c>
      <c r="N9" s="2610">
        <f t="shared" si="0"/>
        <v>58</v>
      </c>
      <c r="O9" s="2612">
        <f t="shared" si="0"/>
        <v>4</v>
      </c>
      <c r="P9" s="2613">
        <f t="shared" si="0"/>
        <v>62</v>
      </c>
      <c r="Q9" s="2614">
        <f>H9+K9+N9+E9+B9</f>
        <v>308</v>
      </c>
      <c r="R9" s="2614">
        <f>I9+L9+O9+C9+F9</f>
        <v>63</v>
      </c>
      <c r="S9" s="2615">
        <f>R9+Q9</f>
        <v>371</v>
      </c>
      <c r="T9" s="2616"/>
      <c r="U9" s="2617"/>
      <c r="V9" s="2617"/>
      <c r="W9" s="2617"/>
      <c r="X9" s="2617"/>
      <c r="Y9" s="2617"/>
      <c r="Z9" s="2617"/>
      <c r="AA9" s="2617"/>
      <c r="AB9" s="2617"/>
      <c r="AC9" s="2617"/>
      <c r="AD9" s="2617"/>
      <c r="AE9" s="2617"/>
      <c r="AF9" s="2617"/>
    </row>
    <row r="10" spans="1:124" s="272" customFormat="1" ht="12.75">
      <c r="A10" s="2618" t="s">
        <v>89</v>
      </c>
      <c r="B10" s="2619">
        <v>4</v>
      </c>
      <c r="C10" s="2620">
        <v>0</v>
      </c>
      <c r="D10" s="2611">
        <f>B10+C10</f>
        <v>4</v>
      </c>
      <c r="E10" s="2620">
        <v>9</v>
      </c>
      <c r="F10" s="2621">
        <v>0</v>
      </c>
      <c r="G10" s="2613">
        <f>E10+F10</f>
        <v>9</v>
      </c>
      <c r="H10" s="2610">
        <v>2</v>
      </c>
      <c r="I10" s="2612">
        <v>4</v>
      </c>
      <c r="J10" s="2613">
        <f>H10+I10</f>
        <v>6</v>
      </c>
      <c r="K10" s="2610">
        <v>3</v>
      </c>
      <c r="L10" s="2610">
        <v>0</v>
      </c>
      <c r="M10" s="2611">
        <f>K10+L10</f>
        <v>3</v>
      </c>
      <c r="N10" s="2610">
        <v>5</v>
      </c>
      <c r="O10" s="2612">
        <v>1</v>
      </c>
      <c r="P10" s="2613">
        <f>N10+O10</f>
        <v>6</v>
      </c>
      <c r="Q10" s="2614">
        <f>B10+E10+H10+K10+N10</f>
        <v>23</v>
      </c>
      <c r="R10" s="2614">
        <f>I10+L10+O10+F10+C10</f>
        <v>5</v>
      </c>
      <c r="S10" s="2615">
        <f>R10+Q10</f>
        <v>28</v>
      </c>
      <c r="T10" s="2616"/>
      <c r="U10" s="2617"/>
      <c r="V10" s="2617"/>
      <c r="W10" s="2617"/>
      <c r="X10" s="2617"/>
      <c r="Y10" s="2617"/>
      <c r="Z10" s="2617"/>
      <c r="AA10" s="2617"/>
      <c r="AB10" s="2617"/>
      <c r="AC10" s="2617"/>
      <c r="AD10" s="2617"/>
      <c r="AE10" s="2617"/>
      <c r="AF10" s="2617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1"/>
      <c r="BF10" s="271"/>
      <c r="BG10" s="271"/>
      <c r="BH10" s="271"/>
      <c r="BI10" s="271"/>
      <c r="BJ10" s="271"/>
      <c r="BK10" s="271"/>
      <c r="BL10" s="271"/>
      <c r="BM10" s="271"/>
      <c r="BN10" s="271"/>
      <c r="BO10" s="271"/>
      <c r="BP10" s="271"/>
      <c r="BQ10" s="271"/>
      <c r="BR10" s="271"/>
      <c r="BS10" s="271"/>
      <c r="BT10" s="271"/>
      <c r="BU10" s="271"/>
      <c r="BV10" s="271"/>
      <c r="BW10" s="271"/>
      <c r="BX10" s="271"/>
      <c r="BY10" s="271"/>
      <c r="BZ10" s="271"/>
      <c r="CA10" s="271"/>
      <c r="CB10" s="271"/>
      <c r="CC10" s="271"/>
      <c r="CD10" s="271"/>
      <c r="CE10" s="271"/>
      <c r="CF10" s="271"/>
      <c r="CG10" s="271"/>
      <c r="CH10" s="271"/>
      <c r="CI10" s="271"/>
      <c r="CJ10" s="271"/>
      <c r="CK10" s="271"/>
      <c r="CL10" s="271"/>
      <c r="CM10" s="271"/>
      <c r="CN10" s="271"/>
      <c r="CO10" s="271"/>
      <c r="CP10" s="271"/>
      <c r="CQ10" s="271"/>
      <c r="CR10" s="271"/>
      <c r="CS10" s="271"/>
      <c r="CT10" s="271"/>
      <c r="CU10" s="271"/>
      <c r="CV10" s="271"/>
      <c r="CW10" s="271"/>
      <c r="CX10" s="271"/>
      <c r="CY10" s="271"/>
      <c r="CZ10" s="271"/>
      <c r="DA10" s="271"/>
      <c r="DB10" s="271"/>
      <c r="DC10" s="271"/>
      <c r="DD10" s="271"/>
      <c r="DE10" s="271"/>
      <c r="DF10" s="271"/>
      <c r="DG10" s="271"/>
      <c r="DH10" s="271"/>
      <c r="DI10" s="271"/>
      <c r="DJ10" s="271"/>
      <c r="DK10" s="271"/>
      <c r="DL10" s="271"/>
      <c r="DM10" s="271"/>
      <c r="DN10" s="271"/>
      <c r="DO10" s="271"/>
      <c r="DP10" s="271"/>
      <c r="DQ10" s="271"/>
      <c r="DR10" s="271"/>
      <c r="DS10" s="271"/>
      <c r="DT10" s="271"/>
    </row>
    <row r="11" spans="1:32" s="1259" customFormat="1" ht="13.5" thickBot="1">
      <c r="A11" s="2622" t="s">
        <v>64</v>
      </c>
      <c r="B11" s="2619">
        <f>B10</f>
        <v>4</v>
      </c>
      <c r="C11" s="2623">
        <f aca="true" t="shared" si="1" ref="C11:M11">C10</f>
        <v>0</v>
      </c>
      <c r="D11" s="2624">
        <f t="shared" si="1"/>
        <v>4</v>
      </c>
      <c r="E11" s="2620">
        <f t="shared" si="1"/>
        <v>9</v>
      </c>
      <c r="F11" s="2625">
        <f t="shared" si="1"/>
        <v>0</v>
      </c>
      <c r="G11" s="2626">
        <f t="shared" si="1"/>
        <v>9</v>
      </c>
      <c r="H11" s="2623">
        <f t="shared" si="1"/>
        <v>2</v>
      </c>
      <c r="I11" s="2625">
        <f t="shared" si="1"/>
        <v>4</v>
      </c>
      <c r="J11" s="2626">
        <f t="shared" si="1"/>
        <v>6</v>
      </c>
      <c r="K11" s="2623">
        <f>K10</f>
        <v>3</v>
      </c>
      <c r="L11" s="2610">
        <f>L10</f>
        <v>0</v>
      </c>
      <c r="M11" s="2627">
        <f t="shared" si="1"/>
        <v>3</v>
      </c>
      <c r="N11" s="2610">
        <f>N10</f>
        <v>5</v>
      </c>
      <c r="O11" s="2612">
        <f>O10</f>
        <v>1</v>
      </c>
      <c r="P11" s="2613">
        <f>P10</f>
        <v>6</v>
      </c>
      <c r="Q11" s="2614">
        <f>H11+K11+N11+E11+B11</f>
        <v>23</v>
      </c>
      <c r="R11" s="2614">
        <f>I11+L11+O11+F11+C11</f>
        <v>5</v>
      </c>
      <c r="S11" s="2615">
        <f>R11+Q11</f>
        <v>28</v>
      </c>
      <c r="T11" s="2616"/>
      <c r="U11" s="2617"/>
      <c r="V11" s="2617"/>
      <c r="W11" s="2617"/>
      <c r="X11" s="2617"/>
      <c r="Y11" s="2617"/>
      <c r="Z11" s="2617"/>
      <c r="AA11" s="2617"/>
      <c r="AB11" s="2617"/>
      <c r="AC11" s="2617"/>
      <c r="AD11" s="2617"/>
      <c r="AE11" s="2617"/>
      <c r="AF11" s="2617"/>
    </row>
    <row r="12" spans="1:32" s="1260" customFormat="1" ht="13.5" thickBot="1">
      <c r="A12" s="2628" t="s">
        <v>90</v>
      </c>
      <c r="B12" s="2629">
        <f>B11+B9</f>
        <v>92</v>
      </c>
      <c r="C12" s="2630">
        <f>C11+C9</f>
        <v>9</v>
      </c>
      <c r="D12" s="2631">
        <f>D11+D9</f>
        <v>101</v>
      </c>
      <c r="E12" s="2632">
        <f>E8+E10</f>
        <v>50</v>
      </c>
      <c r="F12" s="2633">
        <f>F9+F11</f>
        <v>23</v>
      </c>
      <c r="G12" s="2634">
        <f>E12+F12</f>
        <v>73</v>
      </c>
      <c r="H12" s="2633">
        <f>H11+H9</f>
        <v>68</v>
      </c>
      <c r="I12" s="2635">
        <f>I11+I9</f>
        <v>21</v>
      </c>
      <c r="J12" s="2634">
        <f>J11+J9</f>
        <v>89</v>
      </c>
      <c r="K12" s="2633">
        <f>K11+K9</f>
        <v>58</v>
      </c>
      <c r="L12" s="2636">
        <f>L11+L9</f>
        <v>10</v>
      </c>
      <c r="M12" s="2637">
        <f>K12+L12</f>
        <v>68</v>
      </c>
      <c r="N12" s="2638">
        <f>N11+N9</f>
        <v>63</v>
      </c>
      <c r="O12" s="2635">
        <f>O11+O9</f>
        <v>5</v>
      </c>
      <c r="P12" s="2634">
        <f>P11+P9</f>
        <v>68</v>
      </c>
      <c r="Q12" s="2639">
        <f>H12+K12+N12+E12+B12</f>
        <v>331</v>
      </c>
      <c r="R12" s="2639">
        <f>I12+L12+O12+F12+C12</f>
        <v>68</v>
      </c>
      <c r="S12" s="2640">
        <f>R12+Q12</f>
        <v>399</v>
      </c>
      <c r="T12" s="2617"/>
      <c r="U12" s="2617"/>
      <c r="V12" s="2617"/>
      <c r="W12" s="2617"/>
      <c r="X12" s="2617"/>
      <c r="Y12" s="2617"/>
      <c r="Z12" s="2617"/>
      <c r="AA12" s="2617"/>
      <c r="AB12" s="2617"/>
      <c r="AC12" s="2617"/>
      <c r="AD12" s="2617"/>
      <c r="AE12" s="2617"/>
      <c r="AF12" s="2617"/>
    </row>
    <row r="13" spans="1:19" s="545" customFormat="1" ht="12.75">
      <c r="A13" s="1029"/>
      <c r="B13" s="1030"/>
      <c r="C13" s="1030"/>
      <c r="D13" s="1030"/>
      <c r="E13" s="1030"/>
      <c r="F13" s="1031"/>
      <c r="G13" s="1031"/>
      <c r="H13" s="1031"/>
      <c r="I13" s="1031"/>
      <c r="J13" s="1031"/>
      <c r="K13" s="1031"/>
      <c r="L13" s="1031"/>
      <c r="M13" s="1031"/>
      <c r="N13" s="1031"/>
      <c r="O13" s="1031"/>
      <c r="P13" s="1031"/>
      <c r="Q13" s="1032"/>
      <c r="R13" s="1032"/>
      <c r="S13" s="1033"/>
    </row>
    <row r="14" spans="1:23" ht="15" customHeight="1">
      <c r="A14" s="2953" t="s">
        <v>371</v>
      </c>
      <c r="B14" s="2953"/>
      <c r="C14" s="2953"/>
      <c r="D14" s="2953"/>
      <c r="E14" s="2953"/>
      <c r="F14" s="2953"/>
      <c r="G14" s="2953"/>
      <c r="H14" s="2953"/>
      <c r="I14" s="2953"/>
      <c r="J14" s="2953"/>
      <c r="K14" s="2953"/>
      <c r="L14" s="2953"/>
      <c r="M14" s="2953"/>
      <c r="N14" s="2953"/>
      <c r="O14" s="2953"/>
      <c r="P14" s="2953"/>
      <c r="Q14" s="2953"/>
      <c r="R14" s="2953"/>
      <c r="S14" s="2516"/>
      <c r="T14" s="2516"/>
      <c r="U14" s="2516"/>
      <c r="V14" s="2516"/>
      <c r="W14" s="2516"/>
    </row>
    <row r="15" spans="17:19" ht="12.75">
      <c r="Q15" s="301"/>
      <c r="R15" s="301"/>
      <c r="S15" s="301"/>
    </row>
    <row r="16" ht="12.75">
      <c r="A16" s="261" t="s">
        <v>317</v>
      </c>
    </row>
  </sheetData>
  <sheetProtection/>
  <mergeCells count="20">
    <mergeCell ref="A14:R14"/>
    <mergeCell ref="N4:P4"/>
    <mergeCell ref="B5:D5"/>
    <mergeCell ref="E5:G5"/>
    <mergeCell ref="H5:J5"/>
    <mergeCell ref="K5:M5"/>
    <mergeCell ref="N5:P5"/>
    <mergeCell ref="E4:G4"/>
    <mergeCell ref="H4:J4"/>
    <mergeCell ref="K4:M4"/>
    <mergeCell ref="A1:S1"/>
    <mergeCell ref="A2:S2"/>
    <mergeCell ref="B3:D3"/>
    <mergeCell ref="E3:G3"/>
    <mergeCell ref="H3:J3"/>
    <mergeCell ref="K3:M3"/>
    <mergeCell ref="N3:P3"/>
    <mergeCell ref="Q3:S5"/>
    <mergeCell ref="A4:A6"/>
    <mergeCell ref="B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DW19"/>
  <sheetViews>
    <sheetView zoomScalePageLayoutView="0" workbookViewId="0" topLeftCell="A1">
      <selection activeCell="U21" sqref="T21:U21"/>
    </sheetView>
  </sheetViews>
  <sheetFormatPr defaultColWidth="9.00390625" defaultRowHeight="12.75"/>
  <cols>
    <col min="1" max="1" width="37.625" style="261" customWidth="1"/>
    <col min="2" max="2" width="8.125" style="261" customWidth="1"/>
    <col min="3" max="3" width="6.75390625" style="261" customWidth="1"/>
    <col min="4" max="4" width="5.75390625" style="261" customWidth="1"/>
    <col min="5" max="5" width="7.125" style="261" customWidth="1"/>
    <col min="6" max="6" width="6.625" style="261" customWidth="1"/>
    <col min="7" max="7" width="5.00390625" style="261" customWidth="1"/>
    <col min="8" max="8" width="7.625" style="261" customWidth="1"/>
    <col min="9" max="9" width="6.375" style="261" customWidth="1"/>
    <col min="10" max="10" width="5.00390625" style="261" customWidth="1"/>
    <col min="11" max="11" width="7.375" style="261" customWidth="1"/>
    <col min="12" max="12" width="6.375" style="261" customWidth="1"/>
    <col min="13" max="13" width="4.625" style="261" customWidth="1"/>
    <col min="14" max="14" width="0.2421875" style="261" hidden="1" customWidth="1"/>
    <col min="15" max="15" width="7.25390625" style="261" hidden="1" customWidth="1"/>
    <col min="16" max="16" width="4.625" style="261" hidden="1" customWidth="1"/>
    <col min="17" max="17" width="0.2421875" style="261" hidden="1" customWidth="1"/>
    <col min="18" max="18" width="6.625" style="261" hidden="1" customWidth="1"/>
    <col min="19" max="19" width="4.375" style="261" hidden="1" customWidth="1"/>
    <col min="20" max="20" width="7.75390625" style="261" customWidth="1"/>
    <col min="21" max="21" width="7.125" style="261" customWidth="1"/>
    <col min="22" max="22" width="4.625" style="261" customWidth="1"/>
    <col min="23" max="127" width="9.125" style="260" customWidth="1"/>
    <col min="128" max="16384" width="9.125" style="261" customWidth="1"/>
  </cols>
  <sheetData>
    <row r="1" spans="1:22" ht="18.75" customHeight="1" thickBot="1">
      <c r="A1" s="2953" t="s">
        <v>46</v>
      </c>
      <c r="B1" s="2953"/>
      <c r="C1" s="2953"/>
      <c r="D1" s="2953"/>
      <c r="E1" s="2953"/>
      <c r="F1" s="2953"/>
      <c r="G1" s="2953"/>
      <c r="H1" s="2953"/>
      <c r="I1" s="2953"/>
      <c r="J1" s="2953"/>
      <c r="K1" s="2953"/>
      <c r="L1" s="2953"/>
      <c r="M1" s="2953"/>
      <c r="N1" s="2953"/>
      <c r="O1" s="2953"/>
      <c r="P1" s="2953"/>
      <c r="Q1" s="2953"/>
      <c r="R1" s="2953"/>
      <c r="S1" s="2953"/>
      <c r="T1" s="2953"/>
      <c r="U1" s="2953"/>
      <c r="V1" s="2953"/>
    </row>
    <row r="2" spans="1:22" ht="13.5" thickBot="1">
      <c r="A2" s="2954" t="s">
        <v>372</v>
      </c>
      <c r="B2" s="2955"/>
      <c r="C2" s="2955"/>
      <c r="D2" s="2955"/>
      <c r="E2" s="2955"/>
      <c r="F2" s="2955"/>
      <c r="G2" s="2955"/>
      <c r="H2" s="2955"/>
      <c r="I2" s="2955"/>
      <c r="J2" s="2955"/>
      <c r="K2" s="2955"/>
      <c r="L2" s="2955"/>
      <c r="M2" s="2955"/>
      <c r="N2" s="2955"/>
      <c r="O2" s="2955"/>
      <c r="P2" s="2955"/>
      <c r="Q2" s="2955"/>
      <c r="R2" s="2955"/>
      <c r="S2" s="2955"/>
      <c r="T2" s="2956"/>
      <c r="U2" s="2956"/>
      <c r="V2" s="2957"/>
    </row>
    <row r="3" spans="1:22" ht="15.75" customHeight="1" thickBot="1">
      <c r="A3" s="2958" t="s">
        <v>9</v>
      </c>
      <c r="B3" s="2961" t="s">
        <v>84</v>
      </c>
      <c r="C3" s="2955"/>
      <c r="D3" s="2975"/>
      <c r="E3" s="2955" t="s">
        <v>67</v>
      </c>
      <c r="F3" s="2955"/>
      <c r="G3" s="2975"/>
      <c r="H3" s="2955" t="s">
        <v>68</v>
      </c>
      <c r="I3" s="2955"/>
      <c r="J3" s="2975"/>
      <c r="K3" s="2955" t="s">
        <v>69</v>
      </c>
      <c r="L3" s="2955"/>
      <c r="M3" s="2975"/>
      <c r="N3" s="2955" t="s">
        <v>47</v>
      </c>
      <c r="O3" s="2955"/>
      <c r="P3" s="2975"/>
      <c r="Q3" s="2955" t="s">
        <v>47</v>
      </c>
      <c r="R3" s="2955"/>
      <c r="S3" s="2962"/>
      <c r="T3" s="3021" t="s">
        <v>86</v>
      </c>
      <c r="U3" s="3021"/>
      <c r="V3" s="3026"/>
    </row>
    <row r="4" spans="1:22" ht="12.75" customHeight="1" thickBot="1">
      <c r="A4" s="2959"/>
      <c r="B4" s="2658">
        <v>1</v>
      </c>
      <c r="C4" s="2659"/>
      <c r="D4" s="2660"/>
      <c r="E4" s="3021">
        <v>2</v>
      </c>
      <c r="F4" s="3021"/>
      <c r="G4" s="3022"/>
      <c r="H4" s="3021">
        <v>3</v>
      </c>
      <c r="I4" s="3021"/>
      <c r="J4" s="3022"/>
      <c r="K4" s="3021">
        <v>4</v>
      </c>
      <c r="L4" s="3021"/>
      <c r="M4" s="3022"/>
      <c r="N4" s="3021">
        <v>5</v>
      </c>
      <c r="O4" s="3021"/>
      <c r="P4" s="3022"/>
      <c r="Q4" s="3021">
        <v>6</v>
      </c>
      <c r="R4" s="3021"/>
      <c r="S4" s="3026"/>
      <c r="T4" s="3021"/>
      <c r="U4" s="3021"/>
      <c r="V4" s="3026"/>
    </row>
    <row r="5" spans="1:22" ht="15" customHeight="1" thickBot="1">
      <c r="A5" s="2959"/>
      <c r="B5" s="3028" t="s">
        <v>87</v>
      </c>
      <c r="C5" s="3029"/>
      <c r="D5" s="3023"/>
      <c r="E5" s="3023" t="s">
        <v>87</v>
      </c>
      <c r="F5" s="3024"/>
      <c r="G5" s="3024"/>
      <c r="H5" s="3023" t="s">
        <v>87</v>
      </c>
      <c r="I5" s="3024"/>
      <c r="J5" s="3024"/>
      <c r="K5" s="3023" t="s">
        <v>87</v>
      </c>
      <c r="L5" s="3024"/>
      <c r="M5" s="3024"/>
      <c r="N5" s="3023" t="s">
        <v>87</v>
      </c>
      <c r="O5" s="3024"/>
      <c r="P5" s="3024"/>
      <c r="Q5" s="3023" t="s">
        <v>87</v>
      </c>
      <c r="R5" s="3024"/>
      <c r="S5" s="3027"/>
      <c r="T5" s="3021"/>
      <c r="U5" s="3021"/>
      <c r="V5" s="3026"/>
    </row>
    <row r="6" spans="1:22" ht="39.75" customHeight="1" thickBot="1">
      <c r="A6" s="2960"/>
      <c r="B6" s="1843" t="s">
        <v>26</v>
      </c>
      <c r="C6" s="1844" t="s">
        <v>50</v>
      </c>
      <c r="D6" s="1845" t="s">
        <v>4</v>
      </c>
      <c r="E6" s="1846" t="s">
        <v>26</v>
      </c>
      <c r="F6" s="1844" t="s">
        <v>50</v>
      </c>
      <c r="G6" s="1845" t="s">
        <v>4</v>
      </c>
      <c r="H6" s="1847" t="s">
        <v>26</v>
      </c>
      <c r="I6" s="1844" t="s">
        <v>50</v>
      </c>
      <c r="J6" s="1845" t="s">
        <v>4</v>
      </c>
      <c r="K6" s="1847" t="s">
        <v>26</v>
      </c>
      <c r="L6" s="1844" t="s">
        <v>50</v>
      </c>
      <c r="M6" s="1845" t="s">
        <v>4</v>
      </c>
      <c r="N6" s="1847" t="s">
        <v>26</v>
      </c>
      <c r="O6" s="1844" t="s">
        <v>50</v>
      </c>
      <c r="P6" s="1845" t="s">
        <v>4</v>
      </c>
      <c r="Q6" s="1847" t="s">
        <v>26</v>
      </c>
      <c r="R6" s="1844" t="s">
        <v>50</v>
      </c>
      <c r="S6" s="1848" t="s">
        <v>4</v>
      </c>
      <c r="T6" s="1843" t="s">
        <v>26</v>
      </c>
      <c r="U6" s="1844" t="s">
        <v>50</v>
      </c>
      <c r="V6" s="1848" t="s">
        <v>4</v>
      </c>
    </row>
    <row r="7" spans="1:22" ht="25.5">
      <c r="A7" s="388" t="s">
        <v>88</v>
      </c>
      <c r="B7" s="1378"/>
      <c r="C7" s="1379"/>
      <c r="D7" s="1380"/>
      <c r="E7" s="1381"/>
      <c r="F7" s="1379"/>
      <c r="G7" s="1380"/>
      <c r="H7" s="1382"/>
      <c r="I7" s="1383"/>
      <c r="J7" s="1384"/>
      <c r="K7" s="1382"/>
      <c r="L7" s="1383"/>
      <c r="M7" s="1384"/>
      <c r="N7" s="1382"/>
      <c r="O7" s="1383"/>
      <c r="P7" s="1384"/>
      <c r="Q7" s="1382"/>
      <c r="R7" s="1383"/>
      <c r="S7" s="2649"/>
      <c r="T7" s="2657"/>
      <c r="U7" s="1385"/>
      <c r="V7" s="1386"/>
    </row>
    <row r="8" spans="1:127" s="272" customFormat="1" ht="12.75">
      <c r="A8" s="1028" t="s">
        <v>89</v>
      </c>
      <c r="B8" s="1387">
        <v>0</v>
      </c>
      <c r="C8" s="1388">
        <v>0</v>
      </c>
      <c r="D8" s="1389">
        <v>0</v>
      </c>
      <c r="E8" s="1390">
        <v>5</v>
      </c>
      <c r="F8" s="1388">
        <v>4</v>
      </c>
      <c r="G8" s="1389">
        <f>E8+F8</f>
        <v>9</v>
      </c>
      <c r="H8" s="1391">
        <v>0</v>
      </c>
      <c r="I8" s="1392">
        <v>0</v>
      </c>
      <c r="J8" s="1389">
        <v>0</v>
      </c>
      <c r="K8" s="1391">
        <v>0</v>
      </c>
      <c r="L8" s="1392">
        <v>0</v>
      </c>
      <c r="M8" s="1389">
        <v>0</v>
      </c>
      <c r="N8" s="1391">
        <v>0</v>
      </c>
      <c r="O8" s="1392">
        <v>0</v>
      </c>
      <c r="P8" s="1389">
        <f>N8+O8</f>
        <v>0</v>
      </c>
      <c r="Q8" s="1391">
        <v>0</v>
      </c>
      <c r="R8" s="1392">
        <v>0</v>
      </c>
      <c r="S8" s="2650">
        <f>Q8+R8</f>
        <v>0</v>
      </c>
      <c r="T8" s="2654">
        <f>H8+K8+Q8+E8+B8+N8</f>
        <v>5</v>
      </c>
      <c r="U8" s="1393">
        <f>I8+L8+R8+F8+C8</f>
        <v>4</v>
      </c>
      <c r="V8" s="1394">
        <f>U8+T8</f>
        <v>9</v>
      </c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/>
      <c r="BA8" s="271"/>
      <c r="BB8" s="271"/>
      <c r="BC8" s="271"/>
      <c r="BD8" s="271"/>
      <c r="BE8" s="271"/>
      <c r="BF8" s="271"/>
      <c r="BG8" s="271"/>
      <c r="BH8" s="271"/>
      <c r="BI8" s="271"/>
      <c r="BJ8" s="271"/>
      <c r="BK8" s="271"/>
      <c r="BL8" s="271"/>
      <c r="BM8" s="271"/>
      <c r="BN8" s="271"/>
      <c r="BO8" s="271"/>
      <c r="BP8" s="271"/>
      <c r="BQ8" s="271"/>
      <c r="BR8" s="271"/>
      <c r="BS8" s="271"/>
      <c r="BT8" s="271"/>
      <c r="BU8" s="271"/>
      <c r="BV8" s="271"/>
      <c r="BW8" s="271"/>
      <c r="BX8" s="271"/>
      <c r="BY8" s="271"/>
      <c r="BZ8" s="271"/>
      <c r="CA8" s="271"/>
      <c r="CB8" s="271"/>
      <c r="CC8" s="271"/>
      <c r="CD8" s="271"/>
      <c r="CE8" s="271"/>
      <c r="CF8" s="271"/>
      <c r="CG8" s="271"/>
      <c r="CH8" s="271"/>
      <c r="CI8" s="271"/>
      <c r="CJ8" s="271"/>
      <c r="CK8" s="271"/>
      <c r="CL8" s="271"/>
      <c r="CM8" s="271"/>
      <c r="CN8" s="271"/>
      <c r="CO8" s="271"/>
      <c r="CP8" s="271"/>
      <c r="CQ8" s="271"/>
      <c r="CR8" s="271"/>
      <c r="CS8" s="271"/>
      <c r="CT8" s="271"/>
      <c r="CU8" s="271"/>
      <c r="CV8" s="271"/>
      <c r="CW8" s="271"/>
      <c r="CX8" s="271"/>
      <c r="CY8" s="271"/>
      <c r="CZ8" s="271"/>
      <c r="DA8" s="271"/>
      <c r="DB8" s="271"/>
      <c r="DC8" s="271"/>
      <c r="DD8" s="271"/>
      <c r="DE8" s="271"/>
      <c r="DF8" s="271"/>
      <c r="DG8" s="271"/>
      <c r="DH8" s="271"/>
      <c r="DI8" s="271"/>
      <c r="DJ8" s="271"/>
      <c r="DK8" s="271"/>
      <c r="DL8" s="271"/>
      <c r="DM8" s="271"/>
      <c r="DN8" s="271"/>
      <c r="DO8" s="271"/>
      <c r="DP8" s="271"/>
      <c r="DQ8" s="271"/>
      <c r="DR8" s="271"/>
      <c r="DS8" s="271"/>
      <c r="DT8" s="271"/>
      <c r="DU8" s="271"/>
      <c r="DV8" s="271"/>
      <c r="DW8" s="271"/>
    </row>
    <row r="9" spans="1:55" s="1259" customFormat="1" ht="12.75">
      <c r="A9" s="2608" t="s">
        <v>8</v>
      </c>
      <c r="B9" s="2641">
        <f>B8</f>
        <v>0</v>
      </c>
      <c r="C9" s="2641">
        <v>0</v>
      </c>
      <c r="D9" s="2641">
        <f>D8</f>
        <v>0</v>
      </c>
      <c r="E9" s="2642">
        <v>5</v>
      </c>
      <c r="F9" s="2643">
        <v>4</v>
      </c>
      <c r="G9" s="2641">
        <f>G8</f>
        <v>9</v>
      </c>
      <c r="H9" s="2614">
        <v>0</v>
      </c>
      <c r="I9" s="2644">
        <v>0</v>
      </c>
      <c r="J9" s="2626">
        <v>0</v>
      </c>
      <c r="K9" s="2614">
        <v>0</v>
      </c>
      <c r="L9" s="2644">
        <v>0</v>
      </c>
      <c r="M9" s="2626">
        <v>0</v>
      </c>
      <c r="N9" s="2614">
        <v>0</v>
      </c>
      <c r="O9" s="2644">
        <v>0</v>
      </c>
      <c r="P9" s="2626">
        <f>N9+O9</f>
        <v>0</v>
      </c>
      <c r="Q9" s="2614">
        <v>0</v>
      </c>
      <c r="R9" s="2644">
        <v>0</v>
      </c>
      <c r="S9" s="2651">
        <f>Q9+R9</f>
        <v>0</v>
      </c>
      <c r="T9" s="2655">
        <f>H9+K9+Q9+E9+B9+N9</f>
        <v>5</v>
      </c>
      <c r="U9" s="2645">
        <f>I9+L9+R9+F9+C9</f>
        <v>4</v>
      </c>
      <c r="V9" s="2646">
        <f>U9+T9</f>
        <v>9</v>
      </c>
      <c r="W9" s="2617"/>
      <c r="X9" s="2617"/>
      <c r="Y9" s="2617"/>
      <c r="Z9" s="2617"/>
      <c r="AA9" s="2617"/>
      <c r="AB9" s="2617"/>
      <c r="AC9" s="2617"/>
      <c r="AD9" s="2617"/>
      <c r="AE9" s="2617"/>
      <c r="AF9" s="2617"/>
      <c r="AG9" s="2617"/>
      <c r="AH9" s="2617"/>
      <c r="AI9" s="2617"/>
      <c r="AJ9" s="2617"/>
      <c r="AK9" s="2617"/>
      <c r="AL9" s="2617"/>
      <c r="AM9" s="2617"/>
      <c r="AN9" s="2617"/>
      <c r="AO9" s="2617"/>
      <c r="AP9" s="2617"/>
      <c r="AQ9" s="2617"/>
      <c r="AR9" s="2617"/>
      <c r="AS9" s="2617"/>
      <c r="AT9" s="2617"/>
      <c r="AU9" s="2617"/>
      <c r="AV9" s="2617"/>
      <c r="AW9" s="2617"/>
      <c r="AX9" s="2617"/>
      <c r="AY9" s="2617"/>
      <c r="AZ9" s="2617"/>
      <c r="BA9" s="2617"/>
      <c r="BB9" s="2617"/>
      <c r="BC9" s="2617"/>
    </row>
    <row r="10" spans="1:55" s="2517" customFormat="1" ht="12.75">
      <c r="A10" s="2618" t="s">
        <v>89</v>
      </c>
      <c r="B10" s="2641">
        <v>0</v>
      </c>
      <c r="C10" s="2643">
        <v>0</v>
      </c>
      <c r="D10" s="2626">
        <f>B10+C10</f>
        <v>0</v>
      </c>
      <c r="E10" s="2642">
        <v>2</v>
      </c>
      <c r="F10" s="2643">
        <v>0</v>
      </c>
      <c r="G10" s="2626">
        <v>2</v>
      </c>
      <c r="H10" s="2614">
        <v>0</v>
      </c>
      <c r="I10" s="2644">
        <v>0</v>
      </c>
      <c r="J10" s="2613">
        <v>0</v>
      </c>
      <c r="K10" s="2614">
        <v>0</v>
      </c>
      <c r="L10" s="2644">
        <v>0</v>
      </c>
      <c r="M10" s="2626">
        <v>0</v>
      </c>
      <c r="N10" s="2614">
        <v>0</v>
      </c>
      <c r="O10" s="2644">
        <v>0</v>
      </c>
      <c r="P10" s="2626">
        <f>N10+O10</f>
        <v>0</v>
      </c>
      <c r="Q10" s="2614">
        <v>0</v>
      </c>
      <c r="R10" s="2644">
        <v>0</v>
      </c>
      <c r="S10" s="2652">
        <v>0</v>
      </c>
      <c r="T10" s="2655">
        <f>H10+K10+Q10+B10+E10</f>
        <v>2</v>
      </c>
      <c r="U10" s="2645">
        <f>I10+L10+R10+F10+C10</f>
        <v>0</v>
      </c>
      <c r="V10" s="2646">
        <f>U10+T10</f>
        <v>2</v>
      </c>
      <c r="W10" s="2617"/>
      <c r="X10" s="2617"/>
      <c r="Y10" s="2617"/>
      <c r="Z10" s="2617"/>
      <c r="AA10" s="2617"/>
      <c r="AB10" s="2617"/>
      <c r="AC10" s="2617"/>
      <c r="AD10" s="2617"/>
      <c r="AE10" s="2617"/>
      <c r="AF10" s="2617"/>
      <c r="AG10" s="2617"/>
      <c r="AH10" s="2617"/>
      <c r="AI10" s="2617"/>
      <c r="AJ10" s="2617"/>
      <c r="AK10" s="2617"/>
      <c r="AL10" s="2617"/>
      <c r="AM10" s="2617"/>
      <c r="AN10" s="2617"/>
      <c r="AO10" s="2617"/>
      <c r="AP10" s="2617"/>
      <c r="AQ10" s="2617"/>
      <c r="AR10" s="2617"/>
      <c r="AS10" s="2617"/>
      <c r="AT10" s="2617"/>
      <c r="AU10" s="2617"/>
      <c r="AV10" s="2617"/>
      <c r="AW10" s="2617"/>
      <c r="AX10" s="2617"/>
      <c r="AY10" s="2617"/>
      <c r="AZ10" s="2617"/>
      <c r="BA10" s="2617"/>
      <c r="BB10" s="2617"/>
      <c r="BC10" s="2617"/>
    </row>
    <row r="11" spans="1:55" s="1259" customFormat="1" ht="13.5" thickBot="1">
      <c r="A11" s="2622" t="s">
        <v>64</v>
      </c>
      <c r="B11" s="2641">
        <v>0</v>
      </c>
      <c r="C11" s="2643">
        <v>0</v>
      </c>
      <c r="D11" s="2626">
        <f>B11+C11</f>
        <v>0</v>
      </c>
      <c r="E11" s="2642">
        <v>2</v>
      </c>
      <c r="F11" s="2643">
        <v>0</v>
      </c>
      <c r="G11" s="2626">
        <f>E11+F11</f>
        <v>2</v>
      </c>
      <c r="H11" s="2614">
        <v>0</v>
      </c>
      <c r="I11" s="2644">
        <v>0</v>
      </c>
      <c r="J11" s="2613">
        <f>H11+I11</f>
        <v>0</v>
      </c>
      <c r="K11" s="2614">
        <f aca="true" t="shared" si="0" ref="K11:S11">K10</f>
        <v>0</v>
      </c>
      <c r="L11" s="2644">
        <f t="shared" si="0"/>
        <v>0</v>
      </c>
      <c r="M11" s="2613">
        <f t="shared" si="0"/>
        <v>0</v>
      </c>
      <c r="N11" s="2614">
        <f>N10</f>
        <v>0</v>
      </c>
      <c r="O11" s="2644">
        <f>O10</f>
        <v>0</v>
      </c>
      <c r="P11" s="2613">
        <f>P10</f>
        <v>0</v>
      </c>
      <c r="Q11" s="2614">
        <f t="shared" si="0"/>
        <v>0</v>
      </c>
      <c r="R11" s="2644">
        <f t="shared" si="0"/>
        <v>0</v>
      </c>
      <c r="S11" s="2652">
        <f t="shared" si="0"/>
        <v>0</v>
      </c>
      <c r="T11" s="2655">
        <f>H11+K11+Q11+E11+B11</f>
        <v>2</v>
      </c>
      <c r="U11" s="2645">
        <f>I11+L11+R11</f>
        <v>0</v>
      </c>
      <c r="V11" s="2646">
        <f>U11+T11</f>
        <v>2</v>
      </c>
      <c r="W11" s="2617"/>
      <c r="X11" s="2617"/>
      <c r="Y11" s="2617"/>
      <c r="Z11" s="2617"/>
      <c r="AA11" s="2617"/>
      <c r="AB11" s="2617"/>
      <c r="AC11" s="2617"/>
      <c r="AD11" s="2617"/>
      <c r="AE11" s="2617"/>
      <c r="AF11" s="2617"/>
      <c r="AG11" s="2617"/>
      <c r="AH11" s="2617"/>
      <c r="AI11" s="2617"/>
      <c r="AJ11" s="2617"/>
      <c r="AK11" s="2617"/>
      <c r="AL11" s="2617"/>
      <c r="AM11" s="2617"/>
      <c r="AN11" s="2617"/>
      <c r="AO11" s="2617"/>
      <c r="AP11" s="2617"/>
      <c r="AQ11" s="2617"/>
      <c r="AR11" s="2617"/>
      <c r="AS11" s="2617"/>
      <c r="AT11" s="2617"/>
      <c r="AU11" s="2617"/>
      <c r="AV11" s="2617"/>
      <c r="AW11" s="2617"/>
      <c r="AX11" s="2617"/>
      <c r="AY11" s="2617"/>
      <c r="AZ11" s="2617"/>
      <c r="BA11" s="2617"/>
      <c r="BB11" s="2617"/>
      <c r="BC11" s="2617"/>
    </row>
    <row r="12" spans="1:55" s="1260" customFormat="1" ht="13.5" thickBot="1">
      <c r="A12" s="2628" t="s">
        <v>90</v>
      </c>
      <c r="B12" s="2647">
        <f>B11+B9</f>
        <v>0</v>
      </c>
      <c r="C12" s="2647">
        <f>C8</f>
        <v>0</v>
      </c>
      <c r="D12" s="2647">
        <f>D11+D9</f>
        <v>0</v>
      </c>
      <c r="E12" s="2648">
        <f>E9+E11</f>
        <v>7</v>
      </c>
      <c r="F12" s="2648">
        <f aca="true" t="shared" si="1" ref="F12:U12">F9+F11</f>
        <v>4</v>
      </c>
      <c r="G12" s="2648">
        <f>G9+G11</f>
        <v>11</v>
      </c>
      <c r="H12" s="2648">
        <f t="shared" si="1"/>
        <v>0</v>
      </c>
      <c r="I12" s="2648">
        <f t="shared" si="1"/>
        <v>0</v>
      </c>
      <c r="J12" s="2648">
        <f t="shared" si="1"/>
        <v>0</v>
      </c>
      <c r="K12" s="2648">
        <f t="shared" si="1"/>
        <v>0</v>
      </c>
      <c r="L12" s="2648">
        <f t="shared" si="1"/>
        <v>0</v>
      </c>
      <c r="M12" s="2648">
        <f t="shared" si="1"/>
        <v>0</v>
      </c>
      <c r="N12" s="2648">
        <f t="shared" si="1"/>
        <v>0</v>
      </c>
      <c r="O12" s="2648">
        <f t="shared" si="1"/>
        <v>0</v>
      </c>
      <c r="P12" s="2648">
        <f t="shared" si="1"/>
        <v>0</v>
      </c>
      <c r="Q12" s="2648">
        <f t="shared" si="1"/>
        <v>0</v>
      </c>
      <c r="R12" s="2648">
        <f t="shared" si="1"/>
        <v>0</v>
      </c>
      <c r="S12" s="2653">
        <f t="shared" si="1"/>
        <v>0</v>
      </c>
      <c r="T12" s="2647">
        <f t="shared" si="1"/>
        <v>7</v>
      </c>
      <c r="U12" s="2648">
        <f t="shared" si="1"/>
        <v>4</v>
      </c>
      <c r="V12" s="2656">
        <f>V9+V11</f>
        <v>11</v>
      </c>
      <c r="W12" s="2617"/>
      <c r="X12" s="2617"/>
      <c r="Y12" s="2617"/>
      <c r="Z12" s="2617"/>
      <c r="AA12" s="2617"/>
      <c r="AB12" s="2617"/>
      <c r="AC12" s="2617"/>
      <c r="AD12" s="2617"/>
      <c r="AE12" s="2617"/>
      <c r="AF12" s="2617"/>
      <c r="AG12" s="2617"/>
      <c r="AH12" s="2617"/>
      <c r="AI12" s="2617"/>
      <c r="AJ12" s="2617"/>
      <c r="AK12" s="2617"/>
      <c r="AL12" s="2617"/>
      <c r="AM12" s="2617"/>
      <c r="AN12" s="2617"/>
      <c r="AO12" s="2617"/>
      <c r="AP12" s="2617"/>
      <c r="AQ12" s="2617"/>
      <c r="AR12" s="2617"/>
      <c r="AS12" s="2617"/>
      <c r="AT12" s="2617"/>
      <c r="AU12" s="2617"/>
      <c r="AV12" s="2617"/>
      <c r="AW12" s="2617"/>
      <c r="AX12" s="2617"/>
      <c r="AY12" s="2617"/>
      <c r="AZ12" s="2617"/>
      <c r="BA12" s="2617"/>
      <c r="BB12" s="2617"/>
      <c r="BC12" s="2617"/>
    </row>
    <row r="13" spans="1:24" ht="15" customHeight="1">
      <c r="A13" s="3025"/>
      <c r="B13" s="3025"/>
      <c r="C13" s="3025"/>
      <c r="D13" s="3025"/>
      <c r="E13" s="3025"/>
      <c r="F13" s="3025"/>
      <c r="G13" s="3025"/>
      <c r="H13" s="3025"/>
      <c r="I13" s="3025"/>
      <c r="J13" s="3025"/>
      <c r="K13" s="3025"/>
      <c r="L13" s="3025"/>
      <c r="M13" s="3025"/>
      <c r="N13" s="3025"/>
      <c r="O13" s="3025"/>
      <c r="P13" s="3025"/>
      <c r="Q13" s="3025"/>
      <c r="R13" s="3025"/>
      <c r="S13" s="3025"/>
      <c r="T13" s="3025"/>
      <c r="U13" s="3025"/>
      <c r="V13" s="3025"/>
      <c r="W13" s="3025"/>
      <c r="X13" s="3025"/>
    </row>
    <row r="14" spans="1:24" ht="15.75">
      <c r="A14" s="1839" t="s">
        <v>363</v>
      </c>
      <c r="B14" s="1839"/>
      <c r="C14" s="1839"/>
      <c r="D14" s="1839"/>
      <c r="E14" s="1839"/>
      <c r="F14" s="1839"/>
      <c r="G14" s="1839"/>
      <c r="H14" s="1839"/>
      <c r="I14" s="2466"/>
      <c r="J14" s="2466"/>
      <c r="K14" s="1841"/>
      <c r="L14" s="1841"/>
      <c r="M14" s="1841"/>
      <c r="N14" s="1841"/>
      <c r="O14" s="1841"/>
      <c r="P14" s="1841"/>
      <c r="Q14" s="1841"/>
      <c r="R14" s="1841"/>
      <c r="S14" s="1841"/>
      <c r="T14" s="1841"/>
      <c r="U14" s="1841"/>
      <c r="V14" s="1841"/>
      <c r="W14" s="1842"/>
      <c r="X14" s="1842"/>
    </row>
    <row r="15" ht="12.75">
      <c r="A15" s="261" t="s">
        <v>316</v>
      </c>
    </row>
    <row r="18" ht="12.75">
      <c r="F18" s="1395"/>
    </row>
    <row r="19" ht="12.75">
      <c r="I19" s="1191"/>
    </row>
  </sheetData>
  <sheetProtection/>
  <mergeCells count="22">
    <mergeCell ref="A1:V1"/>
    <mergeCell ref="A2:V2"/>
    <mergeCell ref="A3:A6"/>
    <mergeCell ref="B3:D3"/>
    <mergeCell ref="E3:G3"/>
    <mergeCell ref="B5:D5"/>
    <mergeCell ref="A13:X13"/>
    <mergeCell ref="T3:V5"/>
    <mergeCell ref="K3:M3"/>
    <mergeCell ref="K5:M5"/>
    <mergeCell ref="H5:J5"/>
    <mergeCell ref="H3:J3"/>
    <mergeCell ref="Q4:S4"/>
    <mergeCell ref="Q5:S5"/>
    <mergeCell ref="Q3:S3"/>
    <mergeCell ref="K4:M4"/>
    <mergeCell ref="N3:P3"/>
    <mergeCell ref="N4:P4"/>
    <mergeCell ref="E4:G4"/>
    <mergeCell ref="H4:J4"/>
    <mergeCell ref="N5:P5"/>
    <mergeCell ref="E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DK46"/>
  <sheetViews>
    <sheetView zoomScale="75" zoomScaleNormal="75" zoomScalePageLayoutView="0" workbookViewId="0" topLeftCell="A1">
      <selection activeCell="G33" sqref="G33"/>
    </sheetView>
  </sheetViews>
  <sheetFormatPr defaultColWidth="9.00390625" defaultRowHeight="12.75"/>
  <cols>
    <col min="1" max="1" width="61.125" style="261" customWidth="1"/>
    <col min="2" max="2" width="12.625" style="261" customWidth="1"/>
    <col min="3" max="3" width="10.00390625" style="261" customWidth="1"/>
    <col min="4" max="4" width="15.125" style="261" customWidth="1"/>
    <col min="5" max="5" width="10.875" style="261" customWidth="1"/>
    <col min="6" max="6" width="13.875" style="261" customWidth="1"/>
    <col min="7" max="7" width="19.875" style="261" customWidth="1"/>
    <col min="8" max="8" width="10.00390625" style="261" customWidth="1"/>
    <col min="9" max="9" width="10.25390625" style="261" customWidth="1"/>
    <col min="10" max="10" width="15.125" style="261" customWidth="1"/>
    <col min="11" max="115" width="9.125" style="260" customWidth="1"/>
    <col min="116" max="16384" width="9.125" style="261" customWidth="1"/>
  </cols>
  <sheetData>
    <row r="1" spans="1:115" s="1376" customFormat="1" ht="18.75" customHeight="1" thickBot="1">
      <c r="A1" s="3030" t="s">
        <v>46</v>
      </c>
      <c r="B1" s="3030"/>
      <c r="C1" s="3030"/>
      <c r="D1" s="3030"/>
      <c r="E1" s="3030"/>
      <c r="F1" s="3030"/>
      <c r="G1" s="3030"/>
      <c r="H1" s="3030"/>
      <c r="I1" s="3030"/>
      <c r="J1" s="3030"/>
      <c r="K1" s="1397"/>
      <c r="L1" s="1397"/>
      <c r="M1" s="1397"/>
      <c r="N1" s="1397"/>
      <c r="O1" s="1397"/>
      <c r="P1" s="1397"/>
      <c r="Q1" s="1397"/>
      <c r="R1" s="1397"/>
      <c r="S1" s="1397"/>
      <c r="T1" s="1397"/>
      <c r="U1" s="1397"/>
      <c r="V1" s="1397"/>
      <c r="W1" s="1397"/>
      <c r="X1" s="1397"/>
      <c r="Y1" s="1397"/>
      <c r="Z1" s="1397"/>
      <c r="AA1" s="1397"/>
      <c r="AB1" s="1397"/>
      <c r="AC1" s="1397"/>
      <c r="AD1" s="1397"/>
      <c r="AE1" s="1397"/>
      <c r="AF1" s="1397"/>
      <c r="AG1" s="1397"/>
      <c r="AH1" s="1397"/>
      <c r="AI1" s="1397"/>
      <c r="AJ1" s="1397"/>
      <c r="AK1" s="1397"/>
      <c r="AL1" s="1397"/>
      <c r="AM1" s="1397"/>
      <c r="AN1" s="1397"/>
      <c r="AO1" s="1397"/>
      <c r="AP1" s="1397"/>
      <c r="AQ1" s="1397"/>
      <c r="AR1" s="1397"/>
      <c r="AS1" s="1397"/>
      <c r="AT1" s="1397"/>
      <c r="AU1" s="1397"/>
      <c r="AV1" s="1397"/>
      <c r="AW1" s="1397"/>
      <c r="AX1" s="1397"/>
      <c r="AY1" s="1397"/>
      <c r="AZ1" s="1397"/>
      <c r="BA1" s="1397"/>
      <c r="BB1" s="1397"/>
      <c r="BC1" s="1397"/>
      <c r="BD1" s="1397"/>
      <c r="BE1" s="1397"/>
      <c r="BF1" s="1397"/>
      <c r="BG1" s="1397"/>
      <c r="BH1" s="1397"/>
      <c r="BI1" s="1397"/>
      <c r="BJ1" s="1397"/>
      <c r="BK1" s="1397"/>
      <c r="BL1" s="1397"/>
      <c r="BM1" s="1397"/>
      <c r="BN1" s="1397"/>
      <c r="BO1" s="1397"/>
      <c r="BP1" s="1397"/>
      <c r="BQ1" s="1397"/>
      <c r="BR1" s="1397"/>
      <c r="BS1" s="1397"/>
      <c r="BT1" s="1397"/>
      <c r="BU1" s="1397"/>
      <c r="BV1" s="1397"/>
      <c r="BW1" s="1397"/>
      <c r="BX1" s="1397"/>
      <c r="BY1" s="1397"/>
      <c r="BZ1" s="1397"/>
      <c r="CA1" s="1397"/>
      <c r="CB1" s="1397"/>
      <c r="CC1" s="1397"/>
      <c r="CD1" s="1397"/>
      <c r="CE1" s="1397"/>
      <c r="CF1" s="1397"/>
      <c r="CG1" s="1397"/>
      <c r="CH1" s="1397"/>
      <c r="CI1" s="1397"/>
      <c r="CJ1" s="1397"/>
      <c r="CK1" s="1397"/>
      <c r="CL1" s="1397"/>
      <c r="CM1" s="1397"/>
      <c r="CN1" s="1397"/>
      <c r="CO1" s="1397"/>
      <c r="CP1" s="1397"/>
      <c r="CQ1" s="1397"/>
      <c r="CR1" s="1397"/>
      <c r="CS1" s="1397"/>
      <c r="CT1" s="1397"/>
      <c r="CU1" s="1397"/>
      <c r="CV1" s="1397"/>
      <c r="CW1" s="1397"/>
      <c r="CX1" s="1397"/>
      <c r="CY1" s="1397"/>
      <c r="CZ1" s="1397"/>
      <c r="DA1" s="1397"/>
      <c r="DB1" s="1397"/>
      <c r="DC1" s="1397"/>
      <c r="DD1" s="1397"/>
      <c r="DE1" s="1397"/>
      <c r="DF1" s="1397"/>
      <c r="DG1" s="1397"/>
      <c r="DH1" s="1397"/>
      <c r="DI1" s="1397"/>
      <c r="DJ1" s="1397"/>
      <c r="DK1" s="1397"/>
    </row>
    <row r="2" spans="1:115" s="1376" customFormat="1" ht="16.5" thickBot="1">
      <c r="A2" s="3031" t="s">
        <v>362</v>
      </c>
      <c r="B2" s="3032"/>
      <c r="C2" s="3032"/>
      <c r="D2" s="3032"/>
      <c r="E2" s="3032"/>
      <c r="F2" s="3032"/>
      <c r="G2" s="3032"/>
      <c r="H2" s="3033"/>
      <c r="I2" s="3033"/>
      <c r="J2" s="3034"/>
      <c r="K2" s="1397"/>
      <c r="L2" s="1397"/>
      <c r="M2" s="1397"/>
      <c r="N2" s="1397"/>
      <c r="O2" s="1397"/>
      <c r="P2" s="1397"/>
      <c r="Q2" s="1397"/>
      <c r="R2" s="1397"/>
      <c r="S2" s="1397"/>
      <c r="T2" s="1397"/>
      <c r="U2" s="1397"/>
      <c r="V2" s="1397"/>
      <c r="W2" s="1397"/>
      <c r="X2" s="1397"/>
      <c r="Y2" s="1397"/>
      <c r="Z2" s="1397"/>
      <c r="AA2" s="1397"/>
      <c r="AB2" s="1397"/>
      <c r="AC2" s="1397"/>
      <c r="AD2" s="1397"/>
      <c r="AE2" s="1397"/>
      <c r="AF2" s="1397"/>
      <c r="AG2" s="1397"/>
      <c r="AH2" s="1397"/>
      <c r="AI2" s="1397"/>
      <c r="AJ2" s="1397"/>
      <c r="AK2" s="1397"/>
      <c r="AL2" s="1397"/>
      <c r="AM2" s="1397"/>
      <c r="AN2" s="1397"/>
      <c r="AO2" s="1397"/>
      <c r="AP2" s="1397"/>
      <c r="AQ2" s="1397"/>
      <c r="AR2" s="1397"/>
      <c r="AS2" s="1397"/>
      <c r="AT2" s="1397"/>
      <c r="AU2" s="1397"/>
      <c r="AV2" s="1397"/>
      <c r="AW2" s="1397"/>
      <c r="AX2" s="1397"/>
      <c r="AY2" s="1397"/>
      <c r="AZ2" s="1397"/>
      <c r="BA2" s="1397"/>
      <c r="BB2" s="1397"/>
      <c r="BC2" s="1397"/>
      <c r="BD2" s="1397"/>
      <c r="BE2" s="1397"/>
      <c r="BF2" s="1397"/>
      <c r="BG2" s="1397"/>
      <c r="BH2" s="1397"/>
      <c r="BI2" s="1397"/>
      <c r="BJ2" s="1397"/>
      <c r="BK2" s="1397"/>
      <c r="BL2" s="1397"/>
      <c r="BM2" s="1397"/>
      <c r="BN2" s="1397"/>
      <c r="BO2" s="1397"/>
      <c r="BP2" s="1397"/>
      <c r="BQ2" s="1397"/>
      <c r="BR2" s="1397"/>
      <c r="BS2" s="1397"/>
      <c r="BT2" s="1397"/>
      <c r="BU2" s="1397"/>
      <c r="BV2" s="1397"/>
      <c r="BW2" s="1397"/>
      <c r="BX2" s="1397"/>
      <c r="BY2" s="1397"/>
      <c r="BZ2" s="1397"/>
      <c r="CA2" s="1397"/>
      <c r="CB2" s="1397"/>
      <c r="CC2" s="1397"/>
      <c r="CD2" s="1397"/>
      <c r="CE2" s="1397"/>
      <c r="CF2" s="1397"/>
      <c r="CG2" s="1397"/>
      <c r="CH2" s="1397"/>
      <c r="CI2" s="1397"/>
      <c r="CJ2" s="1397"/>
      <c r="CK2" s="1397"/>
      <c r="CL2" s="1397"/>
      <c r="CM2" s="1397"/>
      <c r="CN2" s="1397"/>
      <c r="CO2" s="1397"/>
      <c r="CP2" s="1397"/>
      <c r="CQ2" s="1397"/>
      <c r="CR2" s="1397"/>
      <c r="CS2" s="1397"/>
      <c r="CT2" s="1397"/>
      <c r="CU2" s="1397"/>
      <c r="CV2" s="1397"/>
      <c r="CW2" s="1397"/>
      <c r="CX2" s="1397"/>
      <c r="CY2" s="1397"/>
      <c r="CZ2" s="1397"/>
      <c r="DA2" s="1397"/>
      <c r="DB2" s="1397"/>
      <c r="DC2" s="1397"/>
      <c r="DD2" s="1397"/>
      <c r="DE2" s="1397"/>
      <c r="DF2" s="1397"/>
      <c r="DG2" s="1397"/>
      <c r="DH2" s="1397"/>
      <c r="DI2" s="1397"/>
      <c r="DJ2" s="1397"/>
      <c r="DK2" s="1397"/>
    </row>
    <row r="3" spans="1:115" s="1376" customFormat="1" ht="16.5" thickBot="1">
      <c r="A3" s="3035" t="s">
        <v>9</v>
      </c>
      <c r="B3" s="3038" t="s">
        <v>68</v>
      </c>
      <c r="C3" s="3032"/>
      <c r="D3" s="3039"/>
      <c r="E3" s="3038" t="s">
        <v>69</v>
      </c>
      <c r="F3" s="3032"/>
      <c r="G3" s="3039"/>
      <c r="H3" s="1398"/>
      <c r="I3" s="1398"/>
      <c r="J3" s="1399"/>
      <c r="K3" s="1397"/>
      <c r="L3" s="1397"/>
      <c r="M3" s="1397"/>
      <c r="N3" s="1397"/>
      <c r="O3" s="1397"/>
      <c r="P3" s="1397"/>
      <c r="Q3" s="1397"/>
      <c r="R3" s="1397"/>
      <c r="S3" s="1397"/>
      <c r="T3" s="1397"/>
      <c r="U3" s="1397"/>
      <c r="V3" s="1397"/>
      <c r="W3" s="1397"/>
      <c r="X3" s="1397"/>
      <c r="Y3" s="1397"/>
      <c r="Z3" s="1397"/>
      <c r="AA3" s="1397"/>
      <c r="AB3" s="1397"/>
      <c r="AC3" s="1397"/>
      <c r="AD3" s="1397"/>
      <c r="AE3" s="1397"/>
      <c r="AF3" s="1397"/>
      <c r="AG3" s="1397"/>
      <c r="AH3" s="1397"/>
      <c r="AI3" s="1397"/>
      <c r="AJ3" s="1397"/>
      <c r="AK3" s="1397"/>
      <c r="AL3" s="1397"/>
      <c r="AM3" s="1397"/>
      <c r="AN3" s="1397"/>
      <c r="AO3" s="1397"/>
      <c r="AP3" s="1397"/>
      <c r="AQ3" s="1397"/>
      <c r="AR3" s="1397"/>
      <c r="AS3" s="1397"/>
      <c r="AT3" s="1397"/>
      <c r="AU3" s="1397"/>
      <c r="AV3" s="1397"/>
      <c r="AW3" s="1397"/>
      <c r="AX3" s="1397"/>
      <c r="AY3" s="1397"/>
      <c r="AZ3" s="1397"/>
      <c r="BA3" s="1397"/>
      <c r="BB3" s="1397"/>
      <c r="BC3" s="1397"/>
      <c r="BD3" s="1397"/>
      <c r="BE3" s="1397"/>
      <c r="BF3" s="1397"/>
      <c r="BG3" s="1397"/>
      <c r="BH3" s="1397"/>
      <c r="BI3" s="1397"/>
      <c r="BJ3" s="1397"/>
      <c r="BK3" s="1397"/>
      <c r="BL3" s="1397"/>
      <c r="BM3" s="1397"/>
      <c r="BN3" s="1397"/>
      <c r="BO3" s="1397"/>
      <c r="BP3" s="1397"/>
      <c r="BQ3" s="1397"/>
      <c r="BR3" s="1397"/>
      <c r="BS3" s="1397"/>
      <c r="BT3" s="1397"/>
      <c r="BU3" s="1397"/>
      <c r="BV3" s="1397"/>
      <c r="BW3" s="1397"/>
      <c r="BX3" s="1397"/>
      <c r="BY3" s="1397"/>
      <c r="BZ3" s="1397"/>
      <c r="CA3" s="1397"/>
      <c r="CB3" s="1397"/>
      <c r="CC3" s="1397"/>
      <c r="CD3" s="1397"/>
      <c r="CE3" s="1397"/>
      <c r="CF3" s="1397"/>
      <c r="CG3" s="1397"/>
      <c r="CH3" s="1397"/>
      <c r="CI3" s="1397"/>
      <c r="CJ3" s="1397"/>
      <c r="CK3" s="1397"/>
      <c r="CL3" s="1397"/>
      <c r="CM3" s="1397"/>
      <c r="CN3" s="1397"/>
      <c r="CO3" s="1397"/>
      <c r="CP3" s="1397"/>
      <c r="CQ3" s="1397"/>
      <c r="CR3" s="1397"/>
      <c r="CS3" s="1397"/>
      <c r="CT3" s="1397"/>
      <c r="CU3" s="1397"/>
      <c r="CV3" s="1397"/>
      <c r="CW3" s="1397"/>
      <c r="CX3" s="1397"/>
      <c r="CY3" s="1397"/>
      <c r="CZ3" s="1397"/>
      <c r="DA3" s="1397"/>
      <c r="DB3" s="1397"/>
      <c r="DC3" s="1397"/>
      <c r="DD3" s="1397"/>
      <c r="DE3" s="1397"/>
      <c r="DF3" s="1397"/>
      <c r="DG3" s="1397"/>
      <c r="DH3" s="1397"/>
      <c r="DI3" s="1397"/>
      <c r="DJ3" s="1397"/>
      <c r="DK3" s="1397"/>
    </row>
    <row r="4" spans="1:115" s="1376" customFormat="1" ht="14.25" customHeight="1">
      <c r="A4" s="3036"/>
      <c r="B4" s="3040">
        <v>1</v>
      </c>
      <c r="C4" s="3041"/>
      <c r="D4" s="3042"/>
      <c r="E4" s="3040">
        <v>2</v>
      </c>
      <c r="F4" s="3041"/>
      <c r="G4" s="3041"/>
      <c r="H4" s="3046" t="s">
        <v>48</v>
      </c>
      <c r="I4" s="3047"/>
      <c r="J4" s="3048"/>
      <c r="K4" s="1397"/>
      <c r="L4" s="1397"/>
      <c r="M4" s="1397"/>
      <c r="N4" s="1397"/>
      <c r="O4" s="1397"/>
      <c r="P4" s="1397"/>
      <c r="Q4" s="1397"/>
      <c r="R4" s="1397"/>
      <c r="S4" s="1397"/>
      <c r="T4" s="1397"/>
      <c r="U4" s="1397"/>
      <c r="V4" s="1397"/>
      <c r="W4" s="1397"/>
      <c r="X4" s="1397"/>
      <c r="Y4" s="1397"/>
      <c r="Z4" s="1397"/>
      <c r="AA4" s="1397"/>
      <c r="AB4" s="1397"/>
      <c r="AC4" s="1397"/>
      <c r="AD4" s="1397"/>
      <c r="AE4" s="1397"/>
      <c r="AF4" s="1397"/>
      <c r="AG4" s="1397"/>
      <c r="AH4" s="1397"/>
      <c r="AI4" s="1397"/>
      <c r="AJ4" s="1397"/>
      <c r="AK4" s="1397"/>
      <c r="AL4" s="1397"/>
      <c r="AM4" s="1397"/>
      <c r="AN4" s="1397"/>
      <c r="AO4" s="1397"/>
      <c r="AP4" s="1397"/>
      <c r="AQ4" s="1397"/>
      <c r="AR4" s="1397"/>
      <c r="AS4" s="1397"/>
      <c r="AT4" s="1397"/>
      <c r="AU4" s="1397"/>
      <c r="AV4" s="1397"/>
      <c r="AW4" s="1397"/>
      <c r="AX4" s="1397"/>
      <c r="AY4" s="1397"/>
      <c r="AZ4" s="1397"/>
      <c r="BA4" s="1397"/>
      <c r="BB4" s="1397"/>
      <c r="BC4" s="1397"/>
      <c r="BD4" s="1397"/>
      <c r="BE4" s="1397"/>
      <c r="BF4" s="1397"/>
      <c r="BG4" s="1397"/>
      <c r="BH4" s="1397"/>
      <c r="BI4" s="1397"/>
      <c r="BJ4" s="1397"/>
      <c r="BK4" s="1397"/>
      <c r="BL4" s="1397"/>
      <c r="BM4" s="1397"/>
      <c r="BN4" s="1397"/>
      <c r="BO4" s="1397"/>
      <c r="BP4" s="1397"/>
      <c r="BQ4" s="1397"/>
      <c r="BR4" s="1397"/>
      <c r="BS4" s="1397"/>
      <c r="BT4" s="1397"/>
      <c r="BU4" s="1397"/>
      <c r="BV4" s="1397"/>
      <c r="BW4" s="1397"/>
      <c r="BX4" s="1397"/>
      <c r="BY4" s="1397"/>
      <c r="BZ4" s="1397"/>
      <c r="CA4" s="1397"/>
      <c r="CB4" s="1397"/>
      <c r="CC4" s="1397"/>
      <c r="CD4" s="1397"/>
      <c r="CE4" s="1397"/>
      <c r="CF4" s="1397"/>
      <c r="CG4" s="1397"/>
      <c r="CH4" s="1397"/>
      <c r="CI4" s="1397"/>
      <c r="CJ4" s="1397"/>
      <c r="CK4" s="1397"/>
      <c r="CL4" s="1397"/>
      <c r="CM4" s="1397"/>
      <c r="CN4" s="1397"/>
      <c r="CO4" s="1397"/>
      <c r="CP4" s="1397"/>
      <c r="CQ4" s="1397"/>
      <c r="CR4" s="1397"/>
      <c r="CS4" s="1397"/>
      <c r="CT4" s="1397"/>
      <c r="CU4" s="1397"/>
      <c r="CV4" s="1397"/>
      <c r="CW4" s="1397"/>
      <c r="CX4" s="1397"/>
      <c r="CY4" s="1397"/>
      <c r="CZ4" s="1397"/>
      <c r="DA4" s="1397"/>
      <c r="DB4" s="1397"/>
      <c r="DC4" s="1397"/>
      <c r="DD4" s="1397"/>
      <c r="DE4" s="1397"/>
      <c r="DF4" s="1397"/>
      <c r="DG4" s="1397"/>
      <c r="DH4" s="1397"/>
      <c r="DI4" s="1397"/>
      <c r="DJ4" s="1397"/>
      <c r="DK4" s="1397"/>
    </row>
    <row r="5" spans="1:115" s="1376" customFormat="1" ht="9.75" customHeight="1">
      <c r="A5" s="3036"/>
      <c r="B5" s="3043"/>
      <c r="C5" s="3044"/>
      <c r="D5" s="3045"/>
      <c r="E5" s="3043"/>
      <c r="F5" s="3044"/>
      <c r="G5" s="3044"/>
      <c r="H5" s="3049"/>
      <c r="I5" s="3050"/>
      <c r="J5" s="3051"/>
      <c r="K5" s="1397"/>
      <c r="L5" s="1397"/>
      <c r="M5" s="1397"/>
      <c r="N5" s="1397"/>
      <c r="O5" s="1397"/>
      <c r="P5" s="1397"/>
      <c r="Q5" s="1397"/>
      <c r="R5" s="1397"/>
      <c r="S5" s="1397"/>
      <c r="T5" s="1397"/>
      <c r="U5" s="1397"/>
      <c r="V5" s="1397"/>
      <c r="W5" s="1397"/>
      <c r="X5" s="1397"/>
      <c r="Y5" s="1397"/>
      <c r="Z5" s="1397"/>
      <c r="AA5" s="1397"/>
      <c r="AB5" s="1397"/>
      <c r="AC5" s="1397"/>
      <c r="AD5" s="1397"/>
      <c r="AE5" s="1397"/>
      <c r="AF5" s="1397"/>
      <c r="AG5" s="1397"/>
      <c r="AH5" s="1397"/>
      <c r="AI5" s="1397"/>
      <c r="AJ5" s="1397"/>
      <c r="AK5" s="1397"/>
      <c r="AL5" s="1397"/>
      <c r="AM5" s="1397"/>
      <c r="AN5" s="1397"/>
      <c r="AO5" s="1397"/>
      <c r="AP5" s="1397"/>
      <c r="AQ5" s="1397"/>
      <c r="AR5" s="1397"/>
      <c r="AS5" s="1397"/>
      <c r="AT5" s="1397"/>
      <c r="AU5" s="1397"/>
      <c r="AV5" s="1397"/>
      <c r="AW5" s="1397"/>
      <c r="AX5" s="1397"/>
      <c r="AY5" s="1397"/>
      <c r="AZ5" s="1397"/>
      <c r="BA5" s="1397"/>
      <c r="BB5" s="1397"/>
      <c r="BC5" s="1397"/>
      <c r="BD5" s="1397"/>
      <c r="BE5" s="1397"/>
      <c r="BF5" s="1397"/>
      <c r="BG5" s="1397"/>
      <c r="BH5" s="1397"/>
      <c r="BI5" s="1397"/>
      <c r="BJ5" s="1397"/>
      <c r="BK5" s="1397"/>
      <c r="BL5" s="1397"/>
      <c r="BM5" s="1397"/>
      <c r="BN5" s="1397"/>
      <c r="BO5" s="1397"/>
      <c r="BP5" s="1397"/>
      <c r="BQ5" s="1397"/>
      <c r="BR5" s="1397"/>
      <c r="BS5" s="1397"/>
      <c r="BT5" s="1397"/>
      <c r="BU5" s="1397"/>
      <c r="BV5" s="1397"/>
      <c r="BW5" s="1397"/>
      <c r="BX5" s="1397"/>
      <c r="BY5" s="1397"/>
      <c r="BZ5" s="1397"/>
      <c r="CA5" s="1397"/>
      <c r="CB5" s="1397"/>
      <c r="CC5" s="1397"/>
      <c r="CD5" s="1397"/>
      <c r="CE5" s="1397"/>
      <c r="CF5" s="1397"/>
      <c r="CG5" s="1397"/>
      <c r="CH5" s="1397"/>
      <c r="CI5" s="1397"/>
      <c r="CJ5" s="1397"/>
      <c r="CK5" s="1397"/>
      <c r="CL5" s="1397"/>
      <c r="CM5" s="1397"/>
      <c r="CN5" s="1397"/>
      <c r="CO5" s="1397"/>
      <c r="CP5" s="1397"/>
      <c r="CQ5" s="1397"/>
      <c r="CR5" s="1397"/>
      <c r="CS5" s="1397"/>
      <c r="CT5" s="1397"/>
      <c r="CU5" s="1397"/>
      <c r="CV5" s="1397"/>
      <c r="CW5" s="1397"/>
      <c r="CX5" s="1397"/>
      <c r="CY5" s="1397"/>
      <c r="CZ5" s="1397"/>
      <c r="DA5" s="1397"/>
      <c r="DB5" s="1397"/>
      <c r="DC5" s="1397"/>
      <c r="DD5" s="1397"/>
      <c r="DE5" s="1397"/>
      <c r="DF5" s="1397"/>
      <c r="DG5" s="1397"/>
      <c r="DH5" s="1397"/>
      <c r="DI5" s="1397"/>
      <c r="DJ5" s="1397"/>
      <c r="DK5" s="1397"/>
    </row>
    <row r="6" spans="1:115" s="1376" customFormat="1" ht="12" customHeight="1" thickBot="1">
      <c r="A6" s="3036"/>
      <c r="B6" s="3052" t="s">
        <v>49</v>
      </c>
      <c r="C6" s="3052"/>
      <c r="D6" s="3053"/>
      <c r="E6" s="3052" t="s">
        <v>49</v>
      </c>
      <c r="F6" s="3052"/>
      <c r="G6" s="3052"/>
      <c r="H6" s="3049"/>
      <c r="I6" s="3050"/>
      <c r="J6" s="3051"/>
      <c r="K6" s="1397"/>
      <c r="L6" s="1397"/>
      <c r="M6" s="1397"/>
      <c r="N6" s="1397"/>
      <c r="O6" s="1397"/>
      <c r="P6" s="1397"/>
      <c r="Q6" s="1397"/>
      <c r="R6" s="1397"/>
      <c r="S6" s="1397"/>
      <c r="T6" s="1397"/>
      <c r="U6" s="1397"/>
      <c r="V6" s="1397"/>
      <c r="W6" s="1397"/>
      <c r="X6" s="1397"/>
      <c r="Y6" s="1397"/>
      <c r="Z6" s="1397"/>
      <c r="AA6" s="1397"/>
      <c r="AB6" s="1397"/>
      <c r="AC6" s="1397"/>
      <c r="AD6" s="1397"/>
      <c r="AE6" s="1397"/>
      <c r="AF6" s="1397"/>
      <c r="AG6" s="1397"/>
      <c r="AH6" s="1397"/>
      <c r="AI6" s="1397"/>
      <c r="AJ6" s="1397"/>
      <c r="AK6" s="1397"/>
      <c r="AL6" s="1397"/>
      <c r="AM6" s="1397"/>
      <c r="AN6" s="1397"/>
      <c r="AO6" s="1397"/>
      <c r="AP6" s="1397"/>
      <c r="AQ6" s="1397"/>
      <c r="AR6" s="1397"/>
      <c r="AS6" s="1397"/>
      <c r="AT6" s="1397"/>
      <c r="AU6" s="1397"/>
      <c r="AV6" s="1397"/>
      <c r="AW6" s="1397"/>
      <c r="AX6" s="1397"/>
      <c r="AY6" s="1397"/>
      <c r="AZ6" s="1397"/>
      <c r="BA6" s="1397"/>
      <c r="BB6" s="1397"/>
      <c r="BC6" s="1397"/>
      <c r="BD6" s="1397"/>
      <c r="BE6" s="1397"/>
      <c r="BF6" s="1397"/>
      <c r="BG6" s="1397"/>
      <c r="BH6" s="1397"/>
      <c r="BI6" s="1397"/>
      <c r="BJ6" s="1397"/>
      <c r="BK6" s="1397"/>
      <c r="BL6" s="1397"/>
      <c r="BM6" s="1397"/>
      <c r="BN6" s="1397"/>
      <c r="BO6" s="1397"/>
      <c r="BP6" s="1397"/>
      <c r="BQ6" s="1397"/>
      <c r="BR6" s="1397"/>
      <c r="BS6" s="1397"/>
      <c r="BT6" s="1397"/>
      <c r="BU6" s="1397"/>
      <c r="BV6" s="1397"/>
      <c r="BW6" s="1397"/>
      <c r="BX6" s="1397"/>
      <c r="BY6" s="1397"/>
      <c r="BZ6" s="1397"/>
      <c r="CA6" s="1397"/>
      <c r="CB6" s="1397"/>
      <c r="CC6" s="1397"/>
      <c r="CD6" s="1397"/>
      <c r="CE6" s="1397"/>
      <c r="CF6" s="1397"/>
      <c r="CG6" s="1397"/>
      <c r="CH6" s="1397"/>
      <c r="CI6" s="1397"/>
      <c r="CJ6" s="1397"/>
      <c r="CK6" s="1397"/>
      <c r="CL6" s="1397"/>
      <c r="CM6" s="1397"/>
      <c r="CN6" s="1397"/>
      <c r="CO6" s="1397"/>
      <c r="CP6" s="1397"/>
      <c r="CQ6" s="1397"/>
      <c r="CR6" s="1397"/>
      <c r="CS6" s="1397"/>
      <c r="CT6" s="1397"/>
      <c r="CU6" s="1397"/>
      <c r="CV6" s="1397"/>
      <c r="CW6" s="1397"/>
      <c r="CX6" s="1397"/>
      <c r="CY6" s="1397"/>
      <c r="CZ6" s="1397"/>
      <c r="DA6" s="1397"/>
      <c r="DB6" s="1397"/>
      <c r="DC6" s="1397"/>
      <c r="DD6" s="1397"/>
      <c r="DE6" s="1397"/>
      <c r="DF6" s="1397"/>
      <c r="DG6" s="1397"/>
      <c r="DH6" s="1397"/>
      <c r="DI6" s="1397"/>
      <c r="DJ6" s="1397"/>
      <c r="DK6" s="1397"/>
    </row>
    <row r="7" spans="1:115" s="1376" customFormat="1" ht="30.75" customHeight="1" thickBot="1">
      <c r="A7" s="3037"/>
      <c r="B7" s="1853" t="s">
        <v>26</v>
      </c>
      <c r="C7" s="1854" t="s">
        <v>50</v>
      </c>
      <c r="D7" s="1855" t="s">
        <v>4</v>
      </c>
      <c r="E7" s="1853" t="s">
        <v>26</v>
      </c>
      <c r="F7" s="1854" t="s">
        <v>50</v>
      </c>
      <c r="G7" s="1855" t="s">
        <v>4</v>
      </c>
      <c r="H7" s="1853" t="s">
        <v>26</v>
      </c>
      <c r="I7" s="1854" t="s">
        <v>50</v>
      </c>
      <c r="J7" s="1856" t="s">
        <v>4</v>
      </c>
      <c r="K7" s="1397"/>
      <c r="L7" s="1397"/>
      <c r="M7" s="1397"/>
      <c r="N7" s="1397"/>
      <c r="O7" s="1397"/>
      <c r="P7" s="1397"/>
      <c r="Q7" s="1397"/>
      <c r="R7" s="1397"/>
      <c r="S7" s="1397"/>
      <c r="T7" s="1397"/>
      <c r="U7" s="1397"/>
      <c r="V7" s="1397"/>
      <c r="W7" s="1397"/>
      <c r="X7" s="1397"/>
      <c r="Y7" s="1397"/>
      <c r="Z7" s="1397"/>
      <c r="AA7" s="1397"/>
      <c r="AB7" s="1397"/>
      <c r="AC7" s="1397"/>
      <c r="AD7" s="1397"/>
      <c r="AE7" s="1397"/>
      <c r="AF7" s="1397"/>
      <c r="AG7" s="1397"/>
      <c r="AH7" s="1397"/>
      <c r="AI7" s="1397"/>
      <c r="AJ7" s="1397"/>
      <c r="AK7" s="1397"/>
      <c r="AL7" s="1397"/>
      <c r="AM7" s="1397"/>
      <c r="AN7" s="1397"/>
      <c r="AO7" s="1397"/>
      <c r="AP7" s="1397"/>
      <c r="AQ7" s="1397"/>
      <c r="AR7" s="1397"/>
      <c r="AS7" s="1397"/>
      <c r="AT7" s="1397"/>
      <c r="AU7" s="1397"/>
      <c r="AV7" s="1397"/>
      <c r="AW7" s="1397"/>
      <c r="AX7" s="1397"/>
      <c r="AY7" s="1397"/>
      <c r="AZ7" s="1397"/>
      <c r="BA7" s="1397"/>
      <c r="BB7" s="1397"/>
      <c r="BC7" s="1397"/>
      <c r="BD7" s="1397"/>
      <c r="BE7" s="1397"/>
      <c r="BF7" s="1397"/>
      <c r="BG7" s="1397"/>
      <c r="BH7" s="1397"/>
      <c r="BI7" s="1397"/>
      <c r="BJ7" s="1397"/>
      <c r="BK7" s="1397"/>
      <c r="BL7" s="1397"/>
      <c r="BM7" s="1397"/>
      <c r="BN7" s="1397"/>
      <c r="BO7" s="1397"/>
      <c r="BP7" s="1397"/>
      <c r="BQ7" s="1397"/>
      <c r="BR7" s="1397"/>
      <c r="BS7" s="1397"/>
      <c r="BT7" s="1397"/>
      <c r="BU7" s="1397"/>
      <c r="BV7" s="1397"/>
      <c r="BW7" s="1397"/>
      <c r="BX7" s="1397"/>
      <c r="BY7" s="1397"/>
      <c r="BZ7" s="1397"/>
      <c r="CA7" s="1397"/>
      <c r="CB7" s="1397"/>
      <c r="CC7" s="1397"/>
      <c r="CD7" s="1397"/>
      <c r="CE7" s="1397"/>
      <c r="CF7" s="1397"/>
      <c r="CG7" s="1397"/>
      <c r="CH7" s="1397"/>
      <c r="CI7" s="1397"/>
      <c r="CJ7" s="1397"/>
      <c r="CK7" s="1397"/>
      <c r="CL7" s="1397"/>
      <c r="CM7" s="1397"/>
      <c r="CN7" s="1397"/>
      <c r="CO7" s="1397"/>
      <c r="CP7" s="1397"/>
      <c r="CQ7" s="1397"/>
      <c r="CR7" s="1397"/>
      <c r="CS7" s="1397"/>
      <c r="CT7" s="1397"/>
      <c r="CU7" s="1397"/>
      <c r="CV7" s="1397"/>
      <c r="CW7" s="1397"/>
      <c r="CX7" s="1397"/>
      <c r="CY7" s="1397"/>
      <c r="CZ7" s="1397"/>
      <c r="DA7" s="1397"/>
      <c r="DB7" s="1397"/>
      <c r="DC7" s="1397"/>
      <c r="DD7" s="1397"/>
      <c r="DE7" s="1397"/>
      <c r="DF7" s="1397"/>
      <c r="DG7" s="1397"/>
      <c r="DH7" s="1397"/>
      <c r="DI7" s="1397"/>
      <c r="DJ7" s="1397"/>
      <c r="DK7" s="1397"/>
    </row>
    <row r="8" spans="1:115" s="1376" customFormat="1" ht="15.75">
      <c r="A8" s="1400" t="s">
        <v>51</v>
      </c>
      <c r="B8" s="1468"/>
      <c r="C8" s="1401"/>
      <c r="D8" s="1469" t="s">
        <v>7</v>
      </c>
      <c r="E8" s="1470"/>
      <c r="F8" s="1471"/>
      <c r="G8" s="2518"/>
      <c r="H8" s="1470"/>
      <c r="I8" s="1472"/>
      <c r="J8" s="2519"/>
      <c r="K8" s="1397"/>
      <c r="L8" s="1397"/>
      <c r="M8" s="1397"/>
      <c r="N8" s="1397"/>
      <c r="O8" s="1397"/>
      <c r="P8" s="1397"/>
      <c r="Q8" s="1397"/>
      <c r="R8" s="1397"/>
      <c r="S8" s="1397"/>
      <c r="T8" s="1397"/>
      <c r="U8" s="1397"/>
      <c r="V8" s="1397"/>
      <c r="W8" s="1397"/>
      <c r="X8" s="1397"/>
      <c r="Y8" s="1397"/>
      <c r="Z8" s="1397"/>
      <c r="AA8" s="1397"/>
      <c r="AB8" s="1397"/>
      <c r="AC8" s="1397"/>
      <c r="AD8" s="1397"/>
      <c r="AE8" s="1397"/>
      <c r="AF8" s="1397"/>
      <c r="AG8" s="1397"/>
      <c r="AH8" s="1397"/>
      <c r="AI8" s="1397"/>
      <c r="AJ8" s="1397"/>
      <c r="AK8" s="1397"/>
      <c r="AL8" s="1397"/>
      <c r="AM8" s="1397"/>
      <c r="AN8" s="1397"/>
      <c r="AO8" s="1397"/>
      <c r="AP8" s="1397"/>
      <c r="AQ8" s="1397"/>
      <c r="AR8" s="1397"/>
      <c r="AS8" s="1397"/>
      <c r="AT8" s="1397"/>
      <c r="AU8" s="1397"/>
      <c r="AV8" s="1397"/>
      <c r="AW8" s="1397"/>
      <c r="AX8" s="1397"/>
      <c r="AY8" s="1397"/>
      <c r="AZ8" s="1397"/>
      <c r="BA8" s="1397"/>
      <c r="BB8" s="1397"/>
      <c r="BC8" s="1397"/>
      <c r="BD8" s="1397"/>
      <c r="BE8" s="1397"/>
      <c r="BF8" s="1397"/>
      <c r="BG8" s="1397"/>
      <c r="BH8" s="1397"/>
      <c r="BI8" s="1397"/>
      <c r="BJ8" s="1397"/>
      <c r="BK8" s="1397"/>
      <c r="BL8" s="1397"/>
      <c r="BM8" s="1397"/>
      <c r="BN8" s="1397"/>
      <c r="BO8" s="1397"/>
      <c r="BP8" s="1397"/>
      <c r="BQ8" s="1397"/>
      <c r="BR8" s="1397"/>
      <c r="BS8" s="1397"/>
      <c r="BT8" s="1397"/>
      <c r="BU8" s="1397"/>
      <c r="BV8" s="1397"/>
      <c r="BW8" s="1397"/>
      <c r="BX8" s="1397"/>
      <c r="BY8" s="1397"/>
      <c r="BZ8" s="1397"/>
      <c r="CA8" s="1397"/>
      <c r="CB8" s="1397"/>
      <c r="CC8" s="1397"/>
      <c r="CD8" s="1397"/>
      <c r="CE8" s="1397"/>
      <c r="CF8" s="1397"/>
      <c r="CG8" s="1397"/>
      <c r="CH8" s="1397"/>
      <c r="CI8" s="1397"/>
      <c r="CJ8" s="1397"/>
      <c r="CK8" s="1397"/>
      <c r="CL8" s="1397"/>
      <c r="CM8" s="1397"/>
      <c r="CN8" s="1397"/>
      <c r="CO8" s="1397"/>
      <c r="CP8" s="1397"/>
      <c r="CQ8" s="1397"/>
      <c r="CR8" s="1397"/>
      <c r="CS8" s="1397"/>
      <c r="CT8" s="1397"/>
      <c r="CU8" s="1397"/>
      <c r="CV8" s="1397"/>
      <c r="CW8" s="1397"/>
      <c r="CX8" s="1397"/>
      <c r="CY8" s="1397"/>
      <c r="CZ8" s="1397"/>
      <c r="DA8" s="1397"/>
      <c r="DB8" s="1397"/>
      <c r="DC8" s="1397"/>
      <c r="DD8" s="1397"/>
      <c r="DE8" s="1397"/>
      <c r="DF8" s="1397"/>
      <c r="DG8" s="1397"/>
      <c r="DH8" s="1397"/>
      <c r="DI8" s="1397"/>
      <c r="DJ8" s="1397"/>
      <c r="DK8" s="1397"/>
    </row>
    <row r="9" spans="1:10" s="1397" customFormat="1" ht="15.75">
      <c r="A9" s="1402" t="s">
        <v>52</v>
      </c>
      <c r="B9" s="2520">
        <f>B20+B30</f>
        <v>20</v>
      </c>
      <c r="C9" s="1404">
        <f aca="true" t="shared" si="0" ref="B9:C16">C20+C30</f>
        <v>0</v>
      </c>
      <c r="D9" s="1405">
        <f>C9+B9</f>
        <v>20</v>
      </c>
      <c r="E9" s="1403">
        <f>E20+E30</f>
        <v>15</v>
      </c>
      <c r="F9" s="1404">
        <f>F20+F30</f>
        <v>0</v>
      </c>
      <c r="G9" s="1405">
        <f aca="true" t="shared" si="1" ref="G9:G16">F9+E9</f>
        <v>15</v>
      </c>
      <c r="H9" s="1403">
        <f>E9+B9</f>
        <v>35</v>
      </c>
      <c r="I9" s="1406">
        <f>F9+C9</f>
        <v>0</v>
      </c>
      <c r="J9" s="1407">
        <f>G9+D9</f>
        <v>35</v>
      </c>
    </row>
    <row r="10" spans="1:10" s="1397" customFormat="1" ht="15.75">
      <c r="A10" s="1408" t="s">
        <v>53</v>
      </c>
      <c r="B10" s="1403">
        <f t="shared" si="0"/>
        <v>20</v>
      </c>
      <c r="C10" s="1404">
        <f t="shared" si="0"/>
        <v>0</v>
      </c>
      <c r="D10" s="1405">
        <f aca="true" t="shared" si="2" ref="D10:D16">C10+B10</f>
        <v>20</v>
      </c>
      <c r="E10" s="1403">
        <f>E21+E31</f>
        <v>12</v>
      </c>
      <c r="F10" s="1404">
        <f>F21+F31</f>
        <v>0</v>
      </c>
      <c r="G10" s="1405">
        <f t="shared" si="1"/>
        <v>12</v>
      </c>
      <c r="H10" s="1403">
        <f aca="true" t="shared" si="3" ref="H10:J16">E10+B10</f>
        <v>32</v>
      </c>
      <c r="I10" s="1406">
        <f t="shared" si="3"/>
        <v>0</v>
      </c>
      <c r="J10" s="1407">
        <f t="shared" si="3"/>
        <v>32</v>
      </c>
    </row>
    <row r="11" spans="1:10" s="1397" customFormat="1" ht="15.75">
      <c r="A11" s="1409" t="s">
        <v>54</v>
      </c>
      <c r="B11" s="1403">
        <f t="shared" si="0"/>
        <v>36</v>
      </c>
      <c r="C11" s="1404">
        <f t="shared" si="0"/>
        <v>0</v>
      </c>
      <c r="D11" s="1405">
        <f t="shared" si="2"/>
        <v>36</v>
      </c>
      <c r="E11" s="1403">
        <f aca="true" t="shared" si="4" ref="E11:F16">E22+E32</f>
        <v>30</v>
      </c>
      <c r="F11" s="1404">
        <f t="shared" si="4"/>
        <v>0</v>
      </c>
      <c r="G11" s="1405">
        <f t="shared" si="1"/>
        <v>30</v>
      </c>
      <c r="H11" s="1403">
        <f t="shared" si="3"/>
        <v>66</v>
      </c>
      <c r="I11" s="1406">
        <f t="shared" si="3"/>
        <v>0</v>
      </c>
      <c r="J11" s="1407">
        <f t="shared" si="3"/>
        <v>66</v>
      </c>
    </row>
    <row r="12" spans="1:10" s="2527" customFormat="1" ht="15.75">
      <c r="A12" s="2521" t="s">
        <v>91</v>
      </c>
      <c r="B12" s="2522">
        <f t="shared" si="0"/>
        <v>8</v>
      </c>
      <c r="C12" s="2523">
        <f t="shared" si="0"/>
        <v>0</v>
      </c>
      <c r="D12" s="2524">
        <f t="shared" si="2"/>
        <v>8</v>
      </c>
      <c r="E12" s="2522">
        <f t="shared" si="4"/>
        <v>0</v>
      </c>
      <c r="F12" s="2523">
        <f t="shared" si="4"/>
        <v>0</v>
      </c>
      <c r="G12" s="2524">
        <f t="shared" si="1"/>
        <v>0</v>
      </c>
      <c r="H12" s="2522">
        <f t="shared" si="3"/>
        <v>8</v>
      </c>
      <c r="I12" s="2525">
        <f t="shared" si="3"/>
        <v>0</v>
      </c>
      <c r="J12" s="2526">
        <f t="shared" si="3"/>
        <v>8</v>
      </c>
    </row>
    <row r="13" spans="1:10" s="1397" customFormat="1" ht="15.75">
      <c r="A13" s="1410" t="s">
        <v>56</v>
      </c>
      <c r="B13" s="1403">
        <f t="shared" si="0"/>
        <v>15</v>
      </c>
      <c r="C13" s="1404">
        <f t="shared" si="0"/>
        <v>0</v>
      </c>
      <c r="D13" s="1405">
        <f t="shared" si="2"/>
        <v>15</v>
      </c>
      <c r="E13" s="1403">
        <f t="shared" si="4"/>
        <v>9</v>
      </c>
      <c r="F13" s="1404">
        <f t="shared" si="4"/>
        <v>0</v>
      </c>
      <c r="G13" s="1405">
        <f t="shared" si="1"/>
        <v>9</v>
      </c>
      <c r="H13" s="1403">
        <f t="shared" si="3"/>
        <v>24</v>
      </c>
      <c r="I13" s="1406">
        <f t="shared" si="3"/>
        <v>0</v>
      </c>
      <c r="J13" s="1407">
        <f t="shared" si="3"/>
        <v>24</v>
      </c>
    </row>
    <row r="14" spans="1:10" s="1397" customFormat="1" ht="15.75">
      <c r="A14" s="1411" t="s">
        <v>57</v>
      </c>
      <c r="B14" s="1403">
        <f t="shared" si="0"/>
        <v>20</v>
      </c>
      <c r="C14" s="1404">
        <f t="shared" si="0"/>
        <v>0</v>
      </c>
      <c r="D14" s="1405">
        <f t="shared" si="2"/>
        <v>20</v>
      </c>
      <c r="E14" s="1403">
        <f t="shared" si="4"/>
        <v>19</v>
      </c>
      <c r="F14" s="1404">
        <f t="shared" si="4"/>
        <v>0</v>
      </c>
      <c r="G14" s="1405">
        <f t="shared" si="1"/>
        <v>19</v>
      </c>
      <c r="H14" s="1403">
        <f t="shared" si="3"/>
        <v>39</v>
      </c>
      <c r="I14" s="1406">
        <f t="shared" si="3"/>
        <v>0</v>
      </c>
      <c r="J14" s="1407">
        <f t="shared" si="3"/>
        <v>39</v>
      </c>
    </row>
    <row r="15" spans="1:10" s="1397" customFormat="1" ht="15.75">
      <c r="A15" s="1412" t="s">
        <v>58</v>
      </c>
      <c r="B15" s="1403">
        <f t="shared" si="0"/>
        <v>10</v>
      </c>
      <c r="C15" s="1404">
        <f t="shared" si="0"/>
        <v>0</v>
      </c>
      <c r="D15" s="1405">
        <f t="shared" si="2"/>
        <v>10</v>
      </c>
      <c r="E15" s="1403">
        <f t="shared" si="4"/>
        <v>5</v>
      </c>
      <c r="F15" s="1404">
        <f t="shared" si="4"/>
        <v>0</v>
      </c>
      <c r="G15" s="1405">
        <f t="shared" si="1"/>
        <v>5</v>
      </c>
      <c r="H15" s="1403">
        <f t="shared" si="3"/>
        <v>15</v>
      </c>
      <c r="I15" s="1406">
        <f t="shared" si="3"/>
        <v>0</v>
      </c>
      <c r="J15" s="1407">
        <f t="shared" si="3"/>
        <v>15</v>
      </c>
    </row>
    <row r="16" spans="1:10" s="1397" customFormat="1" ht="16.5" thickBot="1">
      <c r="A16" s="1446" t="s">
        <v>59</v>
      </c>
      <c r="B16" s="1447">
        <f t="shared" si="0"/>
        <v>32</v>
      </c>
      <c r="C16" s="1448">
        <f t="shared" si="0"/>
        <v>0</v>
      </c>
      <c r="D16" s="1436">
        <f t="shared" si="2"/>
        <v>32</v>
      </c>
      <c r="E16" s="1447">
        <f t="shared" si="4"/>
        <v>16</v>
      </c>
      <c r="F16" s="1448">
        <f t="shared" si="4"/>
        <v>0</v>
      </c>
      <c r="G16" s="1436">
        <f t="shared" si="1"/>
        <v>16</v>
      </c>
      <c r="H16" s="1447">
        <f>E16+B16</f>
        <v>48</v>
      </c>
      <c r="I16" s="1435">
        <f t="shared" si="3"/>
        <v>0</v>
      </c>
      <c r="J16" s="1449">
        <f>G16+D16</f>
        <v>48</v>
      </c>
    </row>
    <row r="17" spans="1:115" s="1376" customFormat="1" ht="16.5" thickBot="1">
      <c r="A17" s="1451" t="s">
        <v>12</v>
      </c>
      <c r="B17" s="1452">
        <f aca="true" t="shared" si="5" ref="B17:G17">SUM(B8:B16)</f>
        <v>161</v>
      </c>
      <c r="C17" s="1453">
        <f t="shared" si="5"/>
        <v>0</v>
      </c>
      <c r="D17" s="1454">
        <f>SUM(D8:D16)</f>
        <v>161</v>
      </c>
      <c r="E17" s="1452">
        <f t="shared" si="5"/>
        <v>106</v>
      </c>
      <c r="F17" s="1453">
        <f t="shared" si="5"/>
        <v>0</v>
      </c>
      <c r="G17" s="1454">
        <f t="shared" si="5"/>
        <v>106</v>
      </c>
      <c r="H17" s="1455">
        <f>E17+B17</f>
        <v>267</v>
      </c>
      <c r="I17" s="1456">
        <f>F17+C17</f>
        <v>0</v>
      </c>
      <c r="J17" s="2528">
        <f>G17+D17</f>
        <v>267</v>
      </c>
      <c r="K17" s="1397"/>
      <c r="L17" s="1397"/>
      <c r="M17" s="1397"/>
      <c r="N17" s="1397"/>
      <c r="O17" s="1397"/>
      <c r="P17" s="1397"/>
      <c r="Q17" s="1397"/>
      <c r="R17" s="1397"/>
      <c r="S17" s="1397"/>
      <c r="T17" s="1397"/>
      <c r="U17" s="1397"/>
      <c r="V17" s="1397"/>
      <c r="W17" s="1397"/>
      <c r="X17" s="1397"/>
      <c r="Y17" s="1397"/>
      <c r="Z17" s="1397"/>
      <c r="AA17" s="1397"/>
      <c r="AB17" s="1397"/>
      <c r="AC17" s="1397"/>
      <c r="AD17" s="1397"/>
      <c r="AE17" s="1397"/>
      <c r="AF17" s="1397"/>
      <c r="AG17" s="1397"/>
      <c r="AH17" s="1397"/>
      <c r="AI17" s="1397"/>
      <c r="AJ17" s="1397"/>
      <c r="AK17" s="1397"/>
      <c r="AL17" s="1397"/>
      <c r="AM17" s="1397"/>
      <c r="AN17" s="1397"/>
      <c r="AO17" s="1397"/>
      <c r="AP17" s="1397"/>
      <c r="AQ17" s="1397"/>
      <c r="AR17" s="1397"/>
      <c r="AS17" s="1397"/>
      <c r="AT17" s="1397"/>
      <c r="AU17" s="1397"/>
      <c r="AV17" s="1397"/>
      <c r="AW17" s="1397"/>
      <c r="AX17" s="1397"/>
      <c r="AY17" s="1397"/>
      <c r="AZ17" s="1397"/>
      <c r="BA17" s="1397"/>
      <c r="BB17" s="1397"/>
      <c r="BC17" s="1397"/>
      <c r="BD17" s="1397"/>
      <c r="BE17" s="1397"/>
      <c r="BF17" s="1397"/>
      <c r="BG17" s="1397"/>
      <c r="BH17" s="1397"/>
      <c r="BI17" s="1397"/>
      <c r="BJ17" s="1397"/>
      <c r="BK17" s="1397"/>
      <c r="BL17" s="1397"/>
      <c r="BM17" s="1397"/>
      <c r="BN17" s="1397"/>
      <c r="BO17" s="1397"/>
      <c r="BP17" s="1397"/>
      <c r="BQ17" s="1397"/>
      <c r="BR17" s="1397"/>
      <c r="BS17" s="1397"/>
      <c r="BT17" s="1397"/>
      <c r="BU17" s="1397"/>
      <c r="BV17" s="1397"/>
      <c r="BW17" s="1397"/>
      <c r="BX17" s="1397"/>
      <c r="BY17" s="1397"/>
      <c r="BZ17" s="1397"/>
      <c r="CA17" s="1397"/>
      <c r="CB17" s="1397"/>
      <c r="CC17" s="1397"/>
      <c r="CD17" s="1397"/>
      <c r="CE17" s="1397"/>
      <c r="CF17" s="1397"/>
      <c r="CG17" s="1397"/>
      <c r="CH17" s="1397"/>
      <c r="CI17" s="1397"/>
      <c r="CJ17" s="1397"/>
      <c r="CK17" s="1397"/>
      <c r="CL17" s="1397"/>
      <c r="CM17" s="1397"/>
      <c r="CN17" s="1397"/>
      <c r="CO17" s="1397"/>
      <c r="CP17" s="1397"/>
      <c r="CQ17" s="1397"/>
      <c r="CR17" s="1397"/>
      <c r="CS17" s="1397"/>
      <c r="CT17" s="1397"/>
      <c r="CU17" s="1397"/>
      <c r="CV17" s="1397"/>
      <c r="CW17" s="1397"/>
      <c r="CX17" s="1397"/>
      <c r="CY17" s="1397"/>
      <c r="CZ17" s="1397"/>
      <c r="DA17" s="1397"/>
      <c r="DB17" s="1397"/>
      <c r="DC17" s="1397"/>
      <c r="DD17" s="1397"/>
      <c r="DE17" s="1397"/>
      <c r="DF17" s="1397"/>
      <c r="DG17" s="1397"/>
      <c r="DH17" s="1397"/>
      <c r="DI17" s="1397"/>
      <c r="DJ17" s="1397"/>
      <c r="DK17" s="1397"/>
    </row>
    <row r="18" spans="1:115" s="1376" customFormat="1" ht="16.5" thickBot="1">
      <c r="A18" s="1457" t="s">
        <v>23</v>
      </c>
      <c r="B18" s="2529"/>
      <c r="C18" s="2530"/>
      <c r="D18" s="2531"/>
      <c r="E18" s="2532"/>
      <c r="F18" s="2533"/>
      <c r="G18" s="2534"/>
      <c r="H18" s="2533"/>
      <c r="I18" s="2535"/>
      <c r="J18" s="2536"/>
      <c r="K18" s="1397"/>
      <c r="L18" s="1397"/>
      <c r="M18" s="1397"/>
      <c r="N18" s="1397"/>
      <c r="O18" s="1397"/>
      <c r="P18" s="1397"/>
      <c r="Q18" s="1397"/>
      <c r="R18" s="1397"/>
      <c r="S18" s="1397"/>
      <c r="T18" s="1397"/>
      <c r="U18" s="1397"/>
      <c r="V18" s="1397"/>
      <c r="W18" s="1397"/>
      <c r="X18" s="1397"/>
      <c r="Y18" s="1397"/>
      <c r="Z18" s="1397"/>
      <c r="AA18" s="1397"/>
      <c r="AB18" s="1397"/>
      <c r="AC18" s="1397"/>
      <c r="AD18" s="1397"/>
      <c r="AE18" s="1397"/>
      <c r="AF18" s="1397"/>
      <c r="AG18" s="1397"/>
      <c r="AH18" s="1397"/>
      <c r="AI18" s="1397"/>
      <c r="AJ18" s="1397"/>
      <c r="AK18" s="1397"/>
      <c r="AL18" s="1397"/>
      <c r="AM18" s="1397"/>
      <c r="AN18" s="1397"/>
      <c r="AO18" s="1397"/>
      <c r="AP18" s="1397"/>
      <c r="AQ18" s="1397"/>
      <c r="AR18" s="1397"/>
      <c r="AS18" s="1397"/>
      <c r="AT18" s="1397"/>
      <c r="AU18" s="1397"/>
      <c r="AV18" s="1397"/>
      <c r="AW18" s="1397"/>
      <c r="AX18" s="1397"/>
      <c r="AY18" s="1397"/>
      <c r="AZ18" s="1397"/>
      <c r="BA18" s="1397"/>
      <c r="BB18" s="1397"/>
      <c r="BC18" s="1397"/>
      <c r="BD18" s="1397"/>
      <c r="BE18" s="1397"/>
      <c r="BF18" s="1397"/>
      <c r="BG18" s="1397"/>
      <c r="BH18" s="1397"/>
      <c r="BI18" s="1397"/>
      <c r="BJ18" s="1397"/>
      <c r="BK18" s="1397"/>
      <c r="BL18" s="1397"/>
      <c r="BM18" s="1397"/>
      <c r="BN18" s="1397"/>
      <c r="BO18" s="1397"/>
      <c r="BP18" s="1397"/>
      <c r="BQ18" s="1397"/>
      <c r="BR18" s="1397"/>
      <c r="BS18" s="1397"/>
      <c r="BT18" s="1397"/>
      <c r="BU18" s="1397"/>
      <c r="BV18" s="1397"/>
      <c r="BW18" s="1397"/>
      <c r="BX18" s="1397"/>
      <c r="BY18" s="1397"/>
      <c r="BZ18" s="1397"/>
      <c r="CA18" s="1397"/>
      <c r="CB18" s="1397"/>
      <c r="CC18" s="1397"/>
      <c r="CD18" s="1397"/>
      <c r="CE18" s="1397"/>
      <c r="CF18" s="1397"/>
      <c r="CG18" s="1397"/>
      <c r="CH18" s="1397"/>
      <c r="CI18" s="1397"/>
      <c r="CJ18" s="1397"/>
      <c r="CK18" s="1397"/>
      <c r="CL18" s="1397"/>
      <c r="CM18" s="1397"/>
      <c r="CN18" s="1397"/>
      <c r="CO18" s="1397"/>
      <c r="CP18" s="1397"/>
      <c r="CQ18" s="1397"/>
      <c r="CR18" s="1397"/>
      <c r="CS18" s="1397"/>
      <c r="CT18" s="1397"/>
      <c r="CU18" s="1397"/>
      <c r="CV18" s="1397"/>
      <c r="CW18" s="1397"/>
      <c r="CX18" s="1397"/>
      <c r="CY18" s="1397"/>
      <c r="CZ18" s="1397"/>
      <c r="DA18" s="1397"/>
      <c r="DB18" s="1397"/>
      <c r="DC18" s="1397"/>
      <c r="DD18" s="1397"/>
      <c r="DE18" s="1397"/>
      <c r="DF18" s="1397"/>
      <c r="DG18" s="1397"/>
      <c r="DH18" s="1397"/>
      <c r="DI18" s="1397"/>
      <c r="DJ18" s="1397"/>
      <c r="DK18" s="1397"/>
    </row>
    <row r="19" spans="1:115" s="1376" customFormat="1" ht="15.75">
      <c r="A19" s="1415" t="s">
        <v>11</v>
      </c>
      <c r="B19" s="1850"/>
      <c r="C19" s="1851"/>
      <c r="D19" s="1852"/>
      <c r="E19" s="1857"/>
      <c r="F19" s="1858"/>
      <c r="G19" s="2537"/>
      <c r="H19" s="1858"/>
      <c r="I19" s="1859"/>
      <c r="J19" s="2538"/>
      <c r="K19" s="1397"/>
      <c r="L19" s="1397"/>
      <c r="M19" s="1397"/>
      <c r="N19" s="1397"/>
      <c r="O19" s="1397"/>
      <c r="P19" s="1397"/>
      <c r="Q19" s="1397"/>
      <c r="R19" s="1397"/>
      <c r="S19" s="1397"/>
      <c r="T19" s="1397"/>
      <c r="U19" s="1397"/>
      <c r="V19" s="1397"/>
      <c r="W19" s="1397"/>
      <c r="X19" s="1397"/>
      <c r="Y19" s="1397"/>
      <c r="Z19" s="1397"/>
      <c r="AA19" s="1397"/>
      <c r="AB19" s="1397"/>
      <c r="AC19" s="1397"/>
      <c r="AD19" s="1397"/>
      <c r="AE19" s="1397"/>
      <c r="AF19" s="1397"/>
      <c r="AG19" s="1397"/>
      <c r="AH19" s="1397"/>
      <c r="AI19" s="1397"/>
      <c r="AJ19" s="1397"/>
      <c r="AK19" s="1397"/>
      <c r="AL19" s="1397"/>
      <c r="AM19" s="1397"/>
      <c r="AN19" s="1397"/>
      <c r="AO19" s="1397"/>
      <c r="AP19" s="1397"/>
      <c r="AQ19" s="1397"/>
      <c r="AR19" s="1397"/>
      <c r="AS19" s="1397"/>
      <c r="AT19" s="1397"/>
      <c r="AU19" s="1397"/>
      <c r="AV19" s="1397"/>
      <c r="AW19" s="1397"/>
      <c r="AX19" s="1397"/>
      <c r="AY19" s="1397"/>
      <c r="AZ19" s="1397"/>
      <c r="BA19" s="1397"/>
      <c r="BB19" s="1397"/>
      <c r="BC19" s="1397"/>
      <c r="BD19" s="1397"/>
      <c r="BE19" s="1397"/>
      <c r="BF19" s="1397"/>
      <c r="BG19" s="1397"/>
      <c r="BH19" s="1397"/>
      <c r="BI19" s="1397"/>
      <c r="BJ19" s="1397"/>
      <c r="BK19" s="1397"/>
      <c r="BL19" s="1397"/>
      <c r="BM19" s="1397"/>
      <c r="BN19" s="1397"/>
      <c r="BO19" s="1397"/>
      <c r="BP19" s="1397"/>
      <c r="BQ19" s="1397"/>
      <c r="BR19" s="1397"/>
      <c r="BS19" s="1397"/>
      <c r="BT19" s="1397"/>
      <c r="BU19" s="1397"/>
      <c r="BV19" s="1397"/>
      <c r="BW19" s="1397"/>
      <c r="BX19" s="1397"/>
      <c r="BY19" s="1397"/>
      <c r="BZ19" s="1397"/>
      <c r="CA19" s="1397"/>
      <c r="CB19" s="1397"/>
      <c r="CC19" s="1397"/>
      <c r="CD19" s="1397"/>
      <c r="CE19" s="1397"/>
      <c r="CF19" s="1397"/>
      <c r="CG19" s="1397"/>
      <c r="CH19" s="1397"/>
      <c r="CI19" s="1397"/>
      <c r="CJ19" s="1397"/>
      <c r="CK19" s="1397"/>
      <c r="CL19" s="1397"/>
      <c r="CM19" s="1397"/>
      <c r="CN19" s="1397"/>
      <c r="CO19" s="1397"/>
      <c r="CP19" s="1397"/>
      <c r="CQ19" s="1397"/>
      <c r="CR19" s="1397"/>
      <c r="CS19" s="1397"/>
      <c r="CT19" s="1397"/>
      <c r="CU19" s="1397"/>
      <c r="CV19" s="1397"/>
      <c r="CW19" s="1397"/>
      <c r="CX19" s="1397"/>
      <c r="CY19" s="1397"/>
      <c r="CZ19" s="1397"/>
      <c r="DA19" s="1397"/>
      <c r="DB19" s="1397"/>
      <c r="DC19" s="1397"/>
      <c r="DD19" s="1397"/>
      <c r="DE19" s="1397"/>
      <c r="DF19" s="1397"/>
      <c r="DG19" s="1397"/>
      <c r="DH19" s="1397"/>
      <c r="DI19" s="1397"/>
      <c r="DJ19" s="1397"/>
      <c r="DK19" s="1397"/>
    </row>
    <row r="20" spans="1:115" s="1376" customFormat="1" ht="15.75">
      <c r="A20" s="1402" t="s">
        <v>52</v>
      </c>
      <c r="B20" s="1416">
        <v>20</v>
      </c>
      <c r="C20" s="1417">
        <v>0</v>
      </c>
      <c r="D20" s="1405">
        <f>C20+B20</f>
        <v>20</v>
      </c>
      <c r="E20" s="1403">
        <v>15</v>
      </c>
      <c r="F20" s="1403">
        <v>0</v>
      </c>
      <c r="G20" s="1405">
        <f aca="true" t="shared" si="6" ref="G20:G27">F20+E20</f>
        <v>15</v>
      </c>
      <c r="H20" s="1413">
        <f aca="true" t="shared" si="7" ref="H20:I38">E20</f>
        <v>15</v>
      </c>
      <c r="I20" s="1414">
        <f t="shared" si="7"/>
        <v>0</v>
      </c>
      <c r="J20" s="2539">
        <f>G20+D20</f>
        <v>35</v>
      </c>
      <c r="K20" s="1397"/>
      <c r="L20" s="1397"/>
      <c r="M20" s="1397"/>
      <c r="N20" s="1397"/>
      <c r="O20" s="1397"/>
      <c r="P20" s="1397"/>
      <c r="Q20" s="1397"/>
      <c r="R20" s="1397"/>
      <c r="S20" s="1397"/>
      <c r="T20" s="1397"/>
      <c r="U20" s="1397"/>
      <c r="V20" s="1397"/>
      <c r="W20" s="1397"/>
      <c r="X20" s="1397"/>
      <c r="Y20" s="1397"/>
      <c r="Z20" s="1397"/>
      <c r="AA20" s="1397"/>
      <c r="AB20" s="1397"/>
      <c r="AC20" s="1397"/>
      <c r="AD20" s="1397"/>
      <c r="AE20" s="1397"/>
      <c r="AF20" s="1397"/>
      <c r="AG20" s="1397"/>
      <c r="AH20" s="1397"/>
      <c r="AI20" s="1397"/>
      <c r="AJ20" s="1397"/>
      <c r="AK20" s="1397"/>
      <c r="AL20" s="1397"/>
      <c r="AM20" s="1397"/>
      <c r="AN20" s="1397"/>
      <c r="AO20" s="1397"/>
      <c r="AP20" s="1397"/>
      <c r="AQ20" s="1397"/>
      <c r="AR20" s="1397"/>
      <c r="AS20" s="1397"/>
      <c r="AT20" s="1397"/>
      <c r="AU20" s="1397"/>
      <c r="AV20" s="1397"/>
      <c r="AW20" s="1397"/>
      <c r="AX20" s="1397"/>
      <c r="AY20" s="1397"/>
      <c r="AZ20" s="1397"/>
      <c r="BA20" s="1397"/>
      <c r="BB20" s="1397"/>
      <c r="BC20" s="1397"/>
      <c r="BD20" s="1397"/>
      <c r="BE20" s="1397"/>
      <c r="BF20" s="1397"/>
      <c r="BG20" s="1397"/>
      <c r="BH20" s="1397"/>
      <c r="BI20" s="1397"/>
      <c r="BJ20" s="1397"/>
      <c r="BK20" s="1397"/>
      <c r="BL20" s="1397"/>
      <c r="BM20" s="1397"/>
      <c r="BN20" s="1397"/>
      <c r="BO20" s="1397"/>
      <c r="BP20" s="1397"/>
      <c r="BQ20" s="1397"/>
      <c r="BR20" s="1397"/>
      <c r="BS20" s="1397"/>
      <c r="BT20" s="1397"/>
      <c r="BU20" s="1397"/>
      <c r="BV20" s="1397"/>
      <c r="BW20" s="1397"/>
      <c r="BX20" s="1397"/>
      <c r="BY20" s="1397"/>
      <c r="BZ20" s="1397"/>
      <c r="CA20" s="1397"/>
      <c r="CB20" s="1397"/>
      <c r="CC20" s="1397"/>
      <c r="CD20" s="1397"/>
      <c r="CE20" s="1397"/>
      <c r="CF20" s="1397"/>
      <c r="CG20" s="1397"/>
      <c r="CH20" s="1397"/>
      <c r="CI20" s="1397"/>
      <c r="CJ20" s="1397"/>
      <c r="CK20" s="1397"/>
      <c r="CL20" s="1397"/>
      <c r="CM20" s="1397"/>
      <c r="CN20" s="1397"/>
      <c r="CO20" s="1397"/>
      <c r="CP20" s="1397"/>
      <c r="CQ20" s="1397"/>
      <c r="CR20" s="1397"/>
      <c r="CS20" s="1397"/>
      <c r="CT20" s="1397"/>
      <c r="CU20" s="1397"/>
      <c r="CV20" s="1397"/>
      <c r="CW20" s="1397"/>
      <c r="CX20" s="1397"/>
      <c r="CY20" s="1397"/>
      <c r="CZ20" s="1397"/>
      <c r="DA20" s="1397"/>
      <c r="DB20" s="1397"/>
      <c r="DC20" s="1397"/>
      <c r="DD20" s="1397"/>
      <c r="DE20" s="1397"/>
      <c r="DF20" s="1397"/>
      <c r="DG20" s="1397"/>
      <c r="DH20" s="1397"/>
      <c r="DI20" s="1397"/>
      <c r="DJ20" s="1397"/>
      <c r="DK20" s="1397"/>
    </row>
    <row r="21" spans="1:115" s="1376" customFormat="1" ht="15.75">
      <c r="A21" s="1408" t="s">
        <v>53</v>
      </c>
      <c r="B21" s="1418">
        <v>20</v>
      </c>
      <c r="C21" s="1419">
        <v>0</v>
      </c>
      <c r="D21" s="1405">
        <f aca="true" t="shared" si="8" ref="D21:D26">C21+B21</f>
        <v>20</v>
      </c>
      <c r="E21" s="1403">
        <v>10</v>
      </c>
      <c r="F21" s="1403">
        <v>0</v>
      </c>
      <c r="G21" s="1405">
        <f t="shared" si="6"/>
        <v>10</v>
      </c>
      <c r="H21" s="1413">
        <f t="shared" si="7"/>
        <v>10</v>
      </c>
      <c r="I21" s="1414">
        <f t="shared" si="7"/>
        <v>0</v>
      </c>
      <c r="J21" s="2539">
        <f aca="true" t="shared" si="9" ref="J21:J27">G21+D21</f>
        <v>30</v>
      </c>
      <c r="K21" s="1397"/>
      <c r="L21" s="1397"/>
      <c r="M21" s="1397"/>
      <c r="N21" s="1397"/>
      <c r="O21" s="1397"/>
      <c r="P21" s="1397"/>
      <c r="Q21" s="1397"/>
      <c r="R21" s="1397"/>
      <c r="S21" s="1397"/>
      <c r="T21" s="1397"/>
      <c r="U21" s="1397"/>
      <c r="V21" s="1397"/>
      <c r="W21" s="1397"/>
      <c r="X21" s="1397"/>
      <c r="Y21" s="1397"/>
      <c r="Z21" s="1397"/>
      <c r="AA21" s="1397"/>
      <c r="AB21" s="1397"/>
      <c r="AC21" s="1397"/>
      <c r="AD21" s="1397"/>
      <c r="AE21" s="1397"/>
      <c r="AF21" s="1397"/>
      <c r="AG21" s="1397"/>
      <c r="AH21" s="1397"/>
      <c r="AI21" s="1397"/>
      <c r="AJ21" s="1397"/>
      <c r="AK21" s="1397"/>
      <c r="AL21" s="1397"/>
      <c r="AM21" s="1397"/>
      <c r="AN21" s="1397"/>
      <c r="AO21" s="1397"/>
      <c r="AP21" s="1397"/>
      <c r="AQ21" s="1397"/>
      <c r="AR21" s="1397"/>
      <c r="AS21" s="1397"/>
      <c r="AT21" s="1397"/>
      <c r="AU21" s="1397"/>
      <c r="AV21" s="1397"/>
      <c r="AW21" s="1397"/>
      <c r="AX21" s="1397"/>
      <c r="AY21" s="1397"/>
      <c r="AZ21" s="1397"/>
      <c r="BA21" s="1397"/>
      <c r="BB21" s="1397"/>
      <c r="BC21" s="1397"/>
      <c r="BD21" s="1397"/>
      <c r="BE21" s="1397"/>
      <c r="BF21" s="1397"/>
      <c r="BG21" s="1397"/>
      <c r="BH21" s="1397"/>
      <c r="BI21" s="1397"/>
      <c r="BJ21" s="1397"/>
      <c r="BK21" s="1397"/>
      <c r="BL21" s="1397"/>
      <c r="BM21" s="1397"/>
      <c r="BN21" s="1397"/>
      <c r="BO21" s="1397"/>
      <c r="BP21" s="1397"/>
      <c r="BQ21" s="1397"/>
      <c r="BR21" s="1397"/>
      <c r="BS21" s="1397"/>
      <c r="BT21" s="1397"/>
      <c r="BU21" s="1397"/>
      <c r="BV21" s="1397"/>
      <c r="BW21" s="1397"/>
      <c r="BX21" s="1397"/>
      <c r="BY21" s="1397"/>
      <c r="BZ21" s="1397"/>
      <c r="CA21" s="1397"/>
      <c r="CB21" s="1397"/>
      <c r="CC21" s="1397"/>
      <c r="CD21" s="1397"/>
      <c r="CE21" s="1397"/>
      <c r="CF21" s="1397"/>
      <c r="CG21" s="1397"/>
      <c r="CH21" s="1397"/>
      <c r="CI21" s="1397"/>
      <c r="CJ21" s="1397"/>
      <c r="CK21" s="1397"/>
      <c r="CL21" s="1397"/>
      <c r="CM21" s="1397"/>
      <c r="CN21" s="1397"/>
      <c r="CO21" s="1397"/>
      <c r="CP21" s="1397"/>
      <c r="CQ21" s="1397"/>
      <c r="CR21" s="1397"/>
      <c r="CS21" s="1397"/>
      <c r="CT21" s="1397"/>
      <c r="CU21" s="1397"/>
      <c r="CV21" s="1397"/>
      <c r="CW21" s="1397"/>
      <c r="CX21" s="1397"/>
      <c r="CY21" s="1397"/>
      <c r="CZ21" s="1397"/>
      <c r="DA21" s="1397"/>
      <c r="DB21" s="1397"/>
      <c r="DC21" s="1397"/>
      <c r="DD21" s="1397"/>
      <c r="DE21" s="1397"/>
      <c r="DF21" s="1397"/>
      <c r="DG21" s="1397"/>
      <c r="DH21" s="1397"/>
      <c r="DI21" s="1397"/>
      <c r="DJ21" s="1397"/>
      <c r="DK21" s="1397"/>
    </row>
    <row r="22" spans="1:115" s="1376" customFormat="1" ht="15.75">
      <c r="A22" s="1409" t="s">
        <v>54</v>
      </c>
      <c r="B22" s="1420">
        <v>36</v>
      </c>
      <c r="C22" s="1421" t="s">
        <v>92</v>
      </c>
      <c r="D22" s="1405">
        <f t="shared" si="8"/>
        <v>36</v>
      </c>
      <c r="E22" s="1403">
        <v>30</v>
      </c>
      <c r="F22" s="1403">
        <v>0</v>
      </c>
      <c r="G22" s="1405">
        <f t="shared" si="6"/>
        <v>30</v>
      </c>
      <c r="H22" s="1413">
        <f t="shared" si="7"/>
        <v>30</v>
      </c>
      <c r="I22" s="1414">
        <f t="shared" si="7"/>
        <v>0</v>
      </c>
      <c r="J22" s="2539">
        <f t="shared" si="9"/>
        <v>66</v>
      </c>
      <c r="K22" s="1397"/>
      <c r="L22" s="1397"/>
      <c r="M22" s="1397"/>
      <c r="N22" s="1397"/>
      <c r="O22" s="1397"/>
      <c r="P22" s="1397"/>
      <c r="Q22" s="1397"/>
      <c r="R22" s="1397"/>
      <c r="S22" s="1397"/>
      <c r="T22" s="1397"/>
      <c r="U22" s="1397"/>
      <c r="V22" s="1397"/>
      <c r="W22" s="1397"/>
      <c r="X22" s="1397"/>
      <c r="Y22" s="1397"/>
      <c r="Z22" s="1397"/>
      <c r="AA22" s="1397"/>
      <c r="AB22" s="1397"/>
      <c r="AC22" s="1397"/>
      <c r="AD22" s="1397"/>
      <c r="AE22" s="1397"/>
      <c r="AF22" s="1397"/>
      <c r="AG22" s="1397"/>
      <c r="AH22" s="1397"/>
      <c r="AI22" s="1397"/>
      <c r="AJ22" s="1397"/>
      <c r="AK22" s="1397"/>
      <c r="AL22" s="1397"/>
      <c r="AM22" s="1397"/>
      <c r="AN22" s="1397"/>
      <c r="AO22" s="1397"/>
      <c r="AP22" s="1397"/>
      <c r="AQ22" s="1397"/>
      <c r="AR22" s="1397"/>
      <c r="AS22" s="1397"/>
      <c r="AT22" s="1397"/>
      <c r="AU22" s="1397"/>
      <c r="AV22" s="1397"/>
      <c r="AW22" s="1397"/>
      <c r="AX22" s="1397"/>
      <c r="AY22" s="1397"/>
      <c r="AZ22" s="1397"/>
      <c r="BA22" s="1397"/>
      <c r="BB22" s="1397"/>
      <c r="BC22" s="1397"/>
      <c r="BD22" s="1397"/>
      <c r="BE22" s="1397"/>
      <c r="BF22" s="1397"/>
      <c r="BG22" s="1397"/>
      <c r="BH22" s="1397"/>
      <c r="BI22" s="1397"/>
      <c r="BJ22" s="1397"/>
      <c r="BK22" s="1397"/>
      <c r="BL22" s="1397"/>
      <c r="BM22" s="1397"/>
      <c r="BN22" s="1397"/>
      <c r="BO22" s="1397"/>
      <c r="BP22" s="1397"/>
      <c r="BQ22" s="1397"/>
      <c r="BR22" s="1397"/>
      <c r="BS22" s="1397"/>
      <c r="BT22" s="1397"/>
      <c r="BU22" s="1397"/>
      <c r="BV22" s="1397"/>
      <c r="BW22" s="1397"/>
      <c r="BX22" s="1397"/>
      <c r="BY22" s="1397"/>
      <c r="BZ22" s="1397"/>
      <c r="CA22" s="1397"/>
      <c r="CB22" s="1397"/>
      <c r="CC22" s="1397"/>
      <c r="CD22" s="1397"/>
      <c r="CE22" s="1397"/>
      <c r="CF22" s="1397"/>
      <c r="CG22" s="1397"/>
      <c r="CH22" s="1397"/>
      <c r="CI22" s="1397"/>
      <c r="CJ22" s="1397"/>
      <c r="CK22" s="1397"/>
      <c r="CL22" s="1397"/>
      <c r="CM22" s="1397"/>
      <c r="CN22" s="1397"/>
      <c r="CO22" s="1397"/>
      <c r="CP22" s="1397"/>
      <c r="CQ22" s="1397"/>
      <c r="CR22" s="1397"/>
      <c r="CS22" s="1397"/>
      <c r="CT22" s="1397"/>
      <c r="CU22" s="1397"/>
      <c r="CV22" s="1397"/>
      <c r="CW22" s="1397"/>
      <c r="CX22" s="1397"/>
      <c r="CY22" s="1397"/>
      <c r="CZ22" s="1397"/>
      <c r="DA22" s="1397"/>
      <c r="DB22" s="1397"/>
      <c r="DC22" s="1397"/>
      <c r="DD22" s="1397"/>
      <c r="DE22" s="1397"/>
      <c r="DF22" s="1397"/>
      <c r="DG22" s="1397"/>
      <c r="DH22" s="1397"/>
      <c r="DI22" s="1397"/>
      <c r="DJ22" s="1397"/>
      <c r="DK22" s="1397"/>
    </row>
    <row r="23" spans="1:115" s="2545" customFormat="1" ht="15.75">
      <c r="A23" s="2521" t="s">
        <v>55</v>
      </c>
      <c r="B23" s="2540">
        <v>8</v>
      </c>
      <c r="C23" s="2541">
        <v>0</v>
      </c>
      <c r="D23" s="2524">
        <f t="shared" si="8"/>
        <v>8</v>
      </c>
      <c r="E23" s="2522">
        <v>0</v>
      </c>
      <c r="F23" s="2522">
        <v>0</v>
      </c>
      <c r="G23" s="2524">
        <f t="shared" si="6"/>
        <v>0</v>
      </c>
      <c r="H23" s="2542">
        <f t="shared" si="7"/>
        <v>0</v>
      </c>
      <c r="I23" s="2543">
        <f t="shared" si="7"/>
        <v>0</v>
      </c>
      <c r="J23" s="2544">
        <f t="shared" si="9"/>
        <v>8</v>
      </c>
      <c r="K23" s="2527"/>
      <c r="L23" s="2527"/>
      <c r="M23" s="2527"/>
      <c r="N23" s="2527"/>
      <c r="O23" s="2527"/>
      <c r="P23" s="2527"/>
      <c r="Q23" s="2527"/>
      <c r="R23" s="2527"/>
      <c r="S23" s="2527"/>
      <c r="T23" s="2527"/>
      <c r="U23" s="2527"/>
      <c r="V23" s="2527"/>
      <c r="W23" s="2527"/>
      <c r="X23" s="2527"/>
      <c r="Y23" s="2527"/>
      <c r="Z23" s="2527"/>
      <c r="AA23" s="2527"/>
      <c r="AB23" s="2527"/>
      <c r="AC23" s="2527"/>
      <c r="AD23" s="2527"/>
      <c r="AE23" s="2527"/>
      <c r="AF23" s="2527"/>
      <c r="AG23" s="2527"/>
      <c r="AH23" s="2527"/>
      <c r="AI23" s="2527"/>
      <c r="AJ23" s="2527"/>
      <c r="AK23" s="2527"/>
      <c r="AL23" s="2527"/>
      <c r="AM23" s="2527"/>
      <c r="AN23" s="2527"/>
      <c r="AO23" s="2527"/>
      <c r="AP23" s="2527"/>
      <c r="AQ23" s="2527"/>
      <c r="AR23" s="2527"/>
      <c r="AS23" s="2527"/>
      <c r="AT23" s="2527"/>
      <c r="AU23" s="2527"/>
      <c r="AV23" s="2527"/>
      <c r="AW23" s="2527"/>
      <c r="AX23" s="2527"/>
      <c r="AY23" s="2527"/>
      <c r="AZ23" s="2527"/>
      <c r="BA23" s="2527"/>
      <c r="BB23" s="2527"/>
      <c r="BC23" s="2527"/>
      <c r="BD23" s="2527"/>
      <c r="BE23" s="2527"/>
      <c r="BF23" s="2527"/>
      <c r="BG23" s="2527"/>
      <c r="BH23" s="2527"/>
      <c r="BI23" s="2527"/>
      <c r="BJ23" s="2527"/>
      <c r="BK23" s="2527"/>
      <c r="BL23" s="2527"/>
      <c r="BM23" s="2527"/>
      <c r="BN23" s="2527"/>
      <c r="BO23" s="2527"/>
      <c r="BP23" s="2527"/>
      <c r="BQ23" s="2527"/>
      <c r="BR23" s="2527"/>
      <c r="BS23" s="2527"/>
      <c r="BT23" s="2527"/>
      <c r="BU23" s="2527"/>
      <c r="BV23" s="2527"/>
      <c r="BW23" s="2527"/>
      <c r="BX23" s="2527"/>
      <c r="BY23" s="2527"/>
      <c r="BZ23" s="2527"/>
      <c r="CA23" s="2527"/>
      <c r="CB23" s="2527"/>
      <c r="CC23" s="2527"/>
      <c r="CD23" s="2527"/>
      <c r="CE23" s="2527"/>
      <c r="CF23" s="2527"/>
      <c r="CG23" s="2527"/>
      <c r="CH23" s="2527"/>
      <c r="CI23" s="2527"/>
      <c r="CJ23" s="2527"/>
      <c r="CK23" s="2527"/>
      <c r="CL23" s="2527"/>
      <c r="CM23" s="2527"/>
      <c r="CN23" s="2527"/>
      <c r="CO23" s="2527"/>
      <c r="CP23" s="2527"/>
      <c r="CQ23" s="2527"/>
      <c r="CR23" s="2527"/>
      <c r="CS23" s="2527"/>
      <c r="CT23" s="2527"/>
      <c r="CU23" s="2527"/>
      <c r="CV23" s="2527"/>
      <c r="CW23" s="2527"/>
      <c r="CX23" s="2527"/>
      <c r="CY23" s="2527"/>
      <c r="CZ23" s="2527"/>
      <c r="DA23" s="2527"/>
      <c r="DB23" s="2527"/>
      <c r="DC23" s="2527"/>
      <c r="DD23" s="2527"/>
      <c r="DE23" s="2527"/>
      <c r="DF23" s="2527"/>
      <c r="DG23" s="2527"/>
      <c r="DH23" s="2527"/>
      <c r="DI23" s="2527"/>
      <c r="DJ23" s="2527"/>
      <c r="DK23" s="2527"/>
    </row>
    <row r="24" spans="1:115" s="1376" customFormat="1" ht="15.75">
      <c r="A24" s="1410" t="s">
        <v>56</v>
      </c>
      <c r="B24" s="1422">
        <v>15</v>
      </c>
      <c r="C24" s="1421">
        <v>0</v>
      </c>
      <c r="D24" s="1405">
        <f t="shared" si="8"/>
        <v>15</v>
      </c>
      <c r="E24" s="1403">
        <v>9</v>
      </c>
      <c r="F24" s="1403">
        <v>0</v>
      </c>
      <c r="G24" s="1405">
        <f t="shared" si="6"/>
        <v>9</v>
      </c>
      <c r="H24" s="1413">
        <f t="shared" si="7"/>
        <v>9</v>
      </c>
      <c r="I24" s="1414">
        <f t="shared" si="7"/>
        <v>0</v>
      </c>
      <c r="J24" s="2539">
        <f t="shared" si="9"/>
        <v>24</v>
      </c>
      <c r="K24" s="1397"/>
      <c r="L24" s="1397"/>
      <c r="M24" s="1397"/>
      <c r="N24" s="1397"/>
      <c r="O24" s="1397"/>
      <c r="P24" s="1397"/>
      <c r="Q24" s="1397"/>
      <c r="R24" s="1397"/>
      <c r="S24" s="1397"/>
      <c r="T24" s="1397"/>
      <c r="U24" s="1397"/>
      <c r="V24" s="1397"/>
      <c r="W24" s="1397"/>
      <c r="X24" s="1397"/>
      <c r="Y24" s="1397"/>
      <c r="Z24" s="1397"/>
      <c r="AA24" s="1397"/>
      <c r="AB24" s="1397"/>
      <c r="AC24" s="1397"/>
      <c r="AD24" s="1397"/>
      <c r="AE24" s="1397"/>
      <c r="AF24" s="1397"/>
      <c r="AG24" s="1397"/>
      <c r="AH24" s="1397"/>
      <c r="AI24" s="1397"/>
      <c r="AJ24" s="1397"/>
      <c r="AK24" s="1397"/>
      <c r="AL24" s="1397"/>
      <c r="AM24" s="1397"/>
      <c r="AN24" s="1397"/>
      <c r="AO24" s="1397"/>
      <c r="AP24" s="1397"/>
      <c r="AQ24" s="1397"/>
      <c r="AR24" s="1397"/>
      <c r="AS24" s="1397"/>
      <c r="AT24" s="1397"/>
      <c r="AU24" s="1397"/>
      <c r="AV24" s="1397"/>
      <c r="AW24" s="1397"/>
      <c r="AX24" s="1397"/>
      <c r="AY24" s="1397"/>
      <c r="AZ24" s="1397"/>
      <c r="BA24" s="1397"/>
      <c r="BB24" s="1397"/>
      <c r="BC24" s="1397"/>
      <c r="BD24" s="1397"/>
      <c r="BE24" s="1397"/>
      <c r="BF24" s="1397"/>
      <c r="BG24" s="1397"/>
      <c r="BH24" s="1397"/>
      <c r="BI24" s="1397"/>
      <c r="BJ24" s="1397"/>
      <c r="BK24" s="1397"/>
      <c r="BL24" s="1397"/>
      <c r="BM24" s="1397"/>
      <c r="BN24" s="1397"/>
      <c r="BO24" s="1397"/>
      <c r="BP24" s="1397"/>
      <c r="BQ24" s="1397"/>
      <c r="BR24" s="1397"/>
      <c r="BS24" s="1397"/>
      <c r="BT24" s="1397"/>
      <c r="BU24" s="1397"/>
      <c r="BV24" s="1397"/>
      <c r="BW24" s="1397"/>
      <c r="BX24" s="1397"/>
      <c r="BY24" s="1397"/>
      <c r="BZ24" s="1397"/>
      <c r="CA24" s="1397"/>
      <c r="CB24" s="1397"/>
      <c r="CC24" s="1397"/>
      <c r="CD24" s="1397"/>
      <c r="CE24" s="1397"/>
      <c r="CF24" s="1397"/>
      <c r="CG24" s="1397"/>
      <c r="CH24" s="1397"/>
      <c r="CI24" s="1397"/>
      <c r="CJ24" s="1397"/>
      <c r="CK24" s="1397"/>
      <c r="CL24" s="1397"/>
      <c r="CM24" s="1397"/>
      <c r="CN24" s="1397"/>
      <c r="CO24" s="1397"/>
      <c r="CP24" s="1397"/>
      <c r="CQ24" s="1397"/>
      <c r="CR24" s="1397"/>
      <c r="CS24" s="1397"/>
      <c r="CT24" s="1397"/>
      <c r="CU24" s="1397"/>
      <c r="CV24" s="1397"/>
      <c r="CW24" s="1397"/>
      <c r="CX24" s="1397"/>
      <c r="CY24" s="1397"/>
      <c r="CZ24" s="1397"/>
      <c r="DA24" s="1397"/>
      <c r="DB24" s="1397"/>
      <c r="DC24" s="1397"/>
      <c r="DD24" s="1397"/>
      <c r="DE24" s="1397"/>
      <c r="DF24" s="1397"/>
      <c r="DG24" s="1397"/>
      <c r="DH24" s="1397"/>
      <c r="DI24" s="1397"/>
      <c r="DJ24" s="1397"/>
      <c r="DK24" s="1397"/>
    </row>
    <row r="25" spans="1:115" s="1376" customFormat="1" ht="15.75">
      <c r="A25" s="1411" t="s">
        <v>57</v>
      </c>
      <c r="B25" s="1423">
        <v>18</v>
      </c>
      <c r="C25" s="1424">
        <v>0</v>
      </c>
      <c r="D25" s="1405">
        <f t="shared" si="8"/>
        <v>18</v>
      </c>
      <c r="E25" s="1403">
        <v>19</v>
      </c>
      <c r="F25" s="1403">
        <v>0</v>
      </c>
      <c r="G25" s="1405">
        <f t="shared" si="6"/>
        <v>19</v>
      </c>
      <c r="H25" s="1413">
        <f t="shared" si="7"/>
        <v>19</v>
      </c>
      <c r="I25" s="1414">
        <f t="shared" si="7"/>
        <v>0</v>
      </c>
      <c r="J25" s="2539">
        <f t="shared" si="9"/>
        <v>37</v>
      </c>
      <c r="K25" s="1397"/>
      <c r="L25" s="1397"/>
      <c r="M25" s="1397"/>
      <c r="N25" s="1397"/>
      <c r="O25" s="1397"/>
      <c r="P25" s="1397"/>
      <c r="Q25" s="1397"/>
      <c r="R25" s="1397"/>
      <c r="S25" s="1397"/>
      <c r="T25" s="1397"/>
      <c r="U25" s="1397"/>
      <c r="V25" s="1397"/>
      <c r="W25" s="1397"/>
      <c r="X25" s="1397"/>
      <c r="Y25" s="1397"/>
      <c r="Z25" s="1397"/>
      <c r="AA25" s="1397"/>
      <c r="AB25" s="1397"/>
      <c r="AC25" s="1397"/>
      <c r="AD25" s="1397"/>
      <c r="AE25" s="1397"/>
      <c r="AF25" s="1397"/>
      <c r="AG25" s="1397"/>
      <c r="AH25" s="1397"/>
      <c r="AI25" s="1397"/>
      <c r="AJ25" s="1397"/>
      <c r="AK25" s="1397"/>
      <c r="AL25" s="1397"/>
      <c r="AM25" s="1397"/>
      <c r="AN25" s="1397"/>
      <c r="AO25" s="1397"/>
      <c r="AP25" s="1397"/>
      <c r="AQ25" s="1397"/>
      <c r="AR25" s="1397"/>
      <c r="AS25" s="1397"/>
      <c r="AT25" s="1397"/>
      <c r="AU25" s="1397"/>
      <c r="AV25" s="1397"/>
      <c r="AW25" s="1397"/>
      <c r="AX25" s="1397"/>
      <c r="AY25" s="1397"/>
      <c r="AZ25" s="1397"/>
      <c r="BA25" s="1397"/>
      <c r="BB25" s="1397"/>
      <c r="BC25" s="1397"/>
      <c r="BD25" s="1397"/>
      <c r="BE25" s="1397"/>
      <c r="BF25" s="1397"/>
      <c r="BG25" s="1397"/>
      <c r="BH25" s="1397"/>
      <c r="BI25" s="1397"/>
      <c r="BJ25" s="1397"/>
      <c r="BK25" s="1397"/>
      <c r="BL25" s="1397"/>
      <c r="BM25" s="1397"/>
      <c r="BN25" s="1397"/>
      <c r="BO25" s="1397"/>
      <c r="BP25" s="1397"/>
      <c r="BQ25" s="1397"/>
      <c r="BR25" s="1397"/>
      <c r="BS25" s="1397"/>
      <c r="BT25" s="1397"/>
      <c r="BU25" s="1397"/>
      <c r="BV25" s="1397"/>
      <c r="BW25" s="1397"/>
      <c r="BX25" s="1397"/>
      <c r="BY25" s="1397"/>
      <c r="BZ25" s="1397"/>
      <c r="CA25" s="1397"/>
      <c r="CB25" s="1397"/>
      <c r="CC25" s="1397"/>
      <c r="CD25" s="1397"/>
      <c r="CE25" s="1397"/>
      <c r="CF25" s="1397"/>
      <c r="CG25" s="1397"/>
      <c r="CH25" s="1397"/>
      <c r="CI25" s="1397"/>
      <c r="CJ25" s="1397"/>
      <c r="CK25" s="1397"/>
      <c r="CL25" s="1397"/>
      <c r="CM25" s="1397"/>
      <c r="CN25" s="1397"/>
      <c r="CO25" s="1397"/>
      <c r="CP25" s="1397"/>
      <c r="CQ25" s="1397"/>
      <c r="CR25" s="1397"/>
      <c r="CS25" s="1397"/>
      <c r="CT25" s="1397"/>
      <c r="CU25" s="1397"/>
      <c r="CV25" s="1397"/>
      <c r="CW25" s="1397"/>
      <c r="CX25" s="1397"/>
      <c r="CY25" s="1397"/>
      <c r="CZ25" s="1397"/>
      <c r="DA25" s="1397"/>
      <c r="DB25" s="1397"/>
      <c r="DC25" s="1397"/>
      <c r="DD25" s="1397"/>
      <c r="DE25" s="1397"/>
      <c r="DF25" s="1397"/>
      <c r="DG25" s="1397"/>
      <c r="DH25" s="1397"/>
      <c r="DI25" s="1397"/>
      <c r="DJ25" s="1397"/>
      <c r="DK25" s="1397"/>
    </row>
    <row r="26" spans="1:115" s="1376" customFormat="1" ht="15.75">
      <c r="A26" s="1412" t="s">
        <v>58</v>
      </c>
      <c r="B26" s="1423">
        <v>10</v>
      </c>
      <c r="C26" s="1425" t="s">
        <v>92</v>
      </c>
      <c r="D26" s="1405">
        <f t="shared" si="8"/>
        <v>10</v>
      </c>
      <c r="E26" s="1403">
        <v>5</v>
      </c>
      <c r="F26" s="1403">
        <v>0</v>
      </c>
      <c r="G26" s="1405">
        <f t="shared" si="6"/>
        <v>5</v>
      </c>
      <c r="H26" s="1413">
        <f>E26</f>
        <v>5</v>
      </c>
      <c r="I26" s="1414">
        <f t="shared" si="7"/>
        <v>0</v>
      </c>
      <c r="J26" s="2539">
        <f t="shared" si="9"/>
        <v>15</v>
      </c>
      <c r="K26" s="1397"/>
      <c r="L26" s="1397"/>
      <c r="M26" s="1397"/>
      <c r="N26" s="1397"/>
      <c r="O26" s="1397"/>
      <c r="P26" s="1397"/>
      <c r="Q26" s="1397"/>
      <c r="R26" s="1397"/>
      <c r="S26" s="1397"/>
      <c r="T26" s="1397"/>
      <c r="U26" s="1397"/>
      <c r="V26" s="1397"/>
      <c r="W26" s="1397"/>
      <c r="X26" s="1397"/>
      <c r="Y26" s="1397"/>
      <c r="Z26" s="1397"/>
      <c r="AA26" s="1397"/>
      <c r="AB26" s="1397"/>
      <c r="AC26" s="1397"/>
      <c r="AD26" s="1397"/>
      <c r="AE26" s="1397"/>
      <c r="AF26" s="1397"/>
      <c r="AG26" s="1397"/>
      <c r="AH26" s="1397"/>
      <c r="AI26" s="1397"/>
      <c r="AJ26" s="1397"/>
      <c r="AK26" s="1397"/>
      <c r="AL26" s="1397"/>
      <c r="AM26" s="1397"/>
      <c r="AN26" s="1397"/>
      <c r="AO26" s="1397"/>
      <c r="AP26" s="1397"/>
      <c r="AQ26" s="1397"/>
      <c r="AR26" s="1397"/>
      <c r="AS26" s="1397"/>
      <c r="AT26" s="1397"/>
      <c r="AU26" s="1397"/>
      <c r="AV26" s="1397"/>
      <c r="AW26" s="1397"/>
      <c r="AX26" s="1397"/>
      <c r="AY26" s="1397"/>
      <c r="AZ26" s="1397"/>
      <c r="BA26" s="1397"/>
      <c r="BB26" s="1397"/>
      <c r="BC26" s="1397"/>
      <c r="BD26" s="1397"/>
      <c r="BE26" s="1397"/>
      <c r="BF26" s="1397"/>
      <c r="BG26" s="1397"/>
      <c r="BH26" s="1397"/>
      <c r="BI26" s="1397"/>
      <c r="BJ26" s="1397"/>
      <c r="BK26" s="1397"/>
      <c r="BL26" s="1397"/>
      <c r="BM26" s="1397"/>
      <c r="BN26" s="1397"/>
      <c r="BO26" s="1397"/>
      <c r="BP26" s="1397"/>
      <c r="BQ26" s="1397"/>
      <c r="BR26" s="1397"/>
      <c r="BS26" s="1397"/>
      <c r="BT26" s="1397"/>
      <c r="BU26" s="1397"/>
      <c r="BV26" s="1397"/>
      <c r="BW26" s="1397"/>
      <c r="BX26" s="1397"/>
      <c r="BY26" s="1397"/>
      <c r="BZ26" s="1397"/>
      <c r="CA26" s="1397"/>
      <c r="CB26" s="1397"/>
      <c r="CC26" s="1397"/>
      <c r="CD26" s="1397"/>
      <c r="CE26" s="1397"/>
      <c r="CF26" s="1397"/>
      <c r="CG26" s="1397"/>
      <c r="CH26" s="1397"/>
      <c r="CI26" s="1397"/>
      <c r="CJ26" s="1397"/>
      <c r="CK26" s="1397"/>
      <c r="CL26" s="1397"/>
      <c r="CM26" s="1397"/>
      <c r="CN26" s="1397"/>
      <c r="CO26" s="1397"/>
      <c r="CP26" s="1397"/>
      <c r="CQ26" s="1397"/>
      <c r="CR26" s="1397"/>
      <c r="CS26" s="1397"/>
      <c r="CT26" s="1397"/>
      <c r="CU26" s="1397"/>
      <c r="CV26" s="1397"/>
      <c r="CW26" s="1397"/>
      <c r="CX26" s="1397"/>
      <c r="CY26" s="1397"/>
      <c r="CZ26" s="1397"/>
      <c r="DA26" s="1397"/>
      <c r="DB26" s="1397"/>
      <c r="DC26" s="1397"/>
      <c r="DD26" s="1397"/>
      <c r="DE26" s="1397"/>
      <c r="DF26" s="1397"/>
      <c r="DG26" s="1397"/>
      <c r="DH26" s="1397"/>
      <c r="DI26" s="1397"/>
      <c r="DJ26" s="1397"/>
      <c r="DK26" s="1397"/>
    </row>
    <row r="27" spans="1:115" s="1376" customFormat="1" ht="16.5" thickBot="1">
      <c r="A27" s="1446" t="s">
        <v>59</v>
      </c>
      <c r="B27" s="1465">
        <v>32</v>
      </c>
      <c r="C27" s="1458">
        <v>0</v>
      </c>
      <c r="D27" s="1436">
        <f>C27+B27</f>
        <v>32</v>
      </c>
      <c r="E27" s="1447">
        <v>16</v>
      </c>
      <c r="F27" s="1447">
        <v>0</v>
      </c>
      <c r="G27" s="1436">
        <f t="shared" si="6"/>
        <v>16</v>
      </c>
      <c r="H27" s="1459">
        <f>E27+D27</f>
        <v>48</v>
      </c>
      <c r="I27" s="1860">
        <f t="shared" si="7"/>
        <v>0</v>
      </c>
      <c r="J27" s="2546">
        <f t="shared" si="9"/>
        <v>48</v>
      </c>
      <c r="K27" s="1397"/>
      <c r="L27" s="1397"/>
      <c r="M27" s="1397"/>
      <c r="N27" s="1397"/>
      <c r="O27" s="1397"/>
      <c r="P27" s="1397"/>
      <c r="Q27" s="1397"/>
      <c r="R27" s="1397"/>
      <c r="S27" s="1397"/>
      <c r="T27" s="1397"/>
      <c r="U27" s="1397"/>
      <c r="V27" s="1397"/>
      <c r="W27" s="1397"/>
      <c r="X27" s="1397"/>
      <c r="Y27" s="1397"/>
      <c r="Z27" s="1397"/>
      <c r="AA27" s="1397"/>
      <c r="AB27" s="1397"/>
      <c r="AC27" s="1397"/>
      <c r="AD27" s="1397"/>
      <c r="AE27" s="1397"/>
      <c r="AF27" s="1397"/>
      <c r="AG27" s="1397"/>
      <c r="AH27" s="1397"/>
      <c r="AI27" s="1397"/>
      <c r="AJ27" s="1397"/>
      <c r="AK27" s="1397"/>
      <c r="AL27" s="1397"/>
      <c r="AM27" s="1397"/>
      <c r="AN27" s="1397"/>
      <c r="AO27" s="1397"/>
      <c r="AP27" s="1397"/>
      <c r="AQ27" s="1397"/>
      <c r="AR27" s="1397"/>
      <c r="AS27" s="1397"/>
      <c r="AT27" s="1397"/>
      <c r="AU27" s="1397"/>
      <c r="AV27" s="1397"/>
      <c r="AW27" s="1397"/>
      <c r="AX27" s="1397"/>
      <c r="AY27" s="1397"/>
      <c r="AZ27" s="1397"/>
      <c r="BA27" s="1397"/>
      <c r="BB27" s="1397"/>
      <c r="BC27" s="1397"/>
      <c r="BD27" s="1397"/>
      <c r="BE27" s="1397"/>
      <c r="BF27" s="1397"/>
      <c r="BG27" s="1397"/>
      <c r="BH27" s="1397"/>
      <c r="BI27" s="1397"/>
      <c r="BJ27" s="1397"/>
      <c r="BK27" s="1397"/>
      <c r="BL27" s="1397"/>
      <c r="BM27" s="1397"/>
      <c r="BN27" s="1397"/>
      <c r="BO27" s="1397"/>
      <c r="BP27" s="1397"/>
      <c r="BQ27" s="1397"/>
      <c r="BR27" s="1397"/>
      <c r="BS27" s="1397"/>
      <c r="BT27" s="1397"/>
      <c r="BU27" s="1397"/>
      <c r="BV27" s="1397"/>
      <c r="BW27" s="1397"/>
      <c r="BX27" s="1397"/>
      <c r="BY27" s="1397"/>
      <c r="BZ27" s="1397"/>
      <c r="CA27" s="1397"/>
      <c r="CB27" s="1397"/>
      <c r="CC27" s="1397"/>
      <c r="CD27" s="1397"/>
      <c r="CE27" s="1397"/>
      <c r="CF27" s="1397"/>
      <c r="CG27" s="1397"/>
      <c r="CH27" s="1397"/>
      <c r="CI27" s="1397"/>
      <c r="CJ27" s="1397"/>
      <c r="CK27" s="1397"/>
      <c r="CL27" s="1397"/>
      <c r="CM27" s="1397"/>
      <c r="CN27" s="1397"/>
      <c r="CO27" s="1397"/>
      <c r="CP27" s="1397"/>
      <c r="CQ27" s="1397"/>
      <c r="CR27" s="1397"/>
      <c r="CS27" s="1397"/>
      <c r="CT27" s="1397"/>
      <c r="CU27" s="1397"/>
      <c r="CV27" s="1397"/>
      <c r="CW27" s="1397"/>
      <c r="CX27" s="1397"/>
      <c r="CY27" s="1397"/>
      <c r="CZ27" s="1397"/>
      <c r="DA27" s="1397"/>
      <c r="DB27" s="1397"/>
      <c r="DC27" s="1397"/>
      <c r="DD27" s="1397"/>
      <c r="DE27" s="1397"/>
      <c r="DF27" s="1397"/>
      <c r="DG27" s="1397"/>
      <c r="DH27" s="1397"/>
      <c r="DI27" s="1397"/>
      <c r="DJ27" s="1397"/>
      <c r="DK27" s="1397"/>
    </row>
    <row r="28" spans="1:115" s="1376" customFormat="1" ht="16.5" thickBot="1">
      <c r="A28" s="1457" t="s">
        <v>8</v>
      </c>
      <c r="B28" s="1462">
        <f aca="true" t="shared" si="10" ref="B28:G28">SUM(B20:B27)</f>
        <v>159</v>
      </c>
      <c r="C28" s="1467">
        <f t="shared" si="10"/>
        <v>0</v>
      </c>
      <c r="D28" s="1462">
        <f t="shared" si="10"/>
        <v>159</v>
      </c>
      <c r="E28" s="1452">
        <f t="shared" si="10"/>
        <v>104</v>
      </c>
      <c r="F28" s="1453">
        <f t="shared" si="10"/>
        <v>0</v>
      </c>
      <c r="G28" s="1454">
        <f t="shared" si="10"/>
        <v>104</v>
      </c>
      <c r="H28" s="2547">
        <f>E28+B28</f>
        <v>263</v>
      </c>
      <c r="I28" s="1464">
        <f t="shared" si="7"/>
        <v>0</v>
      </c>
      <c r="J28" s="2548">
        <f>G28+D28</f>
        <v>263</v>
      </c>
      <c r="K28" s="1397"/>
      <c r="L28" s="1427"/>
      <c r="M28" s="1397"/>
      <c r="N28" s="1397"/>
      <c r="O28" s="1397"/>
      <c r="P28" s="1397"/>
      <c r="Q28" s="1397"/>
      <c r="R28" s="1397"/>
      <c r="S28" s="1397"/>
      <c r="T28" s="1397"/>
      <c r="U28" s="1397"/>
      <c r="V28" s="1397"/>
      <c r="W28" s="1397"/>
      <c r="X28" s="1397"/>
      <c r="Y28" s="1397"/>
      <c r="Z28" s="1397"/>
      <c r="AA28" s="1397"/>
      <c r="AB28" s="1397"/>
      <c r="AC28" s="1397"/>
      <c r="AD28" s="1397"/>
      <c r="AE28" s="1397"/>
      <c r="AF28" s="1397"/>
      <c r="AG28" s="1397"/>
      <c r="AH28" s="1397"/>
      <c r="AI28" s="1397"/>
      <c r="AJ28" s="1397"/>
      <c r="AK28" s="1397"/>
      <c r="AL28" s="1397"/>
      <c r="AM28" s="1397"/>
      <c r="AN28" s="1397"/>
      <c r="AO28" s="1397"/>
      <c r="AP28" s="1397"/>
      <c r="AQ28" s="1397"/>
      <c r="AR28" s="1397"/>
      <c r="AS28" s="1397"/>
      <c r="AT28" s="1397"/>
      <c r="AU28" s="1397"/>
      <c r="AV28" s="1397"/>
      <c r="AW28" s="1397"/>
      <c r="AX28" s="1397"/>
      <c r="AY28" s="1397"/>
      <c r="AZ28" s="1397"/>
      <c r="BA28" s="1397"/>
      <c r="BB28" s="1397"/>
      <c r="BC28" s="1397"/>
      <c r="BD28" s="1397"/>
      <c r="BE28" s="1397"/>
      <c r="BF28" s="1397"/>
      <c r="BG28" s="1397"/>
      <c r="BH28" s="1397"/>
      <c r="BI28" s="1397"/>
      <c r="BJ28" s="1397"/>
      <c r="BK28" s="1397"/>
      <c r="BL28" s="1397"/>
      <c r="BM28" s="1397"/>
      <c r="BN28" s="1397"/>
      <c r="BO28" s="1397"/>
      <c r="BP28" s="1397"/>
      <c r="BQ28" s="1397"/>
      <c r="BR28" s="1397"/>
      <c r="BS28" s="1397"/>
      <c r="BT28" s="1397"/>
      <c r="BU28" s="1397"/>
      <c r="BV28" s="1397"/>
      <c r="BW28" s="1397"/>
      <c r="BX28" s="1397"/>
      <c r="BY28" s="1397"/>
      <c r="BZ28" s="1397"/>
      <c r="CA28" s="1397"/>
      <c r="CB28" s="1397"/>
      <c r="CC28" s="1397"/>
      <c r="CD28" s="1397"/>
      <c r="CE28" s="1397"/>
      <c r="CF28" s="1397"/>
      <c r="CG28" s="1397"/>
      <c r="CH28" s="1397"/>
      <c r="CI28" s="1397"/>
      <c r="CJ28" s="1397"/>
      <c r="CK28" s="1397"/>
      <c r="CL28" s="1397"/>
      <c r="CM28" s="1397"/>
      <c r="CN28" s="1397"/>
      <c r="CO28" s="1397"/>
      <c r="CP28" s="1397"/>
      <c r="CQ28" s="1397"/>
      <c r="CR28" s="1397"/>
      <c r="CS28" s="1397"/>
      <c r="CT28" s="1397"/>
      <c r="CU28" s="1397"/>
      <c r="CV28" s="1397"/>
      <c r="CW28" s="1397"/>
      <c r="CX28" s="1397"/>
      <c r="CY28" s="1397"/>
      <c r="CZ28" s="1397"/>
      <c r="DA28" s="1397"/>
      <c r="DB28" s="1397"/>
      <c r="DC28" s="1397"/>
      <c r="DD28" s="1397"/>
      <c r="DE28" s="1397"/>
      <c r="DF28" s="1397"/>
      <c r="DG28" s="1397"/>
      <c r="DH28" s="1397"/>
      <c r="DI28" s="1397"/>
      <c r="DJ28" s="1397"/>
      <c r="DK28" s="1397"/>
    </row>
    <row r="29" spans="1:115" s="1376" customFormat="1" ht="16.5" thickBot="1">
      <c r="A29" s="1461" t="s">
        <v>63</v>
      </c>
      <c r="B29" s="2549"/>
      <c r="C29" s="2550"/>
      <c r="D29" s="2551"/>
      <c r="E29" s="2532"/>
      <c r="F29" s="2533"/>
      <c r="G29" s="2534"/>
      <c r="H29" s="2533"/>
      <c r="I29" s="2535"/>
      <c r="J29" s="2552"/>
      <c r="K29" s="1397"/>
      <c r="L29" s="1397"/>
      <c r="M29" s="1397"/>
      <c r="N29" s="1397"/>
      <c r="O29" s="1397"/>
      <c r="P29" s="1397"/>
      <c r="Q29" s="1397"/>
      <c r="R29" s="1397"/>
      <c r="S29" s="1397"/>
      <c r="T29" s="1397"/>
      <c r="U29" s="1397"/>
      <c r="V29" s="1397"/>
      <c r="W29" s="1397"/>
      <c r="X29" s="1397"/>
      <c r="Y29" s="1397"/>
      <c r="Z29" s="1397"/>
      <c r="AA29" s="1397"/>
      <c r="AB29" s="1397"/>
      <c r="AC29" s="1397"/>
      <c r="AD29" s="1397"/>
      <c r="AE29" s="1397"/>
      <c r="AF29" s="1397"/>
      <c r="AG29" s="1397"/>
      <c r="AH29" s="1397"/>
      <c r="AI29" s="1397"/>
      <c r="AJ29" s="1397"/>
      <c r="AK29" s="1397"/>
      <c r="AL29" s="1397"/>
      <c r="AM29" s="1397"/>
      <c r="AN29" s="1397"/>
      <c r="AO29" s="1397"/>
      <c r="AP29" s="1397"/>
      <c r="AQ29" s="1397"/>
      <c r="AR29" s="1397"/>
      <c r="AS29" s="1397"/>
      <c r="AT29" s="1397"/>
      <c r="AU29" s="1397"/>
      <c r="AV29" s="1397"/>
      <c r="AW29" s="1397"/>
      <c r="AX29" s="1397"/>
      <c r="AY29" s="1397"/>
      <c r="AZ29" s="1397"/>
      <c r="BA29" s="1397"/>
      <c r="BB29" s="1397"/>
      <c r="BC29" s="1397"/>
      <c r="BD29" s="1397"/>
      <c r="BE29" s="1397"/>
      <c r="BF29" s="1397"/>
      <c r="BG29" s="1397"/>
      <c r="BH29" s="1397"/>
      <c r="BI29" s="1397"/>
      <c r="BJ29" s="1397"/>
      <c r="BK29" s="1397"/>
      <c r="BL29" s="1397"/>
      <c r="BM29" s="1397"/>
      <c r="BN29" s="1397"/>
      <c r="BO29" s="1397"/>
      <c r="BP29" s="1397"/>
      <c r="BQ29" s="1397"/>
      <c r="BR29" s="1397"/>
      <c r="BS29" s="1397"/>
      <c r="BT29" s="1397"/>
      <c r="BU29" s="1397"/>
      <c r="BV29" s="1397"/>
      <c r="BW29" s="1397"/>
      <c r="BX29" s="1397"/>
      <c r="BY29" s="1397"/>
      <c r="BZ29" s="1397"/>
      <c r="CA29" s="1397"/>
      <c r="CB29" s="1397"/>
      <c r="CC29" s="1397"/>
      <c r="CD29" s="1397"/>
      <c r="CE29" s="1397"/>
      <c r="CF29" s="1397"/>
      <c r="CG29" s="1397"/>
      <c r="CH29" s="1397"/>
      <c r="CI29" s="1397"/>
      <c r="CJ29" s="1397"/>
      <c r="CK29" s="1397"/>
      <c r="CL29" s="1397"/>
      <c r="CM29" s="1397"/>
      <c r="CN29" s="1397"/>
      <c r="CO29" s="1397"/>
      <c r="CP29" s="1397"/>
      <c r="CQ29" s="1397"/>
      <c r="CR29" s="1397"/>
      <c r="CS29" s="1397"/>
      <c r="CT29" s="1397"/>
      <c r="CU29" s="1397"/>
      <c r="CV29" s="1397"/>
      <c r="CW29" s="1397"/>
      <c r="CX29" s="1397"/>
      <c r="CY29" s="1397"/>
      <c r="CZ29" s="1397"/>
      <c r="DA29" s="1397"/>
      <c r="DB29" s="1397"/>
      <c r="DC29" s="1397"/>
      <c r="DD29" s="1397"/>
      <c r="DE29" s="1397"/>
      <c r="DF29" s="1397"/>
      <c r="DG29" s="1397"/>
      <c r="DH29" s="1397"/>
      <c r="DI29" s="1397"/>
      <c r="DJ29" s="1397"/>
      <c r="DK29" s="1397"/>
    </row>
    <row r="30" spans="1:115" s="1376" customFormat="1" ht="15.75">
      <c r="A30" s="1408" t="s">
        <v>52</v>
      </c>
      <c r="B30" s="2553" t="s">
        <v>92</v>
      </c>
      <c r="C30" s="1419">
        <v>0</v>
      </c>
      <c r="D30" s="2554">
        <f>B30+C30</f>
        <v>0</v>
      </c>
      <c r="E30" s="1466">
        <v>0</v>
      </c>
      <c r="F30" s="2555">
        <v>0</v>
      </c>
      <c r="G30" s="2556">
        <f>E30+F30</f>
        <v>0</v>
      </c>
      <c r="H30" s="2557">
        <f t="shared" si="7"/>
        <v>0</v>
      </c>
      <c r="I30" s="2558">
        <f t="shared" si="7"/>
        <v>0</v>
      </c>
      <c r="J30" s="2559">
        <f aca="true" t="shared" si="11" ref="J30:J38">G30+D30</f>
        <v>0</v>
      </c>
      <c r="K30" s="1397"/>
      <c r="L30" s="1397"/>
      <c r="M30" s="1397"/>
      <c r="N30" s="1397"/>
      <c r="O30" s="1397"/>
      <c r="P30" s="1397"/>
      <c r="Q30" s="1397"/>
      <c r="R30" s="1397"/>
      <c r="S30" s="1397"/>
      <c r="T30" s="1397"/>
      <c r="U30" s="1397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7"/>
      <c r="AH30" s="1397"/>
      <c r="AI30" s="1397"/>
      <c r="AJ30" s="1397"/>
      <c r="AK30" s="1397"/>
      <c r="AL30" s="1397"/>
      <c r="AM30" s="1397"/>
      <c r="AN30" s="1397"/>
      <c r="AO30" s="1397"/>
      <c r="AP30" s="1397"/>
      <c r="AQ30" s="1397"/>
      <c r="AR30" s="1397"/>
      <c r="AS30" s="1397"/>
      <c r="AT30" s="1397"/>
      <c r="AU30" s="1397"/>
      <c r="AV30" s="1397"/>
      <c r="AW30" s="1397"/>
      <c r="AX30" s="1397"/>
      <c r="AY30" s="1397"/>
      <c r="AZ30" s="1397"/>
      <c r="BA30" s="1397"/>
      <c r="BB30" s="1397"/>
      <c r="BC30" s="1397"/>
      <c r="BD30" s="1397"/>
      <c r="BE30" s="1397"/>
      <c r="BF30" s="1397"/>
      <c r="BG30" s="1397"/>
      <c r="BH30" s="1397"/>
      <c r="BI30" s="1397"/>
      <c r="BJ30" s="1397"/>
      <c r="BK30" s="1397"/>
      <c r="BL30" s="1397"/>
      <c r="BM30" s="1397"/>
      <c r="BN30" s="1397"/>
      <c r="BO30" s="1397"/>
      <c r="BP30" s="1397"/>
      <c r="BQ30" s="1397"/>
      <c r="BR30" s="1397"/>
      <c r="BS30" s="1397"/>
      <c r="BT30" s="1397"/>
      <c r="BU30" s="1397"/>
      <c r="BV30" s="1397"/>
      <c r="BW30" s="1397"/>
      <c r="BX30" s="1397"/>
      <c r="BY30" s="1397"/>
      <c r="BZ30" s="1397"/>
      <c r="CA30" s="1397"/>
      <c r="CB30" s="1397"/>
      <c r="CC30" s="1397"/>
      <c r="CD30" s="1397"/>
      <c r="CE30" s="1397"/>
      <c r="CF30" s="1397"/>
      <c r="CG30" s="1397"/>
      <c r="CH30" s="1397"/>
      <c r="CI30" s="1397"/>
      <c r="CJ30" s="1397"/>
      <c r="CK30" s="1397"/>
      <c r="CL30" s="1397"/>
      <c r="CM30" s="1397"/>
      <c r="CN30" s="1397"/>
      <c r="CO30" s="1397"/>
      <c r="CP30" s="1397"/>
      <c r="CQ30" s="1397"/>
      <c r="CR30" s="1397"/>
      <c r="CS30" s="1397"/>
      <c r="CT30" s="1397"/>
      <c r="CU30" s="1397"/>
      <c r="CV30" s="1397"/>
      <c r="CW30" s="1397"/>
      <c r="CX30" s="1397"/>
      <c r="CY30" s="1397"/>
      <c r="CZ30" s="1397"/>
      <c r="DA30" s="1397"/>
      <c r="DB30" s="1397"/>
      <c r="DC30" s="1397"/>
      <c r="DD30" s="1397"/>
      <c r="DE30" s="1397"/>
      <c r="DF30" s="1397"/>
      <c r="DG30" s="1397"/>
      <c r="DH30" s="1397"/>
      <c r="DI30" s="1397"/>
      <c r="DJ30" s="1397"/>
      <c r="DK30" s="1397"/>
    </row>
    <row r="31" spans="1:115" s="1376" customFormat="1" ht="15.75">
      <c r="A31" s="1408" t="s">
        <v>53</v>
      </c>
      <c r="B31" s="1431">
        <v>0</v>
      </c>
      <c r="C31" s="1419">
        <v>0</v>
      </c>
      <c r="D31" s="1429">
        <f aca="true" t="shared" si="12" ref="D31:D36">B31+C31</f>
        <v>0</v>
      </c>
      <c r="E31" s="1406">
        <v>2</v>
      </c>
      <c r="F31" s="1430">
        <v>0</v>
      </c>
      <c r="G31" s="2560">
        <f aca="true" t="shared" si="13" ref="G31:G37">E31+F31</f>
        <v>2</v>
      </c>
      <c r="H31" s="1414">
        <f>E31+B31</f>
        <v>2</v>
      </c>
      <c r="I31" s="1414">
        <f>F31+C31</f>
        <v>0</v>
      </c>
      <c r="J31" s="2539">
        <f t="shared" si="11"/>
        <v>2</v>
      </c>
      <c r="K31" s="1397"/>
      <c r="L31" s="1397"/>
      <c r="M31" s="1397"/>
      <c r="N31" s="1397"/>
      <c r="O31" s="1397"/>
      <c r="P31" s="1397"/>
      <c r="Q31" s="1397"/>
      <c r="R31" s="1397"/>
      <c r="S31" s="1397"/>
      <c r="T31" s="1397"/>
      <c r="U31" s="1397"/>
      <c r="V31" s="1397"/>
      <c r="W31" s="1397"/>
      <c r="X31" s="1397"/>
      <c r="Y31" s="1397"/>
      <c r="Z31" s="1397"/>
      <c r="AA31" s="1397"/>
      <c r="AB31" s="1397"/>
      <c r="AC31" s="1397"/>
      <c r="AD31" s="1397"/>
      <c r="AE31" s="1397"/>
      <c r="AF31" s="1397"/>
      <c r="AG31" s="1397"/>
      <c r="AH31" s="1397"/>
      <c r="AI31" s="1397"/>
      <c r="AJ31" s="1397"/>
      <c r="AK31" s="1397"/>
      <c r="AL31" s="1397"/>
      <c r="AM31" s="1397"/>
      <c r="AN31" s="1397"/>
      <c r="AO31" s="1397"/>
      <c r="AP31" s="1397"/>
      <c r="AQ31" s="1397"/>
      <c r="AR31" s="1397"/>
      <c r="AS31" s="1397"/>
      <c r="AT31" s="1397"/>
      <c r="AU31" s="1397"/>
      <c r="AV31" s="1397"/>
      <c r="AW31" s="1397"/>
      <c r="AX31" s="1397"/>
      <c r="AY31" s="1397"/>
      <c r="AZ31" s="1397"/>
      <c r="BA31" s="1397"/>
      <c r="BB31" s="1397"/>
      <c r="BC31" s="1397"/>
      <c r="BD31" s="1397"/>
      <c r="BE31" s="1397"/>
      <c r="BF31" s="1397"/>
      <c r="BG31" s="1397"/>
      <c r="BH31" s="1397"/>
      <c r="BI31" s="1397"/>
      <c r="BJ31" s="1397"/>
      <c r="BK31" s="1397"/>
      <c r="BL31" s="1397"/>
      <c r="BM31" s="1397"/>
      <c r="BN31" s="1397"/>
      <c r="BO31" s="1397"/>
      <c r="BP31" s="1397"/>
      <c r="BQ31" s="1397"/>
      <c r="BR31" s="1397"/>
      <c r="BS31" s="1397"/>
      <c r="BT31" s="1397"/>
      <c r="BU31" s="1397"/>
      <c r="BV31" s="1397"/>
      <c r="BW31" s="1397"/>
      <c r="BX31" s="1397"/>
      <c r="BY31" s="1397"/>
      <c r="BZ31" s="1397"/>
      <c r="CA31" s="1397"/>
      <c r="CB31" s="1397"/>
      <c r="CC31" s="1397"/>
      <c r="CD31" s="1397"/>
      <c r="CE31" s="1397"/>
      <c r="CF31" s="1397"/>
      <c r="CG31" s="1397"/>
      <c r="CH31" s="1397"/>
      <c r="CI31" s="1397"/>
      <c r="CJ31" s="1397"/>
      <c r="CK31" s="1397"/>
      <c r="CL31" s="1397"/>
      <c r="CM31" s="1397"/>
      <c r="CN31" s="1397"/>
      <c r="CO31" s="1397"/>
      <c r="CP31" s="1397"/>
      <c r="CQ31" s="1397"/>
      <c r="CR31" s="1397"/>
      <c r="CS31" s="1397"/>
      <c r="CT31" s="1397"/>
      <c r="CU31" s="1397"/>
      <c r="CV31" s="1397"/>
      <c r="CW31" s="1397"/>
      <c r="CX31" s="1397"/>
      <c r="CY31" s="1397"/>
      <c r="CZ31" s="1397"/>
      <c r="DA31" s="1397"/>
      <c r="DB31" s="1397"/>
      <c r="DC31" s="1397"/>
      <c r="DD31" s="1397"/>
      <c r="DE31" s="1397"/>
      <c r="DF31" s="1397"/>
      <c r="DG31" s="1397"/>
      <c r="DH31" s="1397"/>
      <c r="DI31" s="1397"/>
      <c r="DJ31" s="1397"/>
      <c r="DK31" s="1397"/>
    </row>
    <row r="32" spans="1:115" s="1376" customFormat="1" ht="15.75">
      <c r="A32" s="1409" t="s">
        <v>54</v>
      </c>
      <c r="B32" s="1428" t="s">
        <v>92</v>
      </c>
      <c r="C32" s="1432" t="s">
        <v>92</v>
      </c>
      <c r="D32" s="1429">
        <f t="shared" si="12"/>
        <v>0</v>
      </c>
      <c r="E32" s="1406">
        <v>0</v>
      </c>
      <c r="F32" s="1430">
        <v>0</v>
      </c>
      <c r="G32" s="2560">
        <f t="shared" si="13"/>
        <v>0</v>
      </c>
      <c r="H32" s="1413">
        <f t="shared" si="7"/>
        <v>0</v>
      </c>
      <c r="I32" s="1414">
        <f t="shared" si="7"/>
        <v>0</v>
      </c>
      <c r="J32" s="2539">
        <f t="shared" si="11"/>
        <v>0</v>
      </c>
      <c r="K32" s="1397"/>
      <c r="L32" s="1397"/>
      <c r="M32" s="1397"/>
      <c r="N32" s="1397"/>
      <c r="O32" s="1397"/>
      <c r="P32" s="1397"/>
      <c r="Q32" s="1397"/>
      <c r="R32" s="1397"/>
      <c r="S32" s="1397"/>
      <c r="T32" s="1397"/>
      <c r="U32" s="1397"/>
      <c r="V32" s="1397"/>
      <c r="W32" s="1397"/>
      <c r="X32" s="1397"/>
      <c r="Y32" s="1397"/>
      <c r="Z32" s="1397"/>
      <c r="AA32" s="1397"/>
      <c r="AB32" s="1397"/>
      <c r="AC32" s="1397"/>
      <c r="AD32" s="1397"/>
      <c r="AE32" s="1397"/>
      <c r="AF32" s="1397"/>
      <c r="AG32" s="1397"/>
      <c r="AH32" s="1397"/>
      <c r="AI32" s="1397"/>
      <c r="AJ32" s="1397"/>
      <c r="AK32" s="1397"/>
      <c r="AL32" s="1397"/>
      <c r="AM32" s="1397"/>
      <c r="AN32" s="1397"/>
      <c r="AO32" s="1397"/>
      <c r="AP32" s="1397"/>
      <c r="AQ32" s="1397"/>
      <c r="AR32" s="1397"/>
      <c r="AS32" s="1397"/>
      <c r="AT32" s="1397"/>
      <c r="AU32" s="1397"/>
      <c r="AV32" s="1397"/>
      <c r="AW32" s="1397"/>
      <c r="AX32" s="1397"/>
      <c r="AY32" s="1397"/>
      <c r="AZ32" s="1397"/>
      <c r="BA32" s="1397"/>
      <c r="BB32" s="1397"/>
      <c r="BC32" s="1397"/>
      <c r="BD32" s="1397"/>
      <c r="BE32" s="1397"/>
      <c r="BF32" s="1397"/>
      <c r="BG32" s="1397"/>
      <c r="BH32" s="1397"/>
      <c r="BI32" s="1397"/>
      <c r="BJ32" s="1397"/>
      <c r="BK32" s="1397"/>
      <c r="BL32" s="1397"/>
      <c r="BM32" s="1397"/>
      <c r="BN32" s="1397"/>
      <c r="BO32" s="1397"/>
      <c r="BP32" s="1397"/>
      <c r="BQ32" s="1397"/>
      <c r="BR32" s="1397"/>
      <c r="BS32" s="1397"/>
      <c r="BT32" s="1397"/>
      <c r="BU32" s="1397"/>
      <c r="BV32" s="1397"/>
      <c r="BW32" s="1397"/>
      <c r="BX32" s="1397"/>
      <c r="BY32" s="1397"/>
      <c r="BZ32" s="1397"/>
      <c r="CA32" s="1397"/>
      <c r="CB32" s="1397"/>
      <c r="CC32" s="1397"/>
      <c r="CD32" s="1397"/>
      <c r="CE32" s="1397"/>
      <c r="CF32" s="1397"/>
      <c r="CG32" s="1397"/>
      <c r="CH32" s="1397"/>
      <c r="CI32" s="1397"/>
      <c r="CJ32" s="1397"/>
      <c r="CK32" s="1397"/>
      <c r="CL32" s="1397"/>
      <c r="CM32" s="1397"/>
      <c r="CN32" s="1397"/>
      <c r="CO32" s="1397"/>
      <c r="CP32" s="1397"/>
      <c r="CQ32" s="1397"/>
      <c r="CR32" s="1397"/>
      <c r="CS32" s="1397"/>
      <c r="CT32" s="1397"/>
      <c r="CU32" s="1397"/>
      <c r="CV32" s="1397"/>
      <c r="CW32" s="1397"/>
      <c r="CX32" s="1397"/>
      <c r="CY32" s="1397"/>
      <c r="CZ32" s="1397"/>
      <c r="DA32" s="1397"/>
      <c r="DB32" s="1397"/>
      <c r="DC32" s="1397"/>
      <c r="DD32" s="1397"/>
      <c r="DE32" s="1397"/>
      <c r="DF32" s="1397"/>
      <c r="DG32" s="1397"/>
      <c r="DH32" s="1397"/>
      <c r="DI32" s="1397"/>
      <c r="DJ32" s="1397"/>
      <c r="DK32" s="1397"/>
    </row>
    <row r="33" spans="1:115" s="2545" customFormat="1" ht="15.75">
      <c r="A33" s="2521" t="s">
        <v>55</v>
      </c>
      <c r="B33" s="2561" t="s">
        <v>92</v>
      </c>
      <c r="C33" s="2541">
        <v>0</v>
      </c>
      <c r="D33" s="2562">
        <f t="shared" si="12"/>
        <v>0</v>
      </c>
      <c r="E33" s="2525">
        <v>0</v>
      </c>
      <c r="F33" s="2563">
        <v>0</v>
      </c>
      <c r="G33" s="2564">
        <f t="shared" si="13"/>
        <v>0</v>
      </c>
      <c r="H33" s="2542">
        <f t="shared" si="7"/>
        <v>0</v>
      </c>
      <c r="I33" s="2543">
        <f t="shared" si="7"/>
        <v>0</v>
      </c>
      <c r="J33" s="2544">
        <f t="shared" si="11"/>
        <v>0</v>
      </c>
      <c r="K33" s="2527"/>
      <c r="L33" s="2527"/>
      <c r="M33" s="2527"/>
      <c r="N33" s="2527"/>
      <c r="O33" s="2527"/>
      <c r="P33" s="2527"/>
      <c r="Q33" s="2527"/>
      <c r="R33" s="2527"/>
      <c r="S33" s="2527"/>
      <c r="T33" s="2527"/>
      <c r="U33" s="2527"/>
      <c r="V33" s="2527"/>
      <c r="W33" s="2527"/>
      <c r="X33" s="2527"/>
      <c r="Y33" s="2527"/>
      <c r="Z33" s="2527"/>
      <c r="AA33" s="2527"/>
      <c r="AB33" s="2527"/>
      <c r="AC33" s="2527"/>
      <c r="AD33" s="2527"/>
      <c r="AE33" s="2527"/>
      <c r="AF33" s="2527"/>
      <c r="AG33" s="2527"/>
      <c r="AH33" s="2527"/>
      <c r="AI33" s="2527"/>
      <c r="AJ33" s="2527"/>
      <c r="AK33" s="2527"/>
      <c r="AL33" s="2527"/>
      <c r="AM33" s="2527"/>
      <c r="AN33" s="2527"/>
      <c r="AO33" s="2527"/>
      <c r="AP33" s="2527"/>
      <c r="AQ33" s="2527"/>
      <c r="AR33" s="2527"/>
      <c r="AS33" s="2527"/>
      <c r="AT33" s="2527"/>
      <c r="AU33" s="2527"/>
      <c r="AV33" s="2527"/>
      <c r="AW33" s="2527"/>
      <c r="AX33" s="2527"/>
      <c r="AY33" s="2527"/>
      <c r="AZ33" s="2527"/>
      <c r="BA33" s="2527"/>
      <c r="BB33" s="2527"/>
      <c r="BC33" s="2527"/>
      <c r="BD33" s="2527"/>
      <c r="BE33" s="2527"/>
      <c r="BF33" s="2527"/>
      <c r="BG33" s="2527"/>
      <c r="BH33" s="2527"/>
      <c r="BI33" s="2527"/>
      <c r="BJ33" s="2527"/>
      <c r="BK33" s="2527"/>
      <c r="BL33" s="2527"/>
      <c r="BM33" s="2527"/>
      <c r="BN33" s="2527"/>
      <c r="BO33" s="2527"/>
      <c r="BP33" s="2527"/>
      <c r="BQ33" s="2527"/>
      <c r="BR33" s="2527"/>
      <c r="BS33" s="2527"/>
      <c r="BT33" s="2527"/>
      <c r="BU33" s="2527"/>
      <c r="BV33" s="2527"/>
      <c r="BW33" s="2527"/>
      <c r="BX33" s="2527"/>
      <c r="BY33" s="2527"/>
      <c r="BZ33" s="2527"/>
      <c r="CA33" s="2527"/>
      <c r="CB33" s="2527"/>
      <c r="CC33" s="2527"/>
      <c r="CD33" s="2527"/>
      <c r="CE33" s="2527"/>
      <c r="CF33" s="2527"/>
      <c r="CG33" s="2527"/>
      <c r="CH33" s="2527"/>
      <c r="CI33" s="2527"/>
      <c r="CJ33" s="2527"/>
      <c r="CK33" s="2527"/>
      <c r="CL33" s="2527"/>
      <c r="CM33" s="2527"/>
      <c r="CN33" s="2527"/>
      <c r="CO33" s="2527"/>
      <c r="CP33" s="2527"/>
      <c r="CQ33" s="2527"/>
      <c r="CR33" s="2527"/>
      <c r="CS33" s="2527"/>
      <c r="CT33" s="2527"/>
      <c r="CU33" s="2527"/>
      <c r="CV33" s="2527"/>
      <c r="CW33" s="2527"/>
      <c r="CX33" s="2527"/>
      <c r="CY33" s="2527"/>
      <c r="CZ33" s="2527"/>
      <c r="DA33" s="2527"/>
      <c r="DB33" s="2527"/>
      <c r="DC33" s="2527"/>
      <c r="DD33" s="2527"/>
      <c r="DE33" s="2527"/>
      <c r="DF33" s="2527"/>
      <c r="DG33" s="2527"/>
      <c r="DH33" s="2527"/>
      <c r="DI33" s="2527"/>
      <c r="DJ33" s="2527"/>
      <c r="DK33" s="2527"/>
    </row>
    <row r="34" spans="1:115" s="1376" customFormat="1" ht="15.75">
      <c r="A34" s="1410" t="s">
        <v>56</v>
      </c>
      <c r="B34" s="1428" t="s">
        <v>92</v>
      </c>
      <c r="C34" s="1421">
        <v>0</v>
      </c>
      <c r="D34" s="1429">
        <f t="shared" si="12"/>
        <v>0</v>
      </c>
      <c r="E34" s="1406">
        <v>0</v>
      </c>
      <c r="F34" s="1430">
        <v>0</v>
      </c>
      <c r="G34" s="2560">
        <f t="shared" si="13"/>
        <v>0</v>
      </c>
      <c r="H34" s="1413">
        <f t="shared" si="7"/>
        <v>0</v>
      </c>
      <c r="I34" s="1414">
        <f t="shared" si="7"/>
        <v>0</v>
      </c>
      <c r="J34" s="2539">
        <f t="shared" si="11"/>
        <v>0</v>
      </c>
      <c r="K34" s="1397"/>
      <c r="L34" s="1397"/>
      <c r="M34" s="1397"/>
      <c r="N34" s="1397"/>
      <c r="O34" s="1397"/>
      <c r="P34" s="1397"/>
      <c r="Q34" s="1397"/>
      <c r="R34" s="1397"/>
      <c r="S34" s="1397"/>
      <c r="T34" s="1397"/>
      <c r="U34" s="1397"/>
      <c r="V34" s="1397"/>
      <c r="W34" s="1397"/>
      <c r="X34" s="1397"/>
      <c r="Y34" s="1397"/>
      <c r="Z34" s="1397"/>
      <c r="AA34" s="1397"/>
      <c r="AB34" s="1397"/>
      <c r="AC34" s="1397"/>
      <c r="AD34" s="1397"/>
      <c r="AE34" s="1397"/>
      <c r="AF34" s="1397"/>
      <c r="AG34" s="1397"/>
      <c r="AH34" s="1397"/>
      <c r="AI34" s="1397"/>
      <c r="AJ34" s="1397"/>
      <c r="AK34" s="1397"/>
      <c r="AL34" s="1397"/>
      <c r="AM34" s="1397"/>
      <c r="AN34" s="1397"/>
      <c r="AO34" s="1397"/>
      <c r="AP34" s="1397"/>
      <c r="AQ34" s="1397"/>
      <c r="AR34" s="1397"/>
      <c r="AS34" s="1397"/>
      <c r="AT34" s="1397"/>
      <c r="AU34" s="1397"/>
      <c r="AV34" s="1397"/>
      <c r="AW34" s="1397"/>
      <c r="AX34" s="1397"/>
      <c r="AY34" s="1397"/>
      <c r="AZ34" s="1397"/>
      <c r="BA34" s="1397"/>
      <c r="BB34" s="1397"/>
      <c r="BC34" s="1397"/>
      <c r="BD34" s="1397"/>
      <c r="BE34" s="1397"/>
      <c r="BF34" s="1397"/>
      <c r="BG34" s="1397"/>
      <c r="BH34" s="1397"/>
      <c r="BI34" s="1397"/>
      <c r="BJ34" s="1397"/>
      <c r="BK34" s="1397"/>
      <c r="BL34" s="1397"/>
      <c r="BM34" s="1397"/>
      <c r="BN34" s="1397"/>
      <c r="BO34" s="1397"/>
      <c r="BP34" s="1397"/>
      <c r="BQ34" s="1397"/>
      <c r="BR34" s="1397"/>
      <c r="BS34" s="1397"/>
      <c r="BT34" s="1397"/>
      <c r="BU34" s="1397"/>
      <c r="BV34" s="1397"/>
      <c r="BW34" s="1397"/>
      <c r="BX34" s="1397"/>
      <c r="BY34" s="1397"/>
      <c r="BZ34" s="1397"/>
      <c r="CA34" s="1397"/>
      <c r="CB34" s="1397"/>
      <c r="CC34" s="1397"/>
      <c r="CD34" s="1397"/>
      <c r="CE34" s="1397"/>
      <c r="CF34" s="1397"/>
      <c r="CG34" s="1397"/>
      <c r="CH34" s="1397"/>
      <c r="CI34" s="1397"/>
      <c r="CJ34" s="1397"/>
      <c r="CK34" s="1397"/>
      <c r="CL34" s="1397"/>
      <c r="CM34" s="1397"/>
      <c r="CN34" s="1397"/>
      <c r="CO34" s="1397"/>
      <c r="CP34" s="1397"/>
      <c r="CQ34" s="1397"/>
      <c r="CR34" s="1397"/>
      <c r="CS34" s="1397"/>
      <c r="CT34" s="1397"/>
      <c r="CU34" s="1397"/>
      <c r="CV34" s="1397"/>
      <c r="CW34" s="1397"/>
      <c r="CX34" s="1397"/>
      <c r="CY34" s="1397"/>
      <c r="CZ34" s="1397"/>
      <c r="DA34" s="1397"/>
      <c r="DB34" s="1397"/>
      <c r="DC34" s="1397"/>
      <c r="DD34" s="1397"/>
      <c r="DE34" s="1397"/>
      <c r="DF34" s="1397"/>
      <c r="DG34" s="1397"/>
      <c r="DH34" s="1397"/>
      <c r="DI34" s="1397"/>
      <c r="DJ34" s="1397"/>
      <c r="DK34" s="1397"/>
    </row>
    <row r="35" spans="1:115" s="1376" customFormat="1" ht="15.75">
      <c r="A35" s="1411" t="s">
        <v>57</v>
      </c>
      <c r="B35" s="2582" t="s">
        <v>1</v>
      </c>
      <c r="C35" s="1425" t="s">
        <v>92</v>
      </c>
      <c r="D35" s="1429">
        <f t="shared" si="12"/>
        <v>2</v>
      </c>
      <c r="E35" s="1403">
        <v>0</v>
      </c>
      <c r="F35" s="1404">
        <v>0</v>
      </c>
      <c r="G35" s="2560">
        <f t="shared" si="13"/>
        <v>0</v>
      </c>
      <c r="H35" s="1413">
        <f t="shared" si="7"/>
        <v>0</v>
      </c>
      <c r="I35" s="1414">
        <f t="shared" si="7"/>
        <v>0</v>
      </c>
      <c r="J35" s="2539">
        <f t="shared" si="11"/>
        <v>2</v>
      </c>
      <c r="K35" s="1397"/>
      <c r="L35" s="1397"/>
      <c r="M35" s="1397"/>
      <c r="N35" s="1397"/>
      <c r="O35" s="1397"/>
      <c r="P35" s="1397"/>
      <c r="Q35" s="1397"/>
      <c r="R35" s="1397"/>
      <c r="S35" s="1397"/>
      <c r="T35" s="1397"/>
      <c r="U35" s="1397"/>
      <c r="V35" s="1397"/>
      <c r="W35" s="1397"/>
      <c r="X35" s="1397"/>
      <c r="Y35" s="1397"/>
      <c r="Z35" s="1397"/>
      <c r="AA35" s="1397"/>
      <c r="AB35" s="1397"/>
      <c r="AC35" s="1397"/>
      <c r="AD35" s="1397"/>
      <c r="AE35" s="1397"/>
      <c r="AF35" s="1397"/>
      <c r="AG35" s="1397"/>
      <c r="AH35" s="1397"/>
      <c r="AI35" s="1397"/>
      <c r="AJ35" s="1397"/>
      <c r="AK35" s="1397"/>
      <c r="AL35" s="1397"/>
      <c r="AM35" s="1397"/>
      <c r="AN35" s="1397"/>
      <c r="AO35" s="1397"/>
      <c r="AP35" s="1397"/>
      <c r="AQ35" s="1397"/>
      <c r="AR35" s="1397"/>
      <c r="AS35" s="1397"/>
      <c r="AT35" s="1397"/>
      <c r="AU35" s="1397"/>
      <c r="AV35" s="1397"/>
      <c r="AW35" s="1397"/>
      <c r="AX35" s="1397"/>
      <c r="AY35" s="1397"/>
      <c r="AZ35" s="1397"/>
      <c r="BA35" s="1397"/>
      <c r="BB35" s="1397"/>
      <c r="BC35" s="1397"/>
      <c r="BD35" s="1397"/>
      <c r="BE35" s="1397"/>
      <c r="BF35" s="1397"/>
      <c r="BG35" s="1397"/>
      <c r="BH35" s="1397"/>
      <c r="BI35" s="1397"/>
      <c r="BJ35" s="1397"/>
      <c r="BK35" s="1397"/>
      <c r="BL35" s="1397"/>
      <c r="BM35" s="1397"/>
      <c r="BN35" s="1397"/>
      <c r="BO35" s="1397"/>
      <c r="BP35" s="1397"/>
      <c r="BQ35" s="1397"/>
      <c r="BR35" s="1397"/>
      <c r="BS35" s="1397"/>
      <c r="BT35" s="1397"/>
      <c r="BU35" s="1397"/>
      <c r="BV35" s="1397"/>
      <c r="BW35" s="1397"/>
      <c r="BX35" s="1397"/>
      <c r="BY35" s="1397"/>
      <c r="BZ35" s="1397"/>
      <c r="CA35" s="1397"/>
      <c r="CB35" s="1397"/>
      <c r="CC35" s="1397"/>
      <c r="CD35" s="1397"/>
      <c r="CE35" s="1397"/>
      <c r="CF35" s="1397"/>
      <c r="CG35" s="1397"/>
      <c r="CH35" s="1397"/>
      <c r="CI35" s="1397"/>
      <c r="CJ35" s="1397"/>
      <c r="CK35" s="1397"/>
      <c r="CL35" s="1397"/>
      <c r="CM35" s="1397"/>
      <c r="CN35" s="1397"/>
      <c r="CO35" s="1397"/>
      <c r="CP35" s="1397"/>
      <c r="CQ35" s="1397"/>
      <c r="CR35" s="1397"/>
      <c r="CS35" s="1397"/>
      <c r="CT35" s="1397"/>
      <c r="CU35" s="1397"/>
      <c r="CV35" s="1397"/>
      <c r="CW35" s="1397"/>
      <c r="CX35" s="1397"/>
      <c r="CY35" s="1397"/>
      <c r="CZ35" s="1397"/>
      <c r="DA35" s="1397"/>
      <c r="DB35" s="1397"/>
      <c r="DC35" s="1397"/>
      <c r="DD35" s="1397"/>
      <c r="DE35" s="1397"/>
      <c r="DF35" s="1397"/>
      <c r="DG35" s="1397"/>
      <c r="DH35" s="1397"/>
      <c r="DI35" s="1397"/>
      <c r="DJ35" s="1397"/>
      <c r="DK35" s="1397"/>
    </row>
    <row r="36" spans="1:115" s="1376" customFormat="1" ht="15.75">
      <c r="A36" s="1412" t="s">
        <v>58</v>
      </c>
      <c r="B36" s="1433" t="s">
        <v>92</v>
      </c>
      <c r="C36" s="1425" t="s">
        <v>92</v>
      </c>
      <c r="D36" s="1429">
        <f t="shared" si="12"/>
        <v>0</v>
      </c>
      <c r="E36" s="1413">
        <v>0</v>
      </c>
      <c r="F36" s="1430">
        <v>0</v>
      </c>
      <c r="G36" s="2560">
        <f t="shared" si="13"/>
        <v>0</v>
      </c>
      <c r="H36" s="1413">
        <f t="shared" si="7"/>
        <v>0</v>
      </c>
      <c r="I36" s="1414">
        <f t="shared" si="7"/>
        <v>0</v>
      </c>
      <c r="J36" s="2539">
        <f t="shared" si="11"/>
        <v>0</v>
      </c>
      <c r="K36" s="1397"/>
      <c r="L36" s="1397"/>
      <c r="M36" s="1397"/>
      <c r="N36" s="1397"/>
      <c r="O36" s="1397"/>
      <c r="P36" s="1397"/>
      <c r="Q36" s="1397"/>
      <c r="R36" s="1397"/>
      <c r="S36" s="1397"/>
      <c r="T36" s="1397"/>
      <c r="U36" s="1397"/>
      <c r="V36" s="1397"/>
      <c r="W36" s="1397"/>
      <c r="X36" s="1397"/>
      <c r="Y36" s="1397"/>
      <c r="Z36" s="1397"/>
      <c r="AA36" s="1397"/>
      <c r="AB36" s="1397"/>
      <c r="AC36" s="1397"/>
      <c r="AD36" s="1397"/>
      <c r="AE36" s="1397"/>
      <c r="AF36" s="1397"/>
      <c r="AG36" s="1397"/>
      <c r="AH36" s="1397"/>
      <c r="AI36" s="1397"/>
      <c r="AJ36" s="1397"/>
      <c r="AK36" s="1397"/>
      <c r="AL36" s="1397"/>
      <c r="AM36" s="1397"/>
      <c r="AN36" s="1397"/>
      <c r="AO36" s="1397"/>
      <c r="AP36" s="1397"/>
      <c r="AQ36" s="1397"/>
      <c r="AR36" s="1397"/>
      <c r="AS36" s="1397"/>
      <c r="AT36" s="1397"/>
      <c r="AU36" s="1397"/>
      <c r="AV36" s="1397"/>
      <c r="AW36" s="1397"/>
      <c r="AX36" s="1397"/>
      <c r="AY36" s="1397"/>
      <c r="AZ36" s="1397"/>
      <c r="BA36" s="1397"/>
      <c r="BB36" s="1397"/>
      <c r="BC36" s="1397"/>
      <c r="BD36" s="1397"/>
      <c r="BE36" s="1397"/>
      <c r="BF36" s="1397"/>
      <c r="BG36" s="1397"/>
      <c r="BH36" s="1397"/>
      <c r="BI36" s="1397"/>
      <c r="BJ36" s="1397"/>
      <c r="BK36" s="1397"/>
      <c r="BL36" s="1397"/>
      <c r="BM36" s="1397"/>
      <c r="BN36" s="1397"/>
      <c r="BO36" s="1397"/>
      <c r="BP36" s="1397"/>
      <c r="BQ36" s="1397"/>
      <c r="BR36" s="1397"/>
      <c r="BS36" s="1397"/>
      <c r="BT36" s="1397"/>
      <c r="BU36" s="1397"/>
      <c r="BV36" s="1397"/>
      <c r="BW36" s="1397"/>
      <c r="BX36" s="1397"/>
      <c r="BY36" s="1397"/>
      <c r="BZ36" s="1397"/>
      <c r="CA36" s="1397"/>
      <c r="CB36" s="1397"/>
      <c r="CC36" s="1397"/>
      <c r="CD36" s="1397"/>
      <c r="CE36" s="1397"/>
      <c r="CF36" s="1397"/>
      <c r="CG36" s="1397"/>
      <c r="CH36" s="1397"/>
      <c r="CI36" s="1397"/>
      <c r="CJ36" s="1397"/>
      <c r="CK36" s="1397"/>
      <c r="CL36" s="1397"/>
      <c r="CM36" s="1397"/>
      <c r="CN36" s="1397"/>
      <c r="CO36" s="1397"/>
      <c r="CP36" s="1397"/>
      <c r="CQ36" s="1397"/>
      <c r="CR36" s="1397"/>
      <c r="CS36" s="1397"/>
      <c r="CT36" s="1397"/>
      <c r="CU36" s="1397"/>
      <c r="CV36" s="1397"/>
      <c r="CW36" s="1397"/>
      <c r="CX36" s="1397"/>
      <c r="CY36" s="1397"/>
      <c r="CZ36" s="1397"/>
      <c r="DA36" s="1397"/>
      <c r="DB36" s="1397"/>
      <c r="DC36" s="1397"/>
      <c r="DD36" s="1397"/>
      <c r="DE36" s="1397"/>
      <c r="DF36" s="1397"/>
      <c r="DG36" s="1397"/>
      <c r="DH36" s="1397"/>
      <c r="DI36" s="1397"/>
      <c r="DJ36" s="1397"/>
      <c r="DK36" s="1397"/>
    </row>
    <row r="37" spans="1:115" s="1376" customFormat="1" ht="15.75">
      <c r="A37" s="1849" t="s">
        <v>59</v>
      </c>
      <c r="B37" s="1428" t="s">
        <v>92</v>
      </c>
      <c r="C37" s="1417">
        <v>0</v>
      </c>
      <c r="D37" s="1429" t="s">
        <v>92</v>
      </c>
      <c r="E37" s="1413">
        <v>0</v>
      </c>
      <c r="F37" s="1430">
        <v>0</v>
      </c>
      <c r="G37" s="2560">
        <f t="shared" si="13"/>
        <v>0</v>
      </c>
      <c r="H37" s="1413">
        <f t="shared" si="7"/>
        <v>0</v>
      </c>
      <c r="I37" s="1414">
        <f t="shared" si="7"/>
        <v>0</v>
      </c>
      <c r="J37" s="2565">
        <f t="shared" si="11"/>
        <v>0</v>
      </c>
      <c r="K37" s="1397"/>
      <c r="L37" s="1397"/>
      <c r="M37" s="1397"/>
      <c r="N37" s="1397"/>
      <c r="O37" s="1397"/>
      <c r="P37" s="1397"/>
      <c r="Q37" s="1397"/>
      <c r="R37" s="1397"/>
      <c r="S37" s="1397"/>
      <c r="T37" s="1397"/>
      <c r="U37" s="1397"/>
      <c r="V37" s="1397"/>
      <c r="W37" s="1397"/>
      <c r="X37" s="1397"/>
      <c r="Y37" s="1397"/>
      <c r="Z37" s="1397"/>
      <c r="AA37" s="1397"/>
      <c r="AB37" s="1397"/>
      <c r="AC37" s="1397"/>
      <c r="AD37" s="1397"/>
      <c r="AE37" s="1397"/>
      <c r="AF37" s="1397"/>
      <c r="AG37" s="1397"/>
      <c r="AH37" s="1397"/>
      <c r="AI37" s="1397"/>
      <c r="AJ37" s="1397"/>
      <c r="AK37" s="1397"/>
      <c r="AL37" s="1397"/>
      <c r="AM37" s="1397"/>
      <c r="AN37" s="1397"/>
      <c r="AO37" s="1397"/>
      <c r="AP37" s="1397"/>
      <c r="AQ37" s="1397"/>
      <c r="AR37" s="1397"/>
      <c r="AS37" s="1397"/>
      <c r="AT37" s="1397"/>
      <c r="AU37" s="1397"/>
      <c r="AV37" s="1397"/>
      <c r="AW37" s="1397"/>
      <c r="AX37" s="1397"/>
      <c r="AY37" s="1397"/>
      <c r="AZ37" s="1397"/>
      <c r="BA37" s="1397"/>
      <c r="BB37" s="1397"/>
      <c r="BC37" s="1397"/>
      <c r="BD37" s="1397"/>
      <c r="BE37" s="1397"/>
      <c r="BF37" s="1397"/>
      <c r="BG37" s="1397"/>
      <c r="BH37" s="1397"/>
      <c r="BI37" s="1397"/>
      <c r="BJ37" s="1397"/>
      <c r="BK37" s="1397"/>
      <c r="BL37" s="1397"/>
      <c r="BM37" s="1397"/>
      <c r="BN37" s="1397"/>
      <c r="BO37" s="1397"/>
      <c r="BP37" s="1397"/>
      <c r="BQ37" s="1397"/>
      <c r="BR37" s="1397"/>
      <c r="BS37" s="1397"/>
      <c r="BT37" s="1397"/>
      <c r="BU37" s="1397"/>
      <c r="BV37" s="1397"/>
      <c r="BW37" s="1397"/>
      <c r="BX37" s="1397"/>
      <c r="BY37" s="1397"/>
      <c r="BZ37" s="1397"/>
      <c r="CA37" s="1397"/>
      <c r="CB37" s="1397"/>
      <c r="CC37" s="1397"/>
      <c r="CD37" s="1397"/>
      <c r="CE37" s="1397"/>
      <c r="CF37" s="1397"/>
      <c r="CG37" s="1397"/>
      <c r="CH37" s="1397"/>
      <c r="CI37" s="1397"/>
      <c r="CJ37" s="1397"/>
      <c r="CK37" s="1397"/>
      <c r="CL37" s="1397"/>
      <c r="CM37" s="1397"/>
      <c r="CN37" s="1397"/>
      <c r="CO37" s="1397"/>
      <c r="CP37" s="1397"/>
      <c r="CQ37" s="1397"/>
      <c r="CR37" s="1397"/>
      <c r="CS37" s="1397"/>
      <c r="CT37" s="1397"/>
      <c r="CU37" s="1397"/>
      <c r="CV37" s="1397"/>
      <c r="CW37" s="1397"/>
      <c r="CX37" s="1397"/>
      <c r="CY37" s="1397"/>
      <c r="CZ37" s="1397"/>
      <c r="DA37" s="1397"/>
      <c r="DB37" s="1397"/>
      <c r="DC37" s="1397"/>
      <c r="DD37" s="1397"/>
      <c r="DE37" s="1397"/>
      <c r="DF37" s="1397"/>
      <c r="DG37" s="1397"/>
      <c r="DH37" s="1397"/>
      <c r="DI37" s="1397"/>
      <c r="DJ37" s="1397"/>
      <c r="DK37" s="1397"/>
    </row>
    <row r="38" spans="1:115" s="1376" customFormat="1" ht="17.25" customHeight="1" thickBot="1">
      <c r="A38" s="1434" t="s">
        <v>64</v>
      </c>
      <c r="B38" s="1924" t="s">
        <v>1</v>
      </c>
      <c r="C38" s="1435">
        <f>SUM(C30:C37)</f>
        <v>0</v>
      </c>
      <c r="D38" s="1435">
        <f>SUM(D30:D37)</f>
        <v>2</v>
      </c>
      <c r="E38" s="1435">
        <f>SUM(E30:E37)</f>
        <v>2</v>
      </c>
      <c r="F38" s="1435">
        <f>SUM(F30:F37)</f>
        <v>0</v>
      </c>
      <c r="G38" s="1436">
        <f>SUM(G30:G37)</f>
        <v>2</v>
      </c>
      <c r="H38" s="1459">
        <f t="shared" si="7"/>
        <v>2</v>
      </c>
      <c r="I38" s="1414">
        <f t="shared" si="7"/>
        <v>0</v>
      </c>
      <c r="J38" s="2546">
        <f t="shared" si="11"/>
        <v>4</v>
      </c>
      <c r="K38" s="1397"/>
      <c r="L38" s="1397"/>
      <c r="M38" s="1397"/>
      <c r="N38" s="1397"/>
      <c r="O38" s="1397"/>
      <c r="P38" s="1397"/>
      <c r="Q38" s="1397"/>
      <c r="R38" s="1397"/>
      <c r="S38" s="1397"/>
      <c r="T38" s="1397"/>
      <c r="U38" s="1397"/>
      <c r="V38" s="1397"/>
      <c r="W38" s="1397"/>
      <c r="X38" s="1397"/>
      <c r="Y38" s="1397"/>
      <c r="Z38" s="1397"/>
      <c r="AA38" s="1397"/>
      <c r="AB38" s="1397"/>
      <c r="AC38" s="1397"/>
      <c r="AD38" s="1397"/>
      <c r="AE38" s="1397"/>
      <c r="AF38" s="1397"/>
      <c r="AG38" s="1397"/>
      <c r="AH38" s="1397"/>
      <c r="AI38" s="1397"/>
      <c r="AJ38" s="1397"/>
      <c r="AK38" s="1397"/>
      <c r="AL38" s="1397"/>
      <c r="AM38" s="1397"/>
      <c r="AN38" s="1397"/>
      <c r="AO38" s="1397"/>
      <c r="AP38" s="1397"/>
      <c r="AQ38" s="1397"/>
      <c r="AR38" s="1397"/>
      <c r="AS38" s="1397"/>
      <c r="AT38" s="1397"/>
      <c r="AU38" s="1397"/>
      <c r="AV38" s="1397"/>
      <c r="AW38" s="1397"/>
      <c r="AX38" s="1397"/>
      <c r="AY38" s="1397"/>
      <c r="AZ38" s="1397"/>
      <c r="BA38" s="1397"/>
      <c r="BB38" s="1397"/>
      <c r="BC38" s="1397"/>
      <c r="BD38" s="1397"/>
      <c r="BE38" s="1397"/>
      <c r="BF38" s="1397"/>
      <c r="BG38" s="1397"/>
      <c r="BH38" s="1397"/>
      <c r="BI38" s="1397"/>
      <c r="BJ38" s="1397"/>
      <c r="BK38" s="1397"/>
      <c r="BL38" s="1397"/>
      <c r="BM38" s="1397"/>
      <c r="BN38" s="1397"/>
      <c r="BO38" s="1397"/>
      <c r="BP38" s="1397"/>
      <c r="BQ38" s="1397"/>
      <c r="BR38" s="1397"/>
      <c r="BS38" s="1397"/>
      <c r="BT38" s="1397"/>
      <c r="BU38" s="1397"/>
      <c r="BV38" s="1397"/>
      <c r="BW38" s="1397"/>
      <c r="BX38" s="1397"/>
      <c r="BY38" s="1397"/>
      <c r="BZ38" s="1397"/>
      <c r="CA38" s="1397"/>
      <c r="CB38" s="1397"/>
      <c r="CC38" s="1397"/>
      <c r="CD38" s="1397"/>
      <c r="CE38" s="1397"/>
      <c r="CF38" s="1397"/>
      <c r="CG38" s="1397"/>
      <c r="CH38" s="1397"/>
      <c r="CI38" s="1397"/>
      <c r="CJ38" s="1397"/>
      <c r="CK38" s="1397"/>
      <c r="CL38" s="1397"/>
      <c r="CM38" s="1397"/>
      <c r="CN38" s="1397"/>
      <c r="CO38" s="1397"/>
      <c r="CP38" s="1397"/>
      <c r="CQ38" s="1397"/>
      <c r="CR38" s="1397"/>
      <c r="CS38" s="1397"/>
      <c r="CT38" s="1397"/>
      <c r="CU38" s="1397"/>
      <c r="CV38" s="1397"/>
      <c r="CW38" s="1397"/>
      <c r="CX38" s="1397"/>
      <c r="CY38" s="1397"/>
      <c r="CZ38" s="1397"/>
      <c r="DA38" s="1397"/>
      <c r="DB38" s="1397"/>
      <c r="DC38" s="1397"/>
      <c r="DD38" s="1397"/>
      <c r="DE38" s="1397"/>
      <c r="DF38" s="1397"/>
      <c r="DG38" s="1397"/>
      <c r="DH38" s="1397"/>
      <c r="DI38" s="1397"/>
      <c r="DJ38" s="1397"/>
      <c r="DK38" s="1397"/>
    </row>
    <row r="39" spans="1:115" s="1376" customFormat="1" ht="16.5" thickBot="1">
      <c r="A39" s="2583" t="s">
        <v>65</v>
      </c>
      <c r="B39" s="2566">
        <f aca="true" t="shared" si="14" ref="B39:G39">B28</f>
        <v>159</v>
      </c>
      <c r="C39" s="2567">
        <f t="shared" si="14"/>
        <v>0</v>
      </c>
      <c r="D39" s="1443">
        <f t="shared" si="14"/>
        <v>159</v>
      </c>
      <c r="E39" s="1452">
        <f t="shared" si="14"/>
        <v>104</v>
      </c>
      <c r="F39" s="2568">
        <f t="shared" si="14"/>
        <v>0</v>
      </c>
      <c r="G39" s="2569">
        <f t="shared" si="14"/>
        <v>104</v>
      </c>
      <c r="H39" s="2570">
        <f>E39+B39</f>
        <v>263</v>
      </c>
      <c r="I39" s="1464">
        <f>F39</f>
        <v>0</v>
      </c>
      <c r="J39" s="2548">
        <f>G39+D39</f>
        <v>263</v>
      </c>
      <c r="K39" s="1397"/>
      <c r="L39" s="1397"/>
      <c r="M39" s="1397"/>
      <c r="N39" s="1397"/>
      <c r="O39" s="1397"/>
      <c r="P39" s="1397"/>
      <c r="Q39" s="1397"/>
      <c r="R39" s="1397"/>
      <c r="S39" s="1397"/>
      <c r="T39" s="1397"/>
      <c r="U39" s="1397"/>
      <c r="V39" s="1397"/>
      <c r="W39" s="1397"/>
      <c r="X39" s="1397"/>
      <c r="Y39" s="1397"/>
      <c r="Z39" s="1397"/>
      <c r="AA39" s="1397"/>
      <c r="AB39" s="1397"/>
      <c r="AC39" s="1397"/>
      <c r="AD39" s="1397"/>
      <c r="AE39" s="1397"/>
      <c r="AF39" s="1397"/>
      <c r="AG39" s="1397"/>
      <c r="AH39" s="1397"/>
      <c r="AI39" s="1397"/>
      <c r="AJ39" s="1397"/>
      <c r="AK39" s="1397"/>
      <c r="AL39" s="1397"/>
      <c r="AM39" s="1397"/>
      <c r="AN39" s="1397"/>
      <c r="AO39" s="1397"/>
      <c r="AP39" s="1397"/>
      <c r="AQ39" s="1397"/>
      <c r="AR39" s="1397"/>
      <c r="AS39" s="1397"/>
      <c r="AT39" s="1397"/>
      <c r="AU39" s="1397"/>
      <c r="AV39" s="1397"/>
      <c r="AW39" s="1397"/>
      <c r="AX39" s="1397"/>
      <c r="AY39" s="1397"/>
      <c r="AZ39" s="1397"/>
      <c r="BA39" s="1397"/>
      <c r="BB39" s="1397"/>
      <c r="BC39" s="1397"/>
      <c r="BD39" s="1397"/>
      <c r="BE39" s="1397"/>
      <c r="BF39" s="1397"/>
      <c r="BG39" s="1397"/>
      <c r="BH39" s="1397"/>
      <c r="BI39" s="1397"/>
      <c r="BJ39" s="1397"/>
      <c r="BK39" s="1397"/>
      <c r="BL39" s="1397"/>
      <c r="BM39" s="1397"/>
      <c r="BN39" s="1397"/>
      <c r="BO39" s="1397"/>
      <c r="BP39" s="1397"/>
      <c r="BQ39" s="1397"/>
      <c r="BR39" s="1397"/>
      <c r="BS39" s="1397"/>
      <c r="BT39" s="1397"/>
      <c r="BU39" s="1397"/>
      <c r="BV39" s="1397"/>
      <c r="BW39" s="1397"/>
      <c r="BX39" s="1397"/>
      <c r="BY39" s="1397"/>
      <c r="BZ39" s="1397"/>
      <c r="CA39" s="1397"/>
      <c r="CB39" s="1397"/>
      <c r="CC39" s="1397"/>
      <c r="CD39" s="1397"/>
      <c r="CE39" s="1397"/>
      <c r="CF39" s="1397"/>
      <c r="CG39" s="1397"/>
      <c r="CH39" s="1397"/>
      <c r="CI39" s="1397"/>
      <c r="CJ39" s="1397"/>
      <c r="CK39" s="1397"/>
      <c r="CL39" s="1397"/>
      <c r="CM39" s="1397"/>
      <c r="CN39" s="1397"/>
      <c r="CO39" s="1397"/>
      <c r="CP39" s="1397"/>
      <c r="CQ39" s="1397"/>
      <c r="CR39" s="1397"/>
      <c r="CS39" s="1397"/>
      <c r="CT39" s="1397"/>
      <c r="CU39" s="1397"/>
      <c r="CV39" s="1397"/>
      <c r="CW39" s="1397"/>
      <c r="CX39" s="1397"/>
      <c r="CY39" s="1397"/>
      <c r="CZ39" s="1397"/>
      <c r="DA39" s="1397"/>
      <c r="DB39" s="1397"/>
      <c r="DC39" s="1397"/>
      <c r="DD39" s="1397"/>
      <c r="DE39" s="1397"/>
      <c r="DF39" s="1397"/>
      <c r="DG39" s="1397"/>
      <c r="DH39" s="1397"/>
      <c r="DI39" s="1397"/>
      <c r="DJ39" s="1397"/>
      <c r="DK39" s="1397"/>
    </row>
    <row r="40" spans="1:115" s="1376" customFormat="1" ht="16.5" thickBot="1">
      <c r="A40" s="1434" t="s">
        <v>64</v>
      </c>
      <c r="B40" s="1437" t="str">
        <f aca="true" t="shared" si="15" ref="B40:G40">B38</f>
        <v>2</v>
      </c>
      <c r="C40" s="1438">
        <f t="shared" si="15"/>
        <v>0</v>
      </c>
      <c r="D40" s="1439">
        <f t="shared" si="15"/>
        <v>2</v>
      </c>
      <c r="E40" s="2571">
        <f t="shared" si="15"/>
        <v>2</v>
      </c>
      <c r="F40" s="2572">
        <f t="shared" si="15"/>
        <v>0</v>
      </c>
      <c r="G40" s="2573">
        <f t="shared" si="15"/>
        <v>2</v>
      </c>
      <c r="H40" s="2574">
        <f>E40+B40</f>
        <v>4</v>
      </c>
      <c r="I40" s="2575">
        <f>F40</f>
        <v>0</v>
      </c>
      <c r="J40" s="2576">
        <f>G40+D40</f>
        <v>4</v>
      </c>
      <c r="K40" s="1397"/>
      <c r="L40" s="1397"/>
      <c r="M40" s="1397"/>
      <c r="N40" s="1397"/>
      <c r="O40" s="1397"/>
      <c r="P40" s="1397"/>
      <c r="Q40" s="1397"/>
      <c r="R40" s="1397"/>
      <c r="S40" s="1397"/>
      <c r="T40" s="1397"/>
      <c r="U40" s="1397"/>
      <c r="V40" s="1397"/>
      <c r="W40" s="1397"/>
      <c r="X40" s="1397"/>
      <c r="Y40" s="1397"/>
      <c r="Z40" s="1397"/>
      <c r="AA40" s="1397"/>
      <c r="AB40" s="1397"/>
      <c r="AC40" s="1397"/>
      <c r="AD40" s="1397"/>
      <c r="AE40" s="1397"/>
      <c r="AF40" s="1397"/>
      <c r="AG40" s="1397"/>
      <c r="AH40" s="1397"/>
      <c r="AI40" s="1397"/>
      <c r="AJ40" s="1397"/>
      <c r="AK40" s="1397"/>
      <c r="AL40" s="1397"/>
      <c r="AM40" s="1397"/>
      <c r="AN40" s="1397"/>
      <c r="AO40" s="1397"/>
      <c r="AP40" s="1397"/>
      <c r="AQ40" s="1397"/>
      <c r="AR40" s="1397"/>
      <c r="AS40" s="1397"/>
      <c r="AT40" s="1397"/>
      <c r="AU40" s="1397"/>
      <c r="AV40" s="1397"/>
      <c r="AW40" s="1397"/>
      <c r="AX40" s="1397"/>
      <c r="AY40" s="1397"/>
      <c r="AZ40" s="1397"/>
      <c r="BA40" s="1397"/>
      <c r="BB40" s="1397"/>
      <c r="BC40" s="1397"/>
      <c r="BD40" s="1397"/>
      <c r="BE40" s="1397"/>
      <c r="BF40" s="1397"/>
      <c r="BG40" s="1397"/>
      <c r="BH40" s="1397"/>
      <c r="BI40" s="1397"/>
      <c r="BJ40" s="1397"/>
      <c r="BK40" s="1397"/>
      <c r="BL40" s="1397"/>
      <c r="BM40" s="1397"/>
      <c r="BN40" s="1397"/>
      <c r="BO40" s="1397"/>
      <c r="BP40" s="1397"/>
      <c r="BQ40" s="1397"/>
      <c r="BR40" s="1397"/>
      <c r="BS40" s="1397"/>
      <c r="BT40" s="1397"/>
      <c r="BU40" s="1397"/>
      <c r="BV40" s="1397"/>
      <c r="BW40" s="1397"/>
      <c r="BX40" s="1397"/>
      <c r="BY40" s="1397"/>
      <c r="BZ40" s="1397"/>
      <c r="CA40" s="1397"/>
      <c r="CB40" s="1397"/>
      <c r="CC40" s="1397"/>
      <c r="CD40" s="1397"/>
      <c r="CE40" s="1397"/>
      <c r="CF40" s="1397"/>
      <c r="CG40" s="1397"/>
      <c r="CH40" s="1397"/>
      <c r="CI40" s="1397"/>
      <c r="CJ40" s="1397"/>
      <c r="CK40" s="1397"/>
      <c r="CL40" s="1397"/>
      <c r="CM40" s="1397"/>
      <c r="CN40" s="1397"/>
      <c r="CO40" s="1397"/>
      <c r="CP40" s="1397"/>
      <c r="CQ40" s="1397"/>
      <c r="CR40" s="1397"/>
      <c r="CS40" s="1397"/>
      <c r="CT40" s="1397"/>
      <c r="CU40" s="1397"/>
      <c r="CV40" s="1397"/>
      <c r="CW40" s="1397"/>
      <c r="CX40" s="1397"/>
      <c r="CY40" s="1397"/>
      <c r="CZ40" s="1397"/>
      <c r="DA40" s="1397"/>
      <c r="DB40" s="1397"/>
      <c r="DC40" s="1397"/>
      <c r="DD40" s="1397"/>
      <c r="DE40" s="1397"/>
      <c r="DF40" s="1397"/>
      <c r="DG40" s="1397"/>
      <c r="DH40" s="1397"/>
      <c r="DI40" s="1397"/>
      <c r="DJ40" s="1397"/>
      <c r="DK40" s="1397"/>
    </row>
    <row r="41" spans="1:115" s="1376" customFormat="1" ht="16.5" thickBot="1">
      <c r="A41" s="1440" t="s">
        <v>66</v>
      </c>
      <c r="B41" s="1441">
        <f aca="true" t="shared" si="16" ref="B41:G41">B40+B39</f>
        <v>161</v>
      </c>
      <c r="C41" s="1442">
        <f t="shared" si="16"/>
        <v>0</v>
      </c>
      <c r="D41" s="1443">
        <f t="shared" si="16"/>
        <v>161</v>
      </c>
      <c r="E41" s="1444">
        <f t="shared" si="16"/>
        <v>106</v>
      </c>
      <c r="F41" s="1445">
        <f t="shared" si="16"/>
        <v>0</v>
      </c>
      <c r="G41" s="2577">
        <f t="shared" si="16"/>
        <v>106</v>
      </c>
      <c r="H41" s="2578">
        <f>E41+B41</f>
        <v>267</v>
      </c>
      <c r="I41" s="2579">
        <f>F41+C41</f>
        <v>0</v>
      </c>
      <c r="J41" s="2576">
        <f>G41+D41</f>
        <v>267</v>
      </c>
      <c r="K41" s="1397"/>
      <c r="L41" s="1397"/>
      <c r="M41" s="1397"/>
      <c r="N41" s="1397"/>
      <c r="O41" s="1397"/>
      <c r="P41" s="1397"/>
      <c r="Q41" s="1397"/>
      <c r="R41" s="1397"/>
      <c r="S41" s="1397"/>
      <c r="T41" s="1397"/>
      <c r="U41" s="1397"/>
      <c r="V41" s="1397"/>
      <c r="W41" s="1397"/>
      <c r="X41" s="1397"/>
      <c r="Y41" s="1397"/>
      <c r="Z41" s="1397"/>
      <c r="AA41" s="1397"/>
      <c r="AB41" s="1397"/>
      <c r="AC41" s="1397"/>
      <c r="AD41" s="1397"/>
      <c r="AE41" s="1397"/>
      <c r="AF41" s="1397"/>
      <c r="AG41" s="1397"/>
      <c r="AH41" s="1397"/>
      <c r="AI41" s="1397"/>
      <c r="AJ41" s="1397"/>
      <c r="AK41" s="1397"/>
      <c r="AL41" s="1397"/>
      <c r="AM41" s="1397"/>
      <c r="AN41" s="1397"/>
      <c r="AO41" s="1397"/>
      <c r="AP41" s="1397"/>
      <c r="AQ41" s="1397"/>
      <c r="AR41" s="1397"/>
      <c r="AS41" s="1397"/>
      <c r="AT41" s="1397"/>
      <c r="AU41" s="1397"/>
      <c r="AV41" s="1397"/>
      <c r="AW41" s="1397"/>
      <c r="AX41" s="1397"/>
      <c r="AY41" s="1397"/>
      <c r="AZ41" s="1397"/>
      <c r="BA41" s="1397"/>
      <c r="BB41" s="1397"/>
      <c r="BC41" s="1397"/>
      <c r="BD41" s="1397"/>
      <c r="BE41" s="1397"/>
      <c r="BF41" s="1397"/>
      <c r="BG41" s="1397"/>
      <c r="BH41" s="1397"/>
      <c r="BI41" s="1397"/>
      <c r="BJ41" s="1397"/>
      <c r="BK41" s="1397"/>
      <c r="BL41" s="1397"/>
      <c r="BM41" s="1397"/>
      <c r="BN41" s="1397"/>
      <c r="BO41" s="1397"/>
      <c r="BP41" s="1397"/>
      <c r="BQ41" s="1397"/>
      <c r="BR41" s="1397"/>
      <c r="BS41" s="1397"/>
      <c r="BT41" s="1397"/>
      <c r="BU41" s="1397"/>
      <c r="BV41" s="1397"/>
      <c r="BW41" s="1397"/>
      <c r="BX41" s="1397"/>
      <c r="BY41" s="1397"/>
      <c r="BZ41" s="1397"/>
      <c r="CA41" s="1397"/>
      <c r="CB41" s="1397"/>
      <c r="CC41" s="1397"/>
      <c r="CD41" s="1397"/>
      <c r="CE41" s="1397"/>
      <c r="CF41" s="1397"/>
      <c r="CG41" s="1397"/>
      <c r="CH41" s="1397"/>
      <c r="CI41" s="1397"/>
      <c r="CJ41" s="1397"/>
      <c r="CK41" s="1397"/>
      <c r="CL41" s="1397"/>
      <c r="CM41" s="1397"/>
      <c r="CN41" s="1397"/>
      <c r="CO41" s="1397"/>
      <c r="CP41" s="1397"/>
      <c r="CQ41" s="1397"/>
      <c r="CR41" s="1397"/>
      <c r="CS41" s="1397"/>
      <c r="CT41" s="1397"/>
      <c r="CU41" s="1397"/>
      <c r="CV41" s="1397"/>
      <c r="CW41" s="1397"/>
      <c r="CX41" s="1397"/>
      <c r="CY41" s="1397"/>
      <c r="CZ41" s="1397"/>
      <c r="DA41" s="1397"/>
      <c r="DB41" s="1397"/>
      <c r="DC41" s="1397"/>
      <c r="DD41" s="1397"/>
      <c r="DE41" s="1397"/>
      <c r="DF41" s="1397"/>
      <c r="DG41" s="1397"/>
      <c r="DH41" s="1397"/>
      <c r="DI41" s="1397"/>
      <c r="DJ41" s="1397"/>
      <c r="DK41" s="1397"/>
    </row>
    <row r="42" spans="11:115" s="1376" customFormat="1" ht="15.75">
      <c r="K42" s="1397"/>
      <c r="L42" s="1397"/>
      <c r="M42" s="1397"/>
      <c r="N42" s="1397"/>
      <c r="O42" s="1397"/>
      <c r="P42" s="1397"/>
      <c r="Q42" s="1397"/>
      <c r="R42" s="1397"/>
      <c r="S42" s="1397"/>
      <c r="T42" s="1397"/>
      <c r="U42" s="1397"/>
      <c r="V42" s="1397"/>
      <c r="W42" s="1397"/>
      <c r="X42" s="1397"/>
      <c r="Y42" s="1397"/>
      <c r="Z42" s="1397"/>
      <c r="AA42" s="1397"/>
      <c r="AB42" s="1397"/>
      <c r="AC42" s="1397"/>
      <c r="AD42" s="1397"/>
      <c r="AE42" s="1397"/>
      <c r="AF42" s="1397"/>
      <c r="AG42" s="1397"/>
      <c r="AH42" s="1397"/>
      <c r="AI42" s="1397"/>
      <c r="AJ42" s="1397"/>
      <c r="AK42" s="1397"/>
      <c r="AL42" s="1397"/>
      <c r="AM42" s="1397"/>
      <c r="AN42" s="1397"/>
      <c r="AO42" s="1397"/>
      <c r="AP42" s="1397"/>
      <c r="AQ42" s="1397"/>
      <c r="AR42" s="1397"/>
      <c r="AS42" s="1397"/>
      <c r="AT42" s="1397"/>
      <c r="AU42" s="1397"/>
      <c r="AV42" s="1397"/>
      <c r="AW42" s="1397"/>
      <c r="AX42" s="1397"/>
      <c r="AY42" s="1397"/>
      <c r="AZ42" s="1397"/>
      <c r="BA42" s="1397"/>
      <c r="BB42" s="1397"/>
      <c r="BC42" s="1397"/>
      <c r="BD42" s="1397"/>
      <c r="BE42" s="1397"/>
      <c r="BF42" s="1397"/>
      <c r="BG42" s="1397"/>
      <c r="BH42" s="1397"/>
      <c r="BI42" s="1397"/>
      <c r="BJ42" s="1397"/>
      <c r="BK42" s="1397"/>
      <c r="BL42" s="1397"/>
      <c r="BM42" s="1397"/>
      <c r="BN42" s="1397"/>
      <c r="BO42" s="1397"/>
      <c r="BP42" s="1397"/>
      <c r="BQ42" s="1397"/>
      <c r="BR42" s="1397"/>
      <c r="BS42" s="1397"/>
      <c r="BT42" s="1397"/>
      <c r="BU42" s="1397"/>
      <c r="BV42" s="1397"/>
      <c r="BW42" s="1397"/>
      <c r="BX42" s="1397"/>
      <c r="BY42" s="1397"/>
      <c r="BZ42" s="1397"/>
      <c r="CA42" s="1397"/>
      <c r="CB42" s="1397"/>
      <c r="CC42" s="1397"/>
      <c r="CD42" s="1397"/>
      <c r="CE42" s="1397"/>
      <c r="CF42" s="1397"/>
      <c r="CG42" s="1397"/>
      <c r="CH42" s="1397"/>
      <c r="CI42" s="1397"/>
      <c r="CJ42" s="1397"/>
      <c r="CK42" s="1397"/>
      <c r="CL42" s="1397"/>
      <c r="CM42" s="1397"/>
      <c r="CN42" s="1397"/>
      <c r="CO42" s="1397"/>
      <c r="CP42" s="1397"/>
      <c r="CQ42" s="1397"/>
      <c r="CR42" s="1397"/>
      <c r="CS42" s="1397"/>
      <c r="CT42" s="1397"/>
      <c r="CU42" s="1397"/>
      <c r="CV42" s="1397"/>
      <c r="CW42" s="1397"/>
      <c r="CX42" s="1397"/>
      <c r="CY42" s="1397"/>
      <c r="CZ42" s="1397"/>
      <c r="DA42" s="1397"/>
      <c r="DB42" s="1397"/>
      <c r="DC42" s="1397"/>
      <c r="DD42" s="1397"/>
      <c r="DE42" s="1397"/>
      <c r="DF42" s="1397"/>
      <c r="DG42" s="1397"/>
      <c r="DH42" s="1397"/>
      <c r="DI42" s="1397"/>
      <c r="DJ42" s="1397"/>
      <c r="DK42" s="1397"/>
    </row>
    <row r="43" spans="1:115" s="1376" customFormat="1" ht="15.75">
      <c r="A43" s="2580"/>
      <c r="B43" s="2580"/>
      <c r="C43" s="2580"/>
      <c r="D43" s="2580"/>
      <c r="E43" s="2580"/>
      <c r="F43" s="2580"/>
      <c r="G43" s="2580"/>
      <c r="H43" s="2580"/>
      <c r="I43" s="2580"/>
      <c r="J43" s="2580"/>
      <c r="K43" s="2580"/>
      <c r="L43" s="2580"/>
      <c r="M43" s="2580"/>
      <c r="N43" s="2580"/>
      <c r="O43" s="2580"/>
      <c r="P43" s="2580"/>
      <c r="Q43" s="2580"/>
      <c r="R43" s="2580"/>
      <c r="S43" s="2580"/>
      <c r="T43" s="2580"/>
      <c r="U43" s="2580"/>
      <c r="V43" s="2580"/>
      <c r="W43" s="2580"/>
      <c r="X43" s="2580"/>
      <c r="Y43" s="1397"/>
      <c r="Z43" s="1397"/>
      <c r="AA43" s="1397"/>
      <c r="AB43" s="1397"/>
      <c r="AC43" s="1397"/>
      <c r="AD43" s="1397"/>
      <c r="AE43" s="1397"/>
      <c r="AF43" s="1397"/>
      <c r="AG43" s="1397"/>
      <c r="AH43" s="1397"/>
      <c r="AI43" s="1397"/>
      <c r="AJ43" s="1397"/>
      <c r="AK43" s="1397"/>
      <c r="AL43" s="1397"/>
      <c r="AM43" s="1397"/>
      <c r="AN43" s="1397"/>
      <c r="AO43" s="1397"/>
      <c r="AP43" s="1397"/>
      <c r="AQ43" s="1397"/>
      <c r="AR43" s="1397"/>
      <c r="AS43" s="1397"/>
      <c r="AT43" s="1397"/>
      <c r="AU43" s="1397"/>
      <c r="AV43" s="1397"/>
      <c r="AW43" s="1397"/>
      <c r="AX43" s="1397"/>
      <c r="AY43" s="1397"/>
      <c r="AZ43" s="1397"/>
      <c r="BA43" s="1397"/>
      <c r="BB43" s="1397"/>
      <c r="BC43" s="1397"/>
      <c r="BD43" s="1397"/>
      <c r="BE43" s="1397"/>
      <c r="BF43" s="1397"/>
      <c r="BG43" s="1397"/>
      <c r="BH43" s="1397"/>
      <c r="BI43" s="1397"/>
      <c r="BJ43" s="1397"/>
      <c r="BK43" s="1397"/>
      <c r="BL43" s="1397"/>
      <c r="BM43" s="1397"/>
      <c r="BN43" s="1397"/>
      <c r="BO43" s="1397"/>
      <c r="BP43" s="1397"/>
      <c r="BQ43" s="1397"/>
      <c r="BR43" s="1397"/>
      <c r="BS43" s="1397"/>
      <c r="BT43" s="1397"/>
      <c r="BU43" s="1397"/>
      <c r="BV43" s="1397"/>
      <c r="BW43" s="1397"/>
      <c r="BX43" s="1397"/>
      <c r="BY43" s="1397"/>
      <c r="BZ43" s="1397"/>
      <c r="CA43" s="1397"/>
      <c r="CB43" s="1397"/>
      <c r="CC43" s="1397"/>
      <c r="CD43" s="1397"/>
      <c r="CE43" s="1397"/>
      <c r="CF43" s="1397"/>
      <c r="CG43" s="1397"/>
      <c r="CH43" s="1397"/>
      <c r="CI43" s="1397"/>
      <c r="CJ43" s="1397"/>
      <c r="CK43" s="1397"/>
      <c r="CL43" s="1397"/>
      <c r="CM43" s="1397"/>
      <c r="CN43" s="1397"/>
      <c r="CO43" s="1397"/>
      <c r="CP43" s="1397"/>
      <c r="CQ43" s="1397"/>
      <c r="CR43" s="1397"/>
      <c r="CS43" s="1397"/>
      <c r="CT43" s="1397"/>
      <c r="CU43" s="1397"/>
      <c r="CV43" s="1397"/>
      <c r="CW43" s="1397"/>
      <c r="CX43" s="1397"/>
      <c r="CY43" s="1397"/>
      <c r="CZ43" s="1397"/>
      <c r="DA43" s="1397"/>
      <c r="DB43" s="1397"/>
      <c r="DC43" s="1397"/>
      <c r="DD43" s="1397"/>
      <c r="DE43" s="1397"/>
      <c r="DF43" s="1397"/>
      <c r="DG43" s="1397"/>
      <c r="DH43" s="1397"/>
      <c r="DI43" s="1397"/>
      <c r="DJ43" s="1397"/>
      <c r="DK43" s="1397"/>
    </row>
    <row r="44" spans="1:9" ht="15.75">
      <c r="A44" s="1839" t="s">
        <v>363</v>
      </c>
      <c r="B44" s="1839"/>
      <c r="C44" s="1839"/>
      <c r="D44" s="1839"/>
      <c r="E44" s="1839"/>
      <c r="F44" s="1839"/>
      <c r="G44" s="1839"/>
      <c r="H44" s="1839"/>
      <c r="I44" s="2466"/>
    </row>
    <row r="46" spans="1:11" ht="12.75">
      <c r="A46" s="261" t="s">
        <v>317</v>
      </c>
      <c r="K46" s="2581"/>
    </row>
  </sheetData>
  <sheetProtection/>
  <mergeCells count="10">
    <mergeCell ref="A1:J1"/>
    <mergeCell ref="A2:J2"/>
    <mergeCell ref="A3:A7"/>
    <mergeCell ref="B3:D3"/>
    <mergeCell ref="E3:G3"/>
    <mergeCell ref="B4:D5"/>
    <mergeCell ref="E4:G5"/>
    <mergeCell ref="H4:J6"/>
    <mergeCell ref="B6:D6"/>
    <mergeCell ref="E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DN46"/>
  <sheetViews>
    <sheetView zoomScale="75" zoomScaleNormal="75" zoomScalePageLayoutView="0" workbookViewId="0" topLeftCell="A1">
      <selection activeCell="A43" sqref="A43:X43"/>
    </sheetView>
  </sheetViews>
  <sheetFormatPr defaultColWidth="9.00390625" defaultRowHeight="12.75"/>
  <cols>
    <col min="1" max="1" width="59.00390625" style="261" customWidth="1"/>
    <col min="2" max="2" width="5.875" style="1191" customWidth="1"/>
    <col min="3" max="3" width="6.875" style="1191" customWidth="1"/>
    <col min="4" max="4" width="7.25390625" style="1191" customWidth="1"/>
    <col min="5" max="5" width="6.00390625" style="261" customWidth="1"/>
    <col min="6" max="7" width="7.75390625" style="261" customWidth="1"/>
    <col min="8" max="8" width="7.625" style="261" customWidth="1"/>
    <col min="9" max="9" width="7.75390625" style="261" customWidth="1"/>
    <col min="10" max="10" width="8.625" style="261" customWidth="1"/>
    <col min="11" max="11" width="6.00390625" style="261" customWidth="1"/>
    <col min="12" max="12" width="6.75390625" style="261" customWidth="1"/>
    <col min="13" max="13" width="9.75390625" style="261" customWidth="1"/>
    <col min="14" max="118" width="9.125" style="260" customWidth="1"/>
    <col min="119" max="16384" width="9.125" style="261" customWidth="1"/>
  </cols>
  <sheetData>
    <row r="1" spans="1:118" s="1376" customFormat="1" ht="18.75" customHeight="1" thickBot="1">
      <c r="A1" s="3030" t="s">
        <v>46</v>
      </c>
      <c r="B1" s="3030"/>
      <c r="C1" s="3030"/>
      <c r="D1" s="3030"/>
      <c r="E1" s="3030"/>
      <c r="F1" s="3030"/>
      <c r="G1" s="3030"/>
      <c r="H1" s="3030"/>
      <c r="I1" s="3030"/>
      <c r="J1" s="3030"/>
      <c r="K1" s="3030"/>
      <c r="L1" s="3030"/>
      <c r="M1" s="3030"/>
      <c r="N1" s="1397"/>
      <c r="O1" s="1397"/>
      <c r="P1" s="1397"/>
      <c r="Q1" s="1397"/>
      <c r="R1" s="1397"/>
      <c r="S1" s="1397"/>
      <c r="T1" s="1397"/>
      <c r="U1" s="1397"/>
      <c r="V1" s="1397"/>
      <c r="W1" s="1397"/>
      <c r="X1" s="1397"/>
      <c r="Y1" s="1397"/>
      <c r="Z1" s="1397"/>
      <c r="AA1" s="1397"/>
      <c r="AB1" s="1397"/>
      <c r="AC1" s="1397"/>
      <c r="AD1" s="1397"/>
      <c r="AE1" s="1397"/>
      <c r="AF1" s="1397"/>
      <c r="AG1" s="1397"/>
      <c r="AH1" s="1397"/>
      <c r="AI1" s="1397"/>
      <c r="AJ1" s="1397"/>
      <c r="AK1" s="1397"/>
      <c r="AL1" s="1397"/>
      <c r="AM1" s="1397"/>
      <c r="AN1" s="1397"/>
      <c r="AO1" s="1397"/>
      <c r="AP1" s="1397"/>
      <c r="AQ1" s="1397"/>
      <c r="AR1" s="1397"/>
      <c r="AS1" s="1397"/>
      <c r="AT1" s="1397"/>
      <c r="AU1" s="1397"/>
      <c r="AV1" s="1397"/>
      <c r="AW1" s="1397"/>
      <c r="AX1" s="1397"/>
      <c r="AY1" s="1397"/>
      <c r="AZ1" s="1397"/>
      <c r="BA1" s="1397"/>
      <c r="BB1" s="1397"/>
      <c r="BC1" s="1397"/>
      <c r="BD1" s="1397"/>
      <c r="BE1" s="1397"/>
      <c r="BF1" s="1397"/>
      <c r="BG1" s="1397"/>
      <c r="BH1" s="1397"/>
      <c r="BI1" s="1397"/>
      <c r="BJ1" s="1397"/>
      <c r="BK1" s="1397"/>
      <c r="BL1" s="1397"/>
      <c r="BM1" s="1397"/>
      <c r="BN1" s="1397"/>
      <c r="BO1" s="1397"/>
      <c r="BP1" s="1397"/>
      <c r="BQ1" s="1397"/>
      <c r="BR1" s="1397"/>
      <c r="BS1" s="1397"/>
      <c r="BT1" s="1397"/>
      <c r="BU1" s="1397"/>
      <c r="BV1" s="1397"/>
      <c r="BW1" s="1397"/>
      <c r="BX1" s="1397"/>
      <c r="BY1" s="1397"/>
      <c r="BZ1" s="1397"/>
      <c r="CA1" s="1397"/>
      <c r="CB1" s="1397"/>
      <c r="CC1" s="1397"/>
      <c r="CD1" s="1397"/>
      <c r="CE1" s="1397"/>
      <c r="CF1" s="1397"/>
      <c r="CG1" s="1397"/>
      <c r="CH1" s="1397"/>
      <c r="CI1" s="1397"/>
      <c r="CJ1" s="1397"/>
      <c r="CK1" s="1397"/>
      <c r="CL1" s="1397"/>
      <c r="CM1" s="1397"/>
      <c r="CN1" s="1397"/>
      <c r="CO1" s="1397"/>
      <c r="CP1" s="1397"/>
      <c r="CQ1" s="1397"/>
      <c r="CR1" s="1397"/>
      <c r="CS1" s="1397"/>
      <c r="CT1" s="1397"/>
      <c r="CU1" s="1397"/>
      <c r="CV1" s="1397"/>
      <c r="CW1" s="1397"/>
      <c r="CX1" s="1397"/>
      <c r="CY1" s="1397"/>
      <c r="CZ1" s="1397"/>
      <c r="DA1" s="1397"/>
      <c r="DB1" s="1397"/>
      <c r="DC1" s="1397"/>
      <c r="DD1" s="1397"/>
      <c r="DE1" s="1397"/>
      <c r="DF1" s="1397"/>
      <c r="DG1" s="1397"/>
      <c r="DH1" s="1397"/>
      <c r="DI1" s="1397"/>
      <c r="DJ1" s="1397"/>
      <c r="DK1" s="1397"/>
      <c r="DL1" s="1397"/>
      <c r="DM1" s="1397"/>
      <c r="DN1" s="1397"/>
    </row>
    <row r="2" spans="1:118" s="1376" customFormat="1" ht="16.5" thickBot="1">
      <c r="A2" s="3031" t="s">
        <v>365</v>
      </c>
      <c r="B2" s="3032"/>
      <c r="C2" s="3032"/>
      <c r="D2" s="3032"/>
      <c r="E2" s="3032"/>
      <c r="F2" s="3032"/>
      <c r="G2" s="3032"/>
      <c r="H2" s="3032"/>
      <c r="I2" s="3032"/>
      <c r="J2" s="3032"/>
      <c r="K2" s="3033"/>
      <c r="L2" s="3033"/>
      <c r="M2" s="3034"/>
      <c r="N2" s="1397"/>
      <c r="O2" s="1397"/>
      <c r="P2" s="1397"/>
      <c r="Q2" s="1397"/>
      <c r="R2" s="1397"/>
      <c r="S2" s="1397"/>
      <c r="T2" s="1397"/>
      <c r="U2" s="1397"/>
      <c r="V2" s="1397"/>
      <c r="W2" s="1397"/>
      <c r="X2" s="1397"/>
      <c r="Y2" s="1397"/>
      <c r="Z2" s="1397"/>
      <c r="AA2" s="1397"/>
      <c r="AB2" s="1397"/>
      <c r="AC2" s="1397"/>
      <c r="AD2" s="1397"/>
      <c r="AE2" s="1397"/>
      <c r="AF2" s="1397"/>
      <c r="AG2" s="1397"/>
      <c r="AH2" s="1397"/>
      <c r="AI2" s="1397"/>
      <c r="AJ2" s="1397"/>
      <c r="AK2" s="1397"/>
      <c r="AL2" s="1397"/>
      <c r="AM2" s="1397"/>
      <c r="AN2" s="1397"/>
      <c r="AO2" s="1397"/>
      <c r="AP2" s="1397"/>
      <c r="AQ2" s="1397"/>
      <c r="AR2" s="1397"/>
      <c r="AS2" s="1397"/>
      <c r="AT2" s="1397"/>
      <c r="AU2" s="1397"/>
      <c r="AV2" s="1397"/>
      <c r="AW2" s="1397"/>
      <c r="AX2" s="1397"/>
      <c r="AY2" s="1397"/>
      <c r="AZ2" s="1397"/>
      <c r="BA2" s="1397"/>
      <c r="BB2" s="1397"/>
      <c r="BC2" s="1397"/>
      <c r="BD2" s="1397"/>
      <c r="BE2" s="1397"/>
      <c r="BF2" s="1397"/>
      <c r="BG2" s="1397"/>
      <c r="BH2" s="1397"/>
      <c r="BI2" s="1397"/>
      <c r="BJ2" s="1397"/>
      <c r="BK2" s="1397"/>
      <c r="BL2" s="1397"/>
      <c r="BM2" s="1397"/>
      <c r="BN2" s="1397"/>
      <c r="BO2" s="1397"/>
      <c r="BP2" s="1397"/>
      <c r="BQ2" s="1397"/>
      <c r="BR2" s="1397"/>
      <c r="BS2" s="1397"/>
      <c r="BT2" s="1397"/>
      <c r="BU2" s="1397"/>
      <c r="BV2" s="1397"/>
      <c r="BW2" s="1397"/>
      <c r="BX2" s="1397"/>
      <c r="BY2" s="1397"/>
      <c r="BZ2" s="1397"/>
      <c r="CA2" s="1397"/>
      <c r="CB2" s="1397"/>
      <c r="CC2" s="1397"/>
      <c r="CD2" s="1397"/>
      <c r="CE2" s="1397"/>
      <c r="CF2" s="1397"/>
      <c r="CG2" s="1397"/>
      <c r="CH2" s="1397"/>
      <c r="CI2" s="1397"/>
      <c r="CJ2" s="1397"/>
      <c r="CK2" s="1397"/>
      <c r="CL2" s="1397"/>
      <c r="CM2" s="1397"/>
      <c r="CN2" s="1397"/>
      <c r="CO2" s="1397"/>
      <c r="CP2" s="1397"/>
      <c r="CQ2" s="1397"/>
      <c r="CR2" s="1397"/>
      <c r="CS2" s="1397"/>
      <c r="CT2" s="1397"/>
      <c r="CU2" s="1397"/>
      <c r="CV2" s="1397"/>
      <c r="CW2" s="1397"/>
      <c r="CX2" s="1397"/>
      <c r="CY2" s="1397"/>
      <c r="CZ2" s="1397"/>
      <c r="DA2" s="1397"/>
      <c r="DB2" s="1397"/>
      <c r="DC2" s="1397"/>
      <c r="DD2" s="1397"/>
      <c r="DE2" s="1397"/>
      <c r="DF2" s="1397"/>
      <c r="DG2" s="1397"/>
      <c r="DH2" s="1397"/>
      <c r="DI2" s="1397"/>
      <c r="DJ2" s="1397"/>
      <c r="DK2" s="1397"/>
      <c r="DL2" s="1397"/>
      <c r="DM2" s="1397"/>
      <c r="DN2" s="1397"/>
    </row>
    <row r="3" spans="1:118" s="1376" customFormat="1" ht="15.75" customHeight="1" thickBot="1">
      <c r="A3" s="3035" t="s">
        <v>9</v>
      </c>
      <c r="B3" s="3071" t="s">
        <v>68</v>
      </c>
      <c r="C3" s="3072"/>
      <c r="D3" s="3073"/>
      <c r="E3" s="3064" t="s">
        <v>69</v>
      </c>
      <c r="F3" s="3065"/>
      <c r="G3" s="3066"/>
      <c r="H3" s="3064" t="s">
        <v>47</v>
      </c>
      <c r="I3" s="3065"/>
      <c r="J3" s="3066"/>
      <c r="K3" s="1473"/>
      <c r="L3" s="1473"/>
      <c r="M3" s="1474"/>
      <c r="N3" s="1397"/>
      <c r="O3" s="1397"/>
      <c r="P3" s="1397"/>
      <c r="Q3" s="1397"/>
      <c r="R3" s="1397"/>
      <c r="S3" s="1397"/>
      <c r="T3" s="1397"/>
      <c r="U3" s="1397"/>
      <c r="V3" s="1397"/>
      <c r="W3" s="1397"/>
      <c r="X3" s="1397"/>
      <c r="Y3" s="1397"/>
      <c r="Z3" s="1397"/>
      <c r="AA3" s="1397"/>
      <c r="AB3" s="1397"/>
      <c r="AC3" s="1397"/>
      <c r="AD3" s="1397"/>
      <c r="AE3" s="1397"/>
      <c r="AF3" s="1397"/>
      <c r="AG3" s="1397"/>
      <c r="AH3" s="1397"/>
      <c r="AI3" s="1397"/>
      <c r="AJ3" s="1397"/>
      <c r="AK3" s="1397"/>
      <c r="AL3" s="1397"/>
      <c r="AM3" s="1397"/>
      <c r="AN3" s="1397"/>
      <c r="AO3" s="1397"/>
      <c r="AP3" s="1397"/>
      <c r="AQ3" s="1397"/>
      <c r="AR3" s="1397"/>
      <c r="AS3" s="1397"/>
      <c r="AT3" s="1397"/>
      <c r="AU3" s="1397"/>
      <c r="AV3" s="1397"/>
      <c r="AW3" s="1397"/>
      <c r="AX3" s="1397"/>
      <c r="AY3" s="1397"/>
      <c r="AZ3" s="1397"/>
      <c r="BA3" s="1397"/>
      <c r="BB3" s="1397"/>
      <c r="BC3" s="1397"/>
      <c r="BD3" s="1397"/>
      <c r="BE3" s="1397"/>
      <c r="BF3" s="1397"/>
      <c r="BG3" s="1397"/>
      <c r="BH3" s="1397"/>
      <c r="BI3" s="1397"/>
      <c r="BJ3" s="1397"/>
      <c r="BK3" s="1397"/>
      <c r="BL3" s="1397"/>
      <c r="BM3" s="1397"/>
      <c r="BN3" s="1397"/>
      <c r="BO3" s="1397"/>
      <c r="BP3" s="1397"/>
      <c r="BQ3" s="1397"/>
      <c r="BR3" s="1397"/>
      <c r="BS3" s="1397"/>
      <c r="BT3" s="1397"/>
      <c r="BU3" s="1397"/>
      <c r="BV3" s="1397"/>
      <c r="BW3" s="1397"/>
      <c r="BX3" s="1397"/>
      <c r="BY3" s="1397"/>
      <c r="BZ3" s="1397"/>
      <c r="CA3" s="1397"/>
      <c r="CB3" s="1397"/>
      <c r="CC3" s="1397"/>
      <c r="CD3" s="1397"/>
      <c r="CE3" s="1397"/>
      <c r="CF3" s="1397"/>
      <c r="CG3" s="1397"/>
      <c r="CH3" s="1397"/>
      <c r="CI3" s="1397"/>
      <c r="CJ3" s="1397"/>
      <c r="CK3" s="1397"/>
      <c r="CL3" s="1397"/>
      <c r="CM3" s="1397"/>
      <c r="CN3" s="1397"/>
      <c r="CO3" s="1397"/>
      <c r="CP3" s="1397"/>
      <c r="CQ3" s="1397"/>
      <c r="CR3" s="1397"/>
      <c r="CS3" s="1397"/>
      <c r="CT3" s="1397"/>
      <c r="CU3" s="1397"/>
      <c r="CV3" s="1397"/>
      <c r="CW3" s="1397"/>
      <c r="CX3" s="1397"/>
      <c r="CY3" s="1397"/>
      <c r="CZ3" s="1397"/>
      <c r="DA3" s="1397"/>
      <c r="DB3" s="1397"/>
      <c r="DC3" s="1397"/>
      <c r="DD3" s="1397"/>
      <c r="DE3" s="1397"/>
      <c r="DF3" s="1397"/>
      <c r="DG3" s="1397"/>
      <c r="DH3" s="1397"/>
      <c r="DI3" s="1397"/>
      <c r="DJ3" s="1397"/>
      <c r="DK3" s="1397"/>
      <c r="DL3" s="1397"/>
      <c r="DM3" s="1397"/>
      <c r="DN3" s="1397"/>
    </row>
    <row r="4" spans="1:118" s="1376" customFormat="1" ht="11.25" customHeight="1">
      <c r="A4" s="3036"/>
      <c r="B4" s="3074">
        <v>1</v>
      </c>
      <c r="C4" s="3067"/>
      <c r="D4" s="3075"/>
      <c r="E4" s="3054">
        <v>2</v>
      </c>
      <c r="F4" s="3055"/>
      <c r="G4" s="3056"/>
      <c r="H4" s="3054">
        <v>3</v>
      </c>
      <c r="I4" s="3055"/>
      <c r="J4" s="3056"/>
      <c r="K4" s="3067" t="s">
        <v>48</v>
      </c>
      <c r="L4" s="3067"/>
      <c r="M4" s="3068"/>
      <c r="N4" s="1397"/>
      <c r="O4" s="1397"/>
      <c r="P4" s="1397"/>
      <c r="Q4" s="1397"/>
      <c r="R4" s="1397"/>
      <c r="S4" s="1397"/>
      <c r="T4" s="1397"/>
      <c r="U4" s="1397"/>
      <c r="V4" s="1397"/>
      <c r="W4" s="1397"/>
      <c r="X4" s="1397"/>
      <c r="Y4" s="1397"/>
      <c r="Z4" s="1397"/>
      <c r="AA4" s="1397"/>
      <c r="AB4" s="1397"/>
      <c r="AC4" s="1397"/>
      <c r="AD4" s="1397"/>
      <c r="AE4" s="1397"/>
      <c r="AF4" s="1397"/>
      <c r="AG4" s="1397"/>
      <c r="AH4" s="1397"/>
      <c r="AI4" s="1397"/>
      <c r="AJ4" s="1397"/>
      <c r="AK4" s="1397"/>
      <c r="AL4" s="1397"/>
      <c r="AM4" s="1397"/>
      <c r="AN4" s="1397"/>
      <c r="AO4" s="1397"/>
      <c r="AP4" s="1397"/>
      <c r="AQ4" s="1397"/>
      <c r="AR4" s="1397"/>
      <c r="AS4" s="1397"/>
      <c r="AT4" s="1397"/>
      <c r="AU4" s="1397"/>
      <c r="AV4" s="1397"/>
      <c r="AW4" s="1397"/>
      <c r="AX4" s="1397"/>
      <c r="AY4" s="1397"/>
      <c r="AZ4" s="1397"/>
      <c r="BA4" s="1397"/>
      <c r="BB4" s="1397"/>
      <c r="BC4" s="1397"/>
      <c r="BD4" s="1397"/>
      <c r="BE4" s="1397"/>
      <c r="BF4" s="1397"/>
      <c r="BG4" s="1397"/>
      <c r="BH4" s="1397"/>
      <c r="BI4" s="1397"/>
      <c r="BJ4" s="1397"/>
      <c r="BK4" s="1397"/>
      <c r="BL4" s="1397"/>
      <c r="BM4" s="1397"/>
      <c r="BN4" s="1397"/>
      <c r="BO4" s="1397"/>
      <c r="BP4" s="1397"/>
      <c r="BQ4" s="1397"/>
      <c r="BR4" s="1397"/>
      <c r="BS4" s="1397"/>
      <c r="BT4" s="1397"/>
      <c r="BU4" s="1397"/>
      <c r="BV4" s="1397"/>
      <c r="BW4" s="1397"/>
      <c r="BX4" s="1397"/>
      <c r="BY4" s="1397"/>
      <c r="BZ4" s="1397"/>
      <c r="CA4" s="1397"/>
      <c r="CB4" s="1397"/>
      <c r="CC4" s="1397"/>
      <c r="CD4" s="1397"/>
      <c r="CE4" s="1397"/>
      <c r="CF4" s="1397"/>
      <c r="CG4" s="1397"/>
      <c r="CH4" s="1397"/>
      <c r="CI4" s="1397"/>
      <c r="CJ4" s="1397"/>
      <c r="CK4" s="1397"/>
      <c r="CL4" s="1397"/>
      <c r="CM4" s="1397"/>
      <c r="CN4" s="1397"/>
      <c r="CO4" s="1397"/>
      <c r="CP4" s="1397"/>
      <c r="CQ4" s="1397"/>
      <c r="CR4" s="1397"/>
      <c r="CS4" s="1397"/>
      <c r="CT4" s="1397"/>
      <c r="CU4" s="1397"/>
      <c r="CV4" s="1397"/>
      <c r="CW4" s="1397"/>
      <c r="CX4" s="1397"/>
      <c r="CY4" s="1397"/>
      <c r="CZ4" s="1397"/>
      <c r="DA4" s="1397"/>
      <c r="DB4" s="1397"/>
      <c r="DC4" s="1397"/>
      <c r="DD4" s="1397"/>
      <c r="DE4" s="1397"/>
      <c r="DF4" s="1397"/>
      <c r="DG4" s="1397"/>
      <c r="DH4" s="1397"/>
      <c r="DI4" s="1397"/>
      <c r="DJ4" s="1397"/>
      <c r="DK4" s="1397"/>
      <c r="DL4" s="1397"/>
      <c r="DM4" s="1397"/>
      <c r="DN4" s="1397"/>
    </row>
    <row r="5" spans="1:118" s="1376" customFormat="1" ht="12" customHeight="1">
      <c r="A5" s="3036"/>
      <c r="B5" s="3057" t="s">
        <v>49</v>
      </c>
      <c r="C5" s="3057"/>
      <c r="D5" s="3058"/>
      <c r="E5" s="3060" t="s">
        <v>49</v>
      </c>
      <c r="F5" s="3061"/>
      <c r="G5" s="3062"/>
      <c r="H5" s="3060" t="s">
        <v>49</v>
      </c>
      <c r="I5" s="3061"/>
      <c r="J5" s="3062"/>
      <c r="K5" s="3069"/>
      <c r="L5" s="3069"/>
      <c r="M5" s="3070"/>
      <c r="N5" s="1397"/>
      <c r="O5" s="1397"/>
      <c r="P5" s="1397"/>
      <c r="Q5" s="1397"/>
      <c r="R5" s="1397"/>
      <c r="S5" s="1397"/>
      <c r="T5" s="1397"/>
      <c r="U5" s="1397"/>
      <c r="V5" s="1397"/>
      <c r="W5" s="1397"/>
      <c r="X5" s="1397"/>
      <c r="Y5" s="1397"/>
      <c r="Z5" s="1397"/>
      <c r="AA5" s="1397"/>
      <c r="AB5" s="1397"/>
      <c r="AC5" s="1397"/>
      <c r="AD5" s="1397"/>
      <c r="AE5" s="1397"/>
      <c r="AF5" s="1397"/>
      <c r="AG5" s="1397"/>
      <c r="AH5" s="1397"/>
      <c r="AI5" s="1397"/>
      <c r="AJ5" s="1397"/>
      <c r="AK5" s="1397"/>
      <c r="AL5" s="1397"/>
      <c r="AM5" s="1397"/>
      <c r="AN5" s="1397"/>
      <c r="AO5" s="1397"/>
      <c r="AP5" s="1397"/>
      <c r="AQ5" s="1397"/>
      <c r="AR5" s="1397"/>
      <c r="AS5" s="1397"/>
      <c r="AT5" s="1397"/>
      <c r="AU5" s="1397"/>
      <c r="AV5" s="1397"/>
      <c r="AW5" s="1397"/>
      <c r="AX5" s="1397"/>
      <c r="AY5" s="1397"/>
      <c r="AZ5" s="1397"/>
      <c r="BA5" s="1397"/>
      <c r="BB5" s="1397"/>
      <c r="BC5" s="1397"/>
      <c r="BD5" s="1397"/>
      <c r="BE5" s="1397"/>
      <c r="BF5" s="1397"/>
      <c r="BG5" s="1397"/>
      <c r="BH5" s="1397"/>
      <c r="BI5" s="1397"/>
      <c r="BJ5" s="1397"/>
      <c r="BK5" s="1397"/>
      <c r="BL5" s="1397"/>
      <c r="BM5" s="1397"/>
      <c r="BN5" s="1397"/>
      <c r="BO5" s="1397"/>
      <c r="BP5" s="1397"/>
      <c r="BQ5" s="1397"/>
      <c r="BR5" s="1397"/>
      <c r="BS5" s="1397"/>
      <c r="BT5" s="1397"/>
      <c r="BU5" s="1397"/>
      <c r="BV5" s="1397"/>
      <c r="BW5" s="1397"/>
      <c r="BX5" s="1397"/>
      <c r="BY5" s="1397"/>
      <c r="BZ5" s="1397"/>
      <c r="CA5" s="1397"/>
      <c r="CB5" s="1397"/>
      <c r="CC5" s="1397"/>
      <c r="CD5" s="1397"/>
      <c r="CE5" s="1397"/>
      <c r="CF5" s="1397"/>
      <c r="CG5" s="1397"/>
      <c r="CH5" s="1397"/>
      <c r="CI5" s="1397"/>
      <c r="CJ5" s="1397"/>
      <c r="CK5" s="1397"/>
      <c r="CL5" s="1397"/>
      <c r="CM5" s="1397"/>
      <c r="CN5" s="1397"/>
      <c r="CO5" s="1397"/>
      <c r="CP5" s="1397"/>
      <c r="CQ5" s="1397"/>
      <c r="CR5" s="1397"/>
      <c r="CS5" s="1397"/>
      <c r="CT5" s="1397"/>
      <c r="CU5" s="1397"/>
      <c r="CV5" s="1397"/>
      <c r="CW5" s="1397"/>
      <c r="CX5" s="1397"/>
      <c r="CY5" s="1397"/>
      <c r="CZ5" s="1397"/>
      <c r="DA5" s="1397"/>
      <c r="DB5" s="1397"/>
      <c r="DC5" s="1397"/>
      <c r="DD5" s="1397"/>
      <c r="DE5" s="1397"/>
      <c r="DF5" s="1397"/>
      <c r="DG5" s="1397"/>
      <c r="DH5" s="1397"/>
      <c r="DI5" s="1397"/>
      <c r="DJ5" s="1397"/>
      <c r="DK5" s="1397"/>
      <c r="DL5" s="1397"/>
      <c r="DM5" s="1397"/>
      <c r="DN5" s="1397"/>
    </row>
    <row r="6" spans="1:118" s="1376" customFormat="1" ht="51.75" customHeight="1">
      <c r="A6" s="3037"/>
      <c r="B6" s="1475" t="s">
        <v>26</v>
      </c>
      <c r="C6" s="1476" t="s">
        <v>50</v>
      </c>
      <c r="D6" s="1477" t="s">
        <v>4</v>
      </c>
      <c r="E6" s="1475" t="s">
        <v>26</v>
      </c>
      <c r="F6" s="1476" t="s">
        <v>50</v>
      </c>
      <c r="G6" s="1477" t="s">
        <v>4</v>
      </c>
      <c r="H6" s="1475" t="s">
        <v>26</v>
      </c>
      <c r="I6" s="1476" t="s">
        <v>50</v>
      </c>
      <c r="J6" s="1477" t="s">
        <v>4</v>
      </c>
      <c r="K6" s="1475" t="s">
        <v>26</v>
      </c>
      <c r="L6" s="1476" t="s">
        <v>50</v>
      </c>
      <c r="M6" s="1478" t="s">
        <v>4</v>
      </c>
      <c r="N6" s="1397"/>
      <c r="O6" s="1397"/>
      <c r="P6" s="1397"/>
      <c r="Q6" s="1397"/>
      <c r="R6" s="1397"/>
      <c r="S6" s="1397"/>
      <c r="T6" s="1397"/>
      <c r="U6" s="1397"/>
      <c r="V6" s="1397"/>
      <c r="W6" s="1397"/>
      <c r="X6" s="1397"/>
      <c r="Y6" s="1397"/>
      <c r="Z6" s="1397"/>
      <c r="AA6" s="1397"/>
      <c r="AB6" s="1397"/>
      <c r="AC6" s="1397"/>
      <c r="AD6" s="1397"/>
      <c r="AE6" s="1397"/>
      <c r="AF6" s="1397"/>
      <c r="AG6" s="1397"/>
      <c r="AH6" s="1397"/>
      <c r="AI6" s="1397"/>
      <c r="AJ6" s="1397"/>
      <c r="AK6" s="1397"/>
      <c r="AL6" s="1397"/>
      <c r="AM6" s="1397"/>
      <c r="AN6" s="1397"/>
      <c r="AO6" s="1397"/>
      <c r="AP6" s="1397"/>
      <c r="AQ6" s="1397"/>
      <c r="AR6" s="1397"/>
      <c r="AS6" s="1397"/>
      <c r="AT6" s="1397"/>
      <c r="AU6" s="1397"/>
      <c r="AV6" s="1397"/>
      <c r="AW6" s="1397"/>
      <c r="AX6" s="1397"/>
      <c r="AY6" s="1397"/>
      <c r="AZ6" s="1397"/>
      <c r="BA6" s="1397"/>
      <c r="BB6" s="1397"/>
      <c r="BC6" s="1397"/>
      <c r="BD6" s="1397"/>
      <c r="BE6" s="1397"/>
      <c r="BF6" s="1397"/>
      <c r="BG6" s="1397"/>
      <c r="BH6" s="1397"/>
      <c r="BI6" s="1397"/>
      <c r="BJ6" s="1397"/>
      <c r="BK6" s="1397"/>
      <c r="BL6" s="1397"/>
      <c r="BM6" s="1397"/>
      <c r="BN6" s="1397"/>
      <c r="BO6" s="1397"/>
      <c r="BP6" s="1397"/>
      <c r="BQ6" s="1397"/>
      <c r="BR6" s="1397"/>
      <c r="BS6" s="1397"/>
      <c r="BT6" s="1397"/>
      <c r="BU6" s="1397"/>
      <c r="BV6" s="1397"/>
      <c r="BW6" s="1397"/>
      <c r="BX6" s="1397"/>
      <c r="BY6" s="1397"/>
      <c r="BZ6" s="1397"/>
      <c r="CA6" s="1397"/>
      <c r="CB6" s="1397"/>
      <c r="CC6" s="1397"/>
      <c r="CD6" s="1397"/>
      <c r="CE6" s="1397"/>
      <c r="CF6" s="1397"/>
      <c r="CG6" s="1397"/>
      <c r="CH6" s="1397"/>
      <c r="CI6" s="1397"/>
      <c r="CJ6" s="1397"/>
      <c r="CK6" s="1397"/>
      <c r="CL6" s="1397"/>
      <c r="CM6" s="1397"/>
      <c r="CN6" s="1397"/>
      <c r="CO6" s="1397"/>
      <c r="CP6" s="1397"/>
      <c r="CQ6" s="1397"/>
      <c r="CR6" s="1397"/>
      <c r="CS6" s="1397"/>
      <c r="CT6" s="1397"/>
      <c r="CU6" s="1397"/>
      <c r="CV6" s="1397"/>
      <c r="CW6" s="1397"/>
      <c r="CX6" s="1397"/>
      <c r="CY6" s="1397"/>
      <c r="CZ6" s="1397"/>
      <c r="DA6" s="1397"/>
      <c r="DB6" s="1397"/>
      <c r="DC6" s="1397"/>
      <c r="DD6" s="1397"/>
      <c r="DE6" s="1397"/>
      <c r="DF6" s="1397"/>
      <c r="DG6" s="1397"/>
      <c r="DH6" s="1397"/>
      <c r="DI6" s="1397"/>
      <c r="DJ6" s="1397"/>
      <c r="DK6" s="1397"/>
      <c r="DL6" s="1397"/>
      <c r="DM6" s="1397"/>
      <c r="DN6" s="1397"/>
    </row>
    <row r="7" spans="1:118" s="1376" customFormat="1" ht="19.5" customHeight="1">
      <c r="A7" s="1400" t="s">
        <v>51</v>
      </c>
      <c r="B7" s="1479"/>
      <c r="C7" s="1480"/>
      <c r="D7" s="2665"/>
      <c r="E7" s="2675"/>
      <c r="F7" s="1482"/>
      <c r="G7" s="2676"/>
      <c r="H7" s="2673"/>
      <c r="I7" s="2662"/>
      <c r="J7" s="1861"/>
      <c r="K7" s="1481"/>
      <c r="L7" s="1483"/>
      <c r="M7" s="1484"/>
      <c r="N7" s="1397"/>
      <c r="O7" s="1397"/>
      <c r="P7" s="1397"/>
      <c r="Q7" s="1397"/>
      <c r="R7" s="1397"/>
      <c r="S7" s="1397"/>
      <c r="T7" s="1397"/>
      <c r="U7" s="1397"/>
      <c r="V7" s="1397"/>
      <c r="W7" s="1397"/>
      <c r="X7" s="1397"/>
      <c r="Y7" s="1397"/>
      <c r="Z7" s="1397"/>
      <c r="AA7" s="1397"/>
      <c r="AB7" s="1397"/>
      <c r="AC7" s="1397"/>
      <c r="AD7" s="1397"/>
      <c r="AE7" s="1397"/>
      <c r="AF7" s="1397"/>
      <c r="AG7" s="1397"/>
      <c r="AH7" s="1397"/>
      <c r="AI7" s="1397"/>
      <c r="AJ7" s="1397"/>
      <c r="AK7" s="1397"/>
      <c r="AL7" s="1397"/>
      <c r="AM7" s="1397"/>
      <c r="AN7" s="1397"/>
      <c r="AO7" s="1397"/>
      <c r="AP7" s="1397"/>
      <c r="AQ7" s="1397"/>
      <c r="AR7" s="1397"/>
      <c r="AS7" s="1397"/>
      <c r="AT7" s="1397"/>
      <c r="AU7" s="1397"/>
      <c r="AV7" s="1397"/>
      <c r="AW7" s="1397"/>
      <c r="AX7" s="1397"/>
      <c r="AY7" s="1397"/>
      <c r="AZ7" s="1397"/>
      <c r="BA7" s="1397"/>
      <c r="BB7" s="1397"/>
      <c r="BC7" s="1397"/>
      <c r="BD7" s="1397"/>
      <c r="BE7" s="1397"/>
      <c r="BF7" s="1397"/>
      <c r="BG7" s="1397"/>
      <c r="BH7" s="1397"/>
      <c r="BI7" s="1397"/>
      <c r="BJ7" s="1397"/>
      <c r="BK7" s="1397"/>
      <c r="BL7" s="1397"/>
      <c r="BM7" s="1397"/>
      <c r="BN7" s="1397"/>
      <c r="BO7" s="1397"/>
      <c r="BP7" s="1397"/>
      <c r="BQ7" s="1397"/>
      <c r="BR7" s="1397"/>
      <c r="BS7" s="1397"/>
      <c r="BT7" s="1397"/>
      <c r="BU7" s="1397"/>
      <c r="BV7" s="1397"/>
      <c r="BW7" s="1397"/>
      <c r="BX7" s="1397"/>
      <c r="BY7" s="1397"/>
      <c r="BZ7" s="1397"/>
      <c r="CA7" s="1397"/>
      <c r="CB7" s="1397"/>
      <c r="CC7" s="1397"/>
      <c r="CD7" s="1397"/>
      <c r="CE7" s="1397"/>
      <c r="CF7" s="1397"/>
      <c r="CG7" s="1397"/>
      <c r="CH7" s="1397"/>
      <c r="CI7" s="1397"/>
      <c r="CJ7" s="1397"/>
      <c r="CK7" s="1397"/>
      <c r="CL7" s="1397"/>
      <c r="CM7" s="1397"/>
      <c r="CN7" s="1397"/>
      <c r="CO7" s="1397"/>
      <c r="CP7" s="1397"/>
      <c r="CQ7" s="1397"/>
      <c r="CR7" s="1397"/>
      <c r="CS7" s="1397"/>
      <c r="CT7" s="1397"/>
      <c r="CU7" s="1397"/>
      <c r="CV7" s="1397"/>
      <c r="CW7" s="1397"/>
      <c r="CX7" s="1397"/>
      <c r="CY7" s="1397"/>
      <c r="CZ7" s="1397"/>
      <c r="DA7" s="1397"/>
      <c r="DB7" s="1397"/>
      <c r="DC7" s="1397"/>
      <c r="DD7" s="1397"/>
      <c r="DE7" s="1397"/>
      <c r="DF7" s="1397"/>
      <c r="DG7" s="1397"/>
      <c r="DH7" s="1397"/>
      <c r="DI7" s="1397"/>
      <c r="DJ7" s="1397"/>
      <c r="DK7" s="1397"/>
      <c r="DL7" s="1397"/>
      <c r="DM7" s="1397"/>
      <c r="DN7" s="1397"/>
    </row>
    <row r="8" spans="1:118" s="1376" customFormat="1" ht="15.75">
      <c r="A8" s="1402" t="s">
        <v>52</v>
      </c>
      <c r="B8" s="1416">
        <f aca="true" t="shared" si="0" ref="B8:F15">B19+B29</f>
        <v>17</v>
      </c>
      <c r="C8" s="1417">
        <f t="shared" si="0"/>
        <v>3</v>
      </c>
      <c r="D8" s="2666">
        <f t="shared" si="0"/>
        <v>20</v>
      </c>
      <c r="E8" s="1490">
        <v>12</v>
      </c>
      <c r="F8" s="1404">
        <f t="shared" si="0"/>
        <v>7</v>
      </c>
      <c r="G8" s="1489">
        <v>19</v>
      </c>
      <c r="H8" s="1403">
        <f>H19+H29</f>
        <v>14</v>
      </c>
      <c r="I8" s="1485">
        <f aca="true" t="shared" si="1" ref="I8:I15">I19+I29</f>
        <v>5</v>
      </c>
      <c r="J8" s="1486">
        <f>H8+I8</f>
        <v>19</v>
      </c>
      <c r="K8" s="1403">
        <f>E8+B8+H8</f>
        <v>43</v>
      </c>
      <c r="L8" s="1403">
        <f>F8+C8+I8</f>
        <v>15</v>
      </c>
      <c r="M8" s="1407">
        <f>K8+L8</f>
        <v>58</v>
      </c>
      <c r="N8" s="1397"/>
      <c r="O8" s="1397"/>
      <c r="P8" s="1397"/>
      <c r="Q8" s="1397"/>
      <c r="R8" s="1397"/>
      <c r="S8" s="1397"/>
      <c r="T8" s="1397"/>
      <c r="U8" s="1397"/>
      <c r="V8" s="1397"/>
      <c r="W8" s="1397"/>
      <c r="X8" s="1397"/>
      <c r="Y8" s="1397"/>
      <c r="Z8" s="1397"/>
      <c r="AA8" s="1397"/>
      <c r="AB8" s="1397"/>
      <c r="AC8" s="1397"/>
      <c r="AD8" s="1397"/>
      <c r="AE8" s="1397"/>
      <c r="AF8" s="1397"/>
      <c r="AG8" s="1397"/>
      <c r="AH8" s="1397"/>
      <c r="AI8" s="1397"/>
      <c r="AJ8" s="1397"/>
      <c r="AK8" s="1397"/>
      <c r="AL8" s="1397"/>
      <c r="AM8" s="1397"/>
      <c r="AN8" s="1397"/>
      <c r="AO8" s="1397"/>
      <c r="AP8" s="1397"/>
      <c r="AQ8" s="1397"/>
      <c r="AR8" s="1397"/>
      <c r="AS8" s="1397"/>
      <c r="AT8" s="1397"/>
      <c r="AU8" s="1397"/>
      <c r="AV8" s="1397"/>
      <c r="AW8" s="1397"/>
      <c r="AX8" s="1397"/>
      <c r="AY8" s="1397"/>
      <c r="AZ8" s="1397"/>
      <c r="BA8" s="1397"/>
      <c r="BB8" s="1397"/>
      <c r="BC8" s="1397"/>
      <c r="BD8" s="1397"/>
      <c r="BE8" s="1397"/>
      <c r="BF8" s="1397"/>
      <c r="BG8" s="1397"/>
      <c r="BH8" s="1397"/>
      <c r="BI8" s="1397"/>
      <c r="BJ8" s="1397"/>
      <c r="BK8" s="1397"/>
      <c r="BL8" s="1397"/>
      <c r="BM8" s="1397"/>
      <c r="BN8" s="1397"/>
      <c r="BO8" s="1397"/>
      <c r="BP8" s="1397"/>
      <c r="BQ8" s="1397"/>
      <c r="BR8" s="1397"/>
      <c r="BS8" s="1397"/>
      <c r="BT8" s="1397"/>
      <c r="BU8" s="1397"/>
      <c r="BV8" s="1397"/>
      <c r="BW8" s="1397"/>
      <c r="BX8" s="1397"/>
      <c r="BY8" s="1397"/>
      <c r="BZ8" s="1397"/>
      <c r="CA8" s="1397"/>
      <c r="CB8" s="1397"/>
      <c r="CC8" s="1397"/>
      <c r="CD8" s="1397"/>
      <c r="CE8" s="1397"/>
      <c r="CF8" s="1397"/>
      <c r="CG8" s="1397"/>
      <c r="CH8" s="1397"/>
      <c r="CI8" s="1397"/>
      <c r="CJ8" s="1397"/>
      <c r="CK8" s="1397"/>
      <c r="CL8" s="1397"/>
      <c r="CM8" s="1397"/>
      <c r="CN8" s="1397"/>
      <c r="CO8" s="1397"/>
      <c r="CP8" s="1397"/>
      <c r="CQ8" s="1397"/>
      <c r="CR8" s="1397"/>
      <c r="CS8" s="1397"/>
      <c r="CT8" s="1397"/>
      <c r="CU8" s="1397"/>
      <c r="CV8" s="1397"/>
      <c r="CW8" s="1397"/>
      <c r="CX8" s="1397"/>
      <c r="CY8" s="1397"/>
      <c r="CZ8" s="1397"/>
      <c r="DA8" s="1397"/>
      <c r="DB8" s="1397"/>
      <c r="DC8" s="1397"/>
      <c r="DD8" s="1397"/>
      <c r="DE8" s="1397"/>
      <c r="DF8" s="1397"/>
      <c r="DG8" s="1397"/>
      <c r="DH8" s="1397"/>
      <c r="DI8" s="1397"/>
      <c r="DJ8" s="1397"/>
      <c r="DK8" s="1397"/>
      <c r="DL8" s="1397"/>
      <c r="DM8" s="1397"/>
      <c r="DN8" s="1397"/>
    </row>
    <row r="9" spans="1:118" s="1376" customFormat="1" ht="15.75" customHeight="1">
      <c r="A9" s="1408" t="s">
        <v>53</v>
      </c>
      <c r="B9" s="1416">
        <f t="shared" si="0"/>
        <v>17</v>
      </c>
      <c r="C9" s="1417">
        <f t="shared" si="0"/>
        <v>4</v>
      </c>
      <c r="D9" s="2666">
        <f t="shared" si="0"/>
        <v>21</v>
      </c>
      <c r="E9" s="1490">
        <f t="shared" si="0"/>
        <v>12</v>
      </c>
      <c r="F9" s="1404">
        <f t="shared" si="0"/>
        <v>3</v>
      </c>
      <c r="G9" s="1489">
        <f aca="true" t="shared" si="2" ref="G9:G15">E9+F9</f>
        <v>15</v>
      </c>
      <c r="H9" s="1403">
        <f aca="true" t="shared" si="3" ref="H9:H14">H20+H30</f>
        <v>12</v>
      </c>
      <c r="I9" s="1485">
        <f t="shared" si="1"/>
        <v>3</v>
      </c>
      <c r="J9" s="1486">
        <f aca="true" t="shared" si="4" ref="J9:J15">H9+I9</f>
        <v>15</v>
      </c>
      <c r="K9" s="1403">
        <f aca="true" t="shared" si="5" ref="K9:L39">E9+B9+H9</f>
        <v>41</v>
      </c>
      <c r="L9" s="1403">
        <f t="shared" si="5"/>
        <v>10</v>
      </c>
      <c r="M9" s="1407">
        <f>K9+L9</f>
        <v>51</v>
      </c>
      <c r="N9" s="1397"/>
      <c r="O9" s="1397"/>
      <c r="P9" s="1397"/>
      <c r="Q9" s="1397"/>
      <c r="R9" s="1397"/>
      <c r="S9" s="1397"/>
      <c r="T9" s="1397"/>
      <c r="U9" s="1397"/>
      <c r="V9" s="1397"/>
      <c r="W9" s="1397"/>
      <c r="X9" s="1397"/>
      <c r="Y9" s="1397"/>
      <c r="Z9" s="1397"/>
      <c r="AA9" s="1397"/>
      <c r="AB9" s="1397"/>
      <c r="AC9" s="1397"/>
      <c r="AD9" s="1397"/>
      <c r="AE9" s="1397"/>
      <c r="AF9" s="1397"/>
      <c r="AG9" s="1397"/>
      <c r="AH9" s="1397"/>
      <c r="AI9" s="1397"/>
      <c r="AJ9" s="1397"/>
      <c r="AK9" s="1397"/>
      <c r="AL9" s="1397"/>
      <c r="AM9" s="1397"/>
      <c r="AN9" s="1397"/>
      <c r="AO9" s="1397"/>
      <c r="AP9" s="1397"/>
      <c r="AQ9" s="1397"/>
      <c r="AR9" s="1397"/>
      <c r="AS9" s="1397"/>
      <c r="AT9" s="1397"/>
      <c r="AU9" s="1397"/>
      <c r="AV9" s="1397"/>
      <c r="AW9" s="1397"/>
      <c r="AX9" s="1397"/>
      <c r="AY9" s="1397"/>
      <c r="AZ9" s="1397"/>
      <c r="BA9" s="1397"/>
      <c r="BB9" s="1397"/>
      <c r="BC9" s="1397"/>
      <c r="BD9" s="1397"/>
      <c r="BE9" s="1397"/>
      <c r="BF9" s="1397"/>
      <c r="BG9" s="1397"/>
      <c r="BH9" s="1397"/>
      <c r="BI9" s="1397"/>
      <c r="BJ9" s="1397"/>
      <c r="BK9" s="1397"/>
      <c r="BL9" s="1397"/>
      <c r="BM9" s="1397"/>
      <c r="BN9" s="1397"/>
      <c r="BO9" s="1397"/>
      <c r="BP9" s="1397"/>
      <c r="BQ9" s="1397"/>
      <c r="BR9" s="1397"/>
      <c r="BS9" s="1397"/>
      <c r="BT9" s="1397"/>
      <c r="BU9" s="1397"/>
      <c r="BV9" s="1397"/>
      <c r="BW9" s="1397"/>
      <c r="BX9" s="1397"/>
      <c r="BY9" s="1397"/>
      <c r="BZ9" s="1397"/>
      <c r="CA9" s="1397"/>
      <c r="CB9" s="1397"/>
      <c r="CC9" s="1397"/>
      <c r="CD9" s="1397"/>
      <c r="CE9" s="1397"/>
      <c r="CF9" s="1397"/>
      <c r="CG9" s="1397"/>
      <c r="CH9" s="1397"/>
      <c r="CI9" s="1397"/>
      <c r="CJ9" s="1397"/>
      <c r="CK9" s="1397"/>
      <c r="CL9" s="1397"/>
      <c r="CM9" s="1397"/>
      <c r="CN9" s="1397"/>
      <c r="CO9" s="1397"/>
      <c r="CP9" s="1397"/>
      <c r="CQ9" s="1397"/>
      <c r="CR9" s="1397"/>
      <c r="CS9" s="1397"/>
      <c r="CT9" s="1397"/>
      <c r="CU9" s="1397"/>
      <c r="CV9" s="1397"/>
      <c r="CW9" s="1397"/>
      <c r="CX9" s="1397"/>
      <c r="CY9" s="1397"/>
      <c r="CZ9" s="1397"/>
      <c r="DA9" s="1397"/>
      <c r="DB9" s="1397"/>
      <c r="DC9" s="1397"/>
      <c r="DD9" s="1397"/>
      <c r="DE9" s="1397"/>
      <c r="DF9" s="1397"/>
      <c r="DG9" s="1397"/>
      <c r="DH9" s="1397"/>
      <c r="DI9" s="1397"/>
      <c r="DJ9" s="1397"/>
      <c r="DK9" s="1397"/>
      <c r="DL9" s="1397"/>
      <c r="DM9" s="1397"/>
      <c r="DN9" s="1397"/>
    </row>
    <row r="10" spans="1:118" s="1376" customFormat="1" ht="15.75">
      <c r="A10" s="1409" t="s">
        <v>54</v>
      </c>
      <c r="B10" s="1416">
        <f t="shared" si="0"/>
        <v>15</v>
      </c>
      <c r="C10" s="1417">
        <f t="shared" si="0"/>
        <v>3</v>
      </c>
      <c r="D10" s="2666">
        <f t="shared" si="0"/>
        <v>18</v>
      </c>
      <c r="E10" s="1490">
        <f t="shared" si="0"/>
        <v>15</v>
      </c>
      <c r="F10" s="1404">
        <f t="shared" si="0"/>
        <v>3</v>
      </c>
      <c r="G10" s="1489">
        <f t="shared" si="2"/>
        <v>18</v>
      </c>
      <c r="H10" s="1403">
        <f t="shared" si="3"/>
        <v>9</v>
      </c>
      <c r="I10" s="1485">
        <f t="shared" si="1"/>
        <v>23</v>
      </c>
      <c r="J10" s="1486">
        <f t="shared" si="4"/>
        <v>32</v>
      </c>
      <c r="K10" s="1403">
        <f t="shared" si="5"/>
        <v>39</v>
      </c>
      <c r="L10" s="1403">
        <f t="shared" si="5"/>
        <v>29</v>
      </c>
      <c r="M10" s="1407">
        <f aca="true" t="shared" si="6" ref="M10:M40">K10+L10</f>
        <v>68</v>
      </c>
      <c r="N10" s="1397"/>
      <c r="O10" s="1397"/>
      <c r="P10" s="1397"/>
      <c r="Q10" s="1397"/>
      <c r="R10" s="1397"/>
      <c r="S10" s="1397"/>
      <c r="T10" s="1397"/>
      <c r="U10" s="1397"/>
      <c r="V10" s="1397"/>
      <c r="W10" s="1397"/>
      <c r="X10" s="1397"/>
      <c r="Y10" s="1397"/>
      <c r="Z10" s="1397"/>
      <c r="AA10" s="1397"/>
      <c r="AB10" s="1397"/>
      <c r="AC10" s="1397"/>
      <c r="AD10" s="1397"/>
      <c r="AE10" s="1397"/>
      <c r="AF10" s="1397"/>
      <c r="AG10" s="1397"/>
      <c r="AH10" s="1397"/>
      <c r="AI10" s="1397"/>
      <c r="AJ10" s="1397"/>
      <c r="AK10" s="1397"/>
      <c r="AL10" s="1397"/>
      <c r="AM10" s="1397"/>
      <c r="AN10" s="1397"/>
      <c r="AO10" s="1397"/>
      <c r="AP10" s="1397"/>
      <c r="AQ10" s="1397"/>
      <c r="AR10" s="1397"/>
      <c r="AS10" s="1397"/>
      <c r="AT10" s="1397"/>
      <c r="AU10" s="1397"/>
      <c r="AV10" s="1397"/>
      <c r="AW10" s="1397"/>
      <c r="AX10" s="1397"/>
      <c r="AY10" s="1397"/>
      <c r="AZ10" s="1397"/>
      <c r="BA10" s="1397"/>
      <c r="BB10" s="1397"/>
      <c r="BC10" s="1397"/>
      <c r="BD10" s="1397"/>
      <c r="BE10" s="1397"/>
      <c r="BF10" s="1397"/>
      <c r="BG10" s="1397"/>
      <c r="BH10" s="1397"/>
      <c r="BI10" s="1397"/>
      <c r="BJ10" s="1397"/>
      <c r="BK10" s="1397"/>
      <c r="BL10" s="1397"/>
      <c r="BM10" s="1397"/>
      <c r="BN10" s="1397"/>
      <c r="BO10" s="1397"/>
      <c r="BP10" s="1397"/>
      <c r="BQ10" s="1397"/>
      <c r="BR10" s="1397"/>
      <c r="BS10" s="1397"/>
      <c r="BT10" s="1397"/>
      <c r="BU10" s="1397"/>
      <c r="BV10" s="1397"/>
      <c r="BW10" s="1397"/>
      <c r="BX10" s="1397"/>
      <c r="BY10" s="1397"/>
      <c r="BZ10" s="1397"/>
      <c r="CA10" s="1397"/>
      <c r="CB10" s="1397"/>
      <c r="CC10" s="1397"/>
      <c r="CD10" s="1397"/>
      <c r="CE10" s="1397"/>
      <c r="CF10" s="1397"/>
      <c r="CG10" s="1397"/>
      <c r="CH10" s="1397"/>
      <c r="CI10" s="1397"/>
      <c r="CJ10" s="1397"/>
      <c r="CK10" s="1397"/>
      <c r="CL10" s="1397"/>
      <c r="CM10" s="1397"/>
      <c r="CN10" s="1397"/>
      <c r="CO10" s="1397"/>
      <c r="CP10" s="1397"/>
      <c r="CQ10" s="1397"/>
      <c r="CR10" s="1397"/>
      <c r="CS10" s="1397"/>
      <c r="CT10" s="1397"/>
      <c r="CU10" s="1397"/>
      <c r="CV10" s="1397"/>
      <c r="CW10" s="1397"/>
      <c r="CX10" s="1397"/>
      <c r="CY10" s="1397"/>
      <c r="CZ10" s="1397"/>
      <c r="DA10" s="1397"/>
      <c r="DB10" s="1397"/>
      <c r="DC10" s="1397"/>
      <c r="DD10" s="1397"/>
      <c r="DE10" s="1397"/>
      <c r="DF10" s="1397"/>
      <c r="DG10" s="1397"/>
      <c r="DH10" s="1397"/>
      <c r="DI10" s="1397"/>
      <c r="DJ10" s="1397"/>
      <c r="DK10" s="1397"/>
      <c r="DL10" s="1397"/>
      <c r="DM10" s="1397"/>
      <c r="DN10" s="1397"/>
    </row>
    <row r="11" spans="1:118" s="1376" customFormat="1" ht="15.75">
      <c r="A11" s="1402" t="s">
        <v>55</v>
      </c>
      <c r="B11" s="1416">
        <f t="shared" si="0"/>
        <v>0</v>
      </c>
      <c r="C11" s="1417">
        <f t="shared" si="0"/>
        <v>0</v>
      </c>
      <c r="D11" s="2666">
        <f t="shared" si="0"/>
        <v>0</v>
      </c>
      <c r="E11" s="1490">
        <f t="shared" si="0"/>
        <v>1</v>
      </c>
      <c r="F11" s="1404">
        <f t="shared" si="0"/>
        <v>0</v>
      </c>
      <c r="G11" s="1489">
        <f t="shared" si="2"/>
        <v>1</v>
      </c>
      <c r="H11" s="1403">
        <f t="shared" si="3"/>
        <v>4</v>
      </c>
      <c r="I11" s="1485">
        <f t="shared" si="1"/>
        <v>6</v>
      </c>
      <c r="J11" s="1486">
        <f t="shared" si="4"/>
        <v>10</v>
      </c>
      <c r="K11" s="1403">
        <f t="shared" si="5"/>
        <v>5</v>
      </c>
      <c r="L11" s="1403">
        <f t="shared" si="5"/>
        <v>6</v>
      </c>
      <c r="M11" s="1407">
        <f t="shared" si="6"/>
        <v>11</v>
      </c>
      <c r="N11" s="1397"/>
      <c r="O11" s="1397"/>
      <c r="P11" s="1397"/>
      <c r="Q11" s="1397"/>
      <c r="R11" s="1397"/>
      <c r="S11" s="1397"/>
      <c r="T11" s="1397"/>
      <c r="U11" s="1397"/>
      <c r="V11" s="1397"/>
      <c r="W11" s="1397"/>
      <c r="X11" s="1397"/>
      <c r="Y11" s="1397"/>
      <c r="Z11" s="1397"/>
      <c r="AA11" s="1397"/>
      <c r="AB11" s="1397"/>
      <c r="AC11" s="1397"/>
      <c r="AD11" s="1397"/>
      <c r="AE11" s="1397"/>
      <c r="AF11" s="1397"/>
      <c r="AG11" s="1397"/>
      <c r="AH11" s="1397"/>
      <c r="AI11" s="1397"/>
      <c r="AJ11" s="1397"/>
      <c r="AK11" s="1397"/>
      <c r="AL11" s="1397"/>
      <c r="AM11" s="1397"/>
      <c r="AN11" s="1397"/>
      <c r="AO11" s="1397"/>
      <c r="AP11" s="1397"/>
      <c r="AQ11" s="1397"/>
      <c r="AR11" s="1397"/>
      <c r="AS11" s="1397"/>
      <c r="AT11" s="1397"/>
      <c r="AU11" s="1397"/>
      <c r="AV11" s="1397"/>
      <c r="AW11" s="1397"/>
      <c r="AX11" s="1397"/>
      <c r="AY11" s="1397"/>
      <c r="AZ11" s="1397"/>
      <c r="BA11" s="1397"/>
      <c r="BB11" s="1397"/>
      <c r="BC11" s="1397"/>
      <c r="BD11" s="1397"/>
      <c r="BE11" s="1397"/>
      <c r="BF11" s="1397"/>
      <c r="BG11" s="1397"/>
      <c r="BH11" s="1397"/>
      <c r="BI11" s="1397"/>
      <c r="BJ11" s="1397"/>
      <c r="BK11" s="1397"/>
      <c r="BL11" s="1397"/>
      <c r="BM11" s="1397"/>
      <c r="BN11" s="1397"/>
      <c r="BO11" s="1397"/>
      <c r="BP11" s="1397"/>
      <c r="BQ11" s="1397"/>
      <c r="BR11" s="1397"/>
      <c r="BS11" s="1397"/>
      <c r="BT11" s="1397"/>
      <c r="BU11" s="1397"/>
      <c r="BV11" s="1397"/>
      <c r="BW11" s="1397"/>
      <c r="BX11" s="1397"/>
      <c r="BY11" s="1397"/>
      <c r="BZ11" s="1397"/>
      <c r="CA11" s="1397"/>
      <c r="CB11" s="1397"/>
      <c r="CC11" s="1397"/>
      <c r="CD11" s="1397"/>
      <c r="CE11" s="1397"/>
      <c r="CF11" s="1397"/>
      <c r="CG11" s="1397"/>
      <c r="CH11" s="1397"/>
      <c r="CI11" s="1397"/>
      <c r="CJ11" s="1397"/>
      <c r="CK11" s="1397"/>
      <c r="CL11" s="1397"/>
      <c r="CM11" s="1397"/>
      <c r="CN11" s="1397"/>
      <c r="CO11" s="1397"/>
      <c r="CP11" s="1397"/>
      <c r="CQ11" s="1397"/>
      <c r="CR11" s="1397"/>
      <c r="CS11" s="1397"/>
      <c r="CT11" s="1397"/>
      <c r="CU11" s="1397"/>
      <c r="CV11" s="1397"/>
      <c r="CW11" s="1397"/>
      <c r="CX11" s="1397"/>
      <c r="CY11" s="1397"/>
      <c r="CZ11" s="1397"/>
      <c r="DA11" s="1397"/>
      <c r="DB11" s="1397"/>
      <c r="DC11" s="1397"/>
      <c r="DD11" s="1397"/>
      <c r="DE11" s="1397"/>
      <c r="DF11" s="1397"/>
      <c r="DG11" s="1397"/>
      <c r="DH11" s="1397"/>
      <c r="DI11" s="1397"/>
      <c r="DJ11" s="1397"/>
      <c r="DK11" s="1397"/>
      <c r="DL11" s="1397"/>
      <c r="DM11" s="1397"/>
      <c r="DN11" s="1397"/>
    </row>
    <row r="12" spans="1:118" s="1376" customFormat="1" ht="15.75">
      <c r="A12" s="1410" t="s">
        <v>56</v>
      </c>
      <c r="B12" s="1416">
        <f t="shared" si="0"/>
        <v>10</v>
      </c>
      <c r="C12" s="1417">
        <f t="shared" si="0"/>
        <v>4</v>
      </c>
      <c r="D12" s="2666">
        <f t="shared" si="0"/>
        <v>14</v>
      </c>
      <c r="E12" s="1490">
        <f t="shared" si="0"/>
        <v>12</v>
      </c>
      <c r="F12" s="1404">
        <v>8</v>
      </c>
      <c r="G12" s="1489">
        <v>20</v>
      </c>
      <c r="H12" s="1403">
        <f t="shared" si="3"/>
        <v>13</v>
      </c>
      <c r="I12" s="1485">
        <v>12</v>
      </c>
      <c r="J12" s="1486">
        <f t="shared" si="4"/>
        <v>25</v>
      </c>
      <c r="K12" s="1403">
        <f t="shared" si="5"/>
        <v>35</v>
      </c>
      <c r="L12" s="1403">
        <f t="shared" si="5"/>
        <v>24</v>
      </c>
      <c r="M12" s="1407">
        <f t="shared" si="6"/>
        <v>59</v>
      </c>
      <c r="N12" s="1397"/>
      <c r="O12" s="1397"/>
      <c r="P12" s="1397"/>
      <c r="Q12" s="1397"/>
      <c r="R12" s="1397"/>
      <c r="S12" s="1397"/>
      <c r="T12" s="1397"/>
      <c r="U12" s="1397"/>
      <c r="V12" s="1397"/>
      <c r="W12" s="1397"/>
      <c r="X12" s="1397"/>
      <c r="Y12" s="1397"/>
      <c r="Z12" s="1397"/>
      <c r="AA12" s="1397"/>
      <c r="AB12" s="1397"/>
      <c r="AC12" s="1397"/>
      <c r="AD12" s="1397"/>
      <c r="AE12" s="1397"/>
      <c r="AF12" s="1397"/>
      <c r="AG12" s="1397"/>
      <c r="AH12" s="1397"/>
      <c r="AI12" s="1397"/>
      <c r="AJ12" s="1397"/>
      <c r="AK12" s="1397"/>
      <c r="AL12" s="1397"/>
      <c r="AM12" s="1397"/>
      <c r="AN12" s="1397"/>
      <c r="AO12" s="1397"/>
      <c r="AP12" s="1397"/>
      <c r="AQ12" s="1397"/>
      <c r="AR12" s="1397"/>
      <c r="AS12" s="1397"/>
      <c r="AT12" s="1397"/>
      <c r="AU12" s="1397"/>
      <c r="AV12" s="1397"/>
      <c r="AW12" s="1397"/>
      <c r="AX12" s="1397"/>
      <c r="AY12" s="1397"/>
      <c r="AZ12" s="1397"/>
      <c r="BA12" s="1397"/>
      <c r="BB12" s="1397"/>
      <c r="BC12" s="1397"/>
      <c r="BD12" s="1397"/>
      <c r="BE12" s="1397"/>
      <c r="BF12" s="1397"/>
      <c r="BG12" s="1397"/>
      <c r="BH12" s="1397"/>
      <c r="BI12" s="1397"/>
      <c r="BJ12" s="1397"/>
      <c r="BK12" s="1397"/>
      <c r="BL12" s="1397"/>
      <c r="BM12" s="1397"/>
      <c r="BN12" s="1397"/>
      <c r="BO12" s="1397"/>
      <c r="BP12" s="1397"/>
      <c r="BQ12" s="1397"/>
      <c r="BR12" s="1397"/>
      <c r="BS12" s="1397"/>
      <c r="BT12" s="1397"/>
      <c r="BU12" s="1397"/>
      <c r="BV12" s="1397"/>
      <c r="BW12" s="1397"/>
      <c r="BX12" s="1397"/>
      <c r="BY12" s="1397"/>
      <c r="BZ12" s="1397"/>
      <c r="CA12" s="1397"/>
      <c r="CB12" s="1397"/>
      <c r="CC12" s="1397"/>
      <c r="CD12" s="1397"/>
      <c r="CE12" s="1397"/>
      <c r="CF12" s="1397"/>
      <c r="CG12" s="1397"/>
      <c r="CH12" s="1397"/>
      <c r="CI12" s="1397"/>
      <c r="CJ12" s="1397"/>
      <c r="CK12" s="1397"/>
      <c r="CL12" s="1397"/>
      <c r="CM12" s="1397"/>
      <c r="CN12" s="1397"/>
      <c r="CO12" s="1397"/>
      <c r="CP12" s="1397"/>
      <c r="CQ12" s="1397"/>
      <c r="CR12" s="1397"/>
      <c r="CS12" s="1397"/>
      <c r="CT12" s="1397"/>
      <c r="CU12" s="1397"/>
      <c r="CV12" s="1397"/>
      <c r="CW12" s="1397"/>
      <c r="CX12" s="1397"/>
      <c r="CY12" s="1397"/>
      <c r="CZ12" s="1397"/>
      <c r="DA12" s="1397"/>
      <c r="DB12" s="1397"/>
      <c r="DC12" s="1397"/>
      <c r="DD12" s="1397"/>
      <c r="DE12" s="1397"/>
      <c r="DF12" s="1397"/>
      <c r="DG12" s="1397"/>
      <c r="DH12" s="1397"/>
      <c r="DI12" s="1397"/>
      <c r="DJ12" s="1397"/>
      <c r="DK12" s="1397"/>
      <c r="DL12" s="1397"/>
      <c r="DM12" s="1397"/>
      <c r="DN12" s="1397"/>
    </row>
    <row r="13" spans="1:118" s="1376" customFormat="1" ht="15.75">
      <c r="A13" s="1412" t="s">
        <v>57</v>
      </c>
      <c r="B13" s="1416">
        <f t="shared" si="0"/>
        <v>12</v>
      </c>
      <c r="C13" s="1417">
        <v>1</v>
      </c>
      <c r="D13" s="2666">
        <v>13</v>
      </c>
      <c r="E13" s="1490">
        <f t="shared" si="0"/>
        <v>13</v>
      </c>
      <c r="F13" s="1404">
        <f t="shared" si="0"/>
        <v>1</v>
      </c>
      <c r="G13" s="1489">
        <f t="shared" si="2"/>
        <v>14</v>
      </c>
      <c r="H13" s="1403">
        <f t="shared" si="3"/>
        <v>9</v>
      </c>
      <c r="I13" s="1485">
        <f t="shared" si="1"/>
        <v>2</v>
      </c>
      <c r="J13" s="1486">
        <f t="shared" si="4"/>
        <v>11</v>
      </c>
      <c r="K13" s="1403">
        <f t="shared" si="5"/>
        <v>34</v>
      </c>
      <c r="L13" s="1403">
        <f t="shared" si="5"/>
        <v>4</v>
      </c>
      <c r="M13" s="1407">
        <f>K13+L13</f>
        <v>38</v>
      </c>
      <c r="N13" s="1397"/>
      <c r="O13" s="1397"/>
      <c r="P13" s="1397"/>
      <c r="Q13" s="1397"/>
      <c r="R13" s="1397"/>
      <c r="S13" s="1397"/>
      <c r="T13" s="1397"/>
      <c r="U13" s="1397"/>
      <c r="V13" s="1397"/>
      <c r="W13" s="1397"/>
      <c r="X13" s="1397"/>
      <c r="Y13" s="1397"/>
      <c r="Z13" s="1397"/>
      <c r="AA13" s="1397"/>
      <c r="AB13" s="1397"/>
      <c r="AC13" s="1397"/>
      <c r="AD13" s="1397"/>
      <c r="AE13" s="1397"/>
      <c r="AF13" s="1397"/>
      <c r="AG13" s="1397"/>
      <c r="AH13" s="1397"/>
      <c r="AI13" s="1397"/>
      <c r="AJ13" s="1397"/>
      <c r="AK13" s="1397"/>
      <c r="AL13" s="1397"/>
      <c r="AM13" s="1397"/>
      <c r="AN13" s="1397"/>
      <c r="AO13" s="1397"/>
      <c r="AP13" s="1397"/>
      <c r="AQ13" s="1397"/>
      <c r="AR13" s="1397"/>
      <c r="AS13" s="1397"/>
      <c r="AT13" s="1397"/>
      <c r="AU13" s="1397"/>
      <c r="AV13" s="1397"/>
      <c r="AW13" s="1397"/>
      <c r="AX13" s="1397"/>
      <c r="AY13" s="1397"/>
      <c r="AZ13" s="1397"/>
      <c r="BA13" s="1397"/>
      <c r="BB13" s="1397"/>
      <c r="BC13" s="1397"/>
      <c r="BD13" s="1397"/>
      <c r="BE13" s="1397"/>
      <c r="BF13" s="1397"/>
      <c r="BG13" s="1397"/>
      <c r="BH13" s="1397"/>
      <c r="BI13" s="1397"/>
      <c r="BJ13" s="1397"/>
      <c r="BK13" s="1397"/>
      <c r="BL13" s="1397"/>
      <c r="BM13" s="1397"/>
      <c r="BN13" s="1397"/>
      <c r="BO13" s="1397"/>
      <c r="BP13" s="1397"/>
      <c r="BQ13" s="1397"/>
      <c r="BR13" s="1397"/>
      <c r="BS13" s="1397"/>
      <c r="BT13" s="1397"/>
      <c r="BU13" s="1397"/>
      <c r="BV13" s="1397"/>
      <c r="BW13" s="1397"/>
      <c r="BX13" s="1397"/>
      <c r="BY13" s="1397"/>
      <c r="BZ13" s="1397"/>
      <c r="CA13" s="1397"/>
      <c r="CB13" s="1397"/>
      <c r="CC13" s="1397"/>
      <c r="CD13" s="1397"/>
      <c r="CE13" s="1397"/>
      <c r="CF13" s="1397"/>
      <c r="CG13" s="1397"/>
      <c r="CH13" s="1397"/>
      <c r="CI13" s="1397"/>
      <c r="CJ13" s="1397"/>
      <c r="CK13" s="1397"/>
      <c r="CL13" s="1397"/>
      <c r="CM13" s="1397"/>
      <c r="CN13" s="1397"/>
      <c r="CO13" s="1397"/>
      <c r="CP13" s="1397"/>
      <c r="CQ13" s="1397"/>
      <c r="CR13" s="1397"/>
      <c r="CS13" s="1397"/>
      <c r="CT13" s="1397"/>
      <c r="CU13" s="1397"/>
      <c r="CV13" s="1397"/>
      <c r="CW13" s="1397"/>
      <c r="CX13" s="1397"/>
      <c r="CY13" s="1397"/>
      <c r="CZ13" s="1397"/>
      <c r="DA13" s="1397"/>
      <c r="DB13" s="1397"/>
      <c r="DC13" s="1397"/>
      <c r="DD13" s="1397"/>
      <c r="DE13" s="1397"/>
      <c r="DF13" s="1397"/>
      <c r="DG13" s="1397"/>
      <c r="DH13" s="1397"/>
      <c r="DI13" s="1397"/>
      <c r="DJ13" s="1397"/>
      <c r="DK13" s="1397"/>
      <c r="DL13" s="1397"/>
      <c r="DM13" s="1397"/>
      <c r="DN13" s="1397"/>
    </row>
    <row r="14" spans="1:118" s="1376" customFormat="1" ht="15.75">
      <c r="A14" s="1412" t="s">
        <v>58</v>
      </c>
      <c r="B14" s="1416">
        <f t="shared" si="0"/>
        <v>8</v>
      </c>
      <c r="C14" s="1417">
        <f t="shared" si="0"/>
        <v>0</v>
      </c>
      <c r="D14" s="2666">
        <f t="shared" si="0"/>
        <v>8</v>
      </c>
      <c r="E14" s="1490">
        <v>9</v>
      </c>
      <c r="F14" s="1404">
        <f t="shared" si="0"/>
        <v>0</v>
      </c>
      <c r="G14" s="1489">
        <f t="shared" si="2"/>
        <v>9</v>
      </c>
      <c r="H14" s="1403">
        <f t="shared" si="3"/>
        <v>7</v>
      </c>
      <c r="I14" s="1485">
        <f t="shared" si="1"/>
        <v>0</v>
      </c>
      <c r="J14" s="1486">
        <f t="shared" si="4"/>
        <v>7</v>
      </c>
      <c r="K14" s="1403">
        <f t="shared" si="5"/>
        <v>24</v>
      </c>
      <c r="L14" s="1403">
        <f t="shared" si="5"/>
        <v>0</v>
      </c>
      <c r="M14" s="1407">
        <f t="shared" si="6"/>
        <v>24</v>
      </c>
      <c r="N14" s="1397"/>
      <c r="O14" s="1397"/>
      <c r="P14" s="1397"/>
      <c r="Q14" s="1397"/>
      <c r="R14" s="1397"/>
      <c r="S14" s="1397"/>
      <c r="T14" s="1397"/>
      <c r="U14" s="1397"/>
      <c r="V14" s="1397"/>
      <c r="W14" s="1397"/>
      <c r="X14" s="1397"/>
      <c r="Y14" s="1397"/>
      <c r="Z14" s="1397"/>
      <c r="AA14" s="1397"/>
      <c r="AB14" s="1397"/>
      <c r="AC14" s="1397"/>
      <c r="AD14" s="1397"/>
      <c r="AE14" s="1397"/>
      <c r="AF14" s="1397"/>
      <c r="AG14" s="1397"/>
      <c r="AH14" s="1397"/>
      <c r="AI14" s="1397"/>
      <c r="AJ14" s="1397"/>
      <c r="AK14" s="1397"/>
      <c r="AL14" s="1397"/>
      <c r="AM14" s="1397"/>
      <c r="AN14" s="1397"/>
      <c r="AO14" s="1397"/>
      <c r="AP14" s="1397"/>
      <c r="AQ14" s="1397"/>
      <c r="AR14" s="1397"/>
      <c r="AS14" s="1397"/>
      <c r="AT14" s="1397"/>
      <c r="AU14" s="1397"/>
      <c r="AV14" s="1397"/>
      <c r="AW14" s="1397"/>
      <c r="AX14" s="1397"/>
      <c r="AY14" s="1397"/>
      <c r="AZ14" s="1397"/>
      <c r="BA14" s="1397"/>
      <c r="BB14" s="1397"/>
      <c r="BC14" s="1397"/>
      <c r="BD14" s="1397"/>
      <c r="BE14" s="1397"/>
      <c r="BF14" s="1397"/>
      <c r="BG14" s="1397"/>
      <c r="BH14" s="1397"/>
      <c r="BI14" s="1397"/>
      <c r="BJ14" s="1397"/>
      <c r="BK14" s="1397"/>
      <c r="BL14" s="1397"/>
      <c r="BM14" s="1397"/>
      <c r="BN14" s="1397"/>
      <c r="BO14" s="1397"/>
      <c r="BP14" s="1397"/>
      <c r="BQ14" s="1397"/>
      <c r="BR14" s="1397"/>
      <c r="BS14" s="1397"/>
      <c r="BT14" s="1397"/>
      <c r="BU14" s="1397"/>
      <c r="BV14" s="1397"/>
      <c r="BW14" s="1397"/>
      <c r="BX14" s="1397"/>
      <c r="BY14" s="1397"/>
      <c r="BZ14" s="1397"/>
      <c r="CA14" s="1397"/>
      <c r="CB14" s="1397"/>
      <c r="CC14" s="1397"/>
      <c r="CD14" s="1397"/>
      <c r="CE14" s="1397"/>
      <c r="CF14" s="1397"/>
      <c r="CG14" s="1397"/>
      <c r="CH14" s="1397"/>
      <c r="CI14" s="1397"/>
      <c r="CJ14" s="1397"/>
      <c r="CK14" s="1397"/>
      <c r="CL14" s="1397"/>
      <c r="CM14" s="1397"/>
      <c r="CN14" s="1397"/>
      <c r="CO14" s="1397"/>
      <c r="CP14" s="1397"/>
      <c r="CQ14" s="1397"/>
      <c r="CR14" s="1397"/>
      <c r="CS14" s="1397"/>
      <c r="CT14" s="1397"/>
      <c r="CU14" s="1397"/>
      <c r="CV14" s="1397"/>
      <c r="CW14" s="1397"/>
      <c r="CX14" s="1397"/>
      <c r="CY14" s="1397"/>
      <c r="CZ14" s="1397"/>
      <c r="DA14" s="1397"/>
      <c r="DB14" s="1397"/>
      <c r="DC14" s="1397"/>
      <c r="DD14" s="1397"/>
      <c r="DE14" s="1397"/>
      <c r="DF14" s="1397"/>
      <c r="DG14" s="1397"/>
      <c r="DH14" s="1397"/>
      <c r="DI14" s="1397"/>
      <c r="DJ14" s="1397"/>
      <c r="DK14" s="1397"/>
      <c r="DL14" s="1397"/>
      <c r="DM14" s="1397"/>
      <c r="DN14" s="1397"/>
    </row>
    <row r="15" spans="1:118" s="1376" customFormat="1" ht="16.5" thickBot="1">
      <c r="A15" s="1862" t="s">
        <v>59</v>
      </c>
      <c r="B15" s="1465">
        <f t="shared" si="0"/>
        <v>36</v>
      </c>
      <c r="C15" s="1458">
        <f t="shared" si="0"/>
        <v>4</v>
      </c>
      <c r="D15" s="2667">
        <f t="shared" si="0"/>
        <v>40</v>
      </c>
      <c r="E15" s="2677">
        <v>27</v>
      </c>
      <c r="F15" s="1460">
        <f t="shared" si="0"/>
        <v>0</v>
      </c>
      <c r="G15" s="2678">
        <f t="shared" si="2"/>
        <v>27</v>
      </c>
      <c r="H15" s="1447">
        <v>24</v>
      </c>
      <c r="I15" s="1863">
        <f t="shared" si="1"/>
        <v>7</v>
      </c>
      <c r="J15" s="1864">
        <f t="shared" si="4"/>
        <v>31</v>
      </c>
      <c r="K15" s="1447">
        <f t="shared" si="5"/>
        <v>87</v>
      </c>
      <c r="L15" s="1447">
        <f t="shared" si="5"/>
        <v>11</v>
      </c>
      <c r="M15" s="1449">
        <f t="shared" si="6"/>
        <v>98</v>
      </c>
      <c r="N15" s="1397"/>
      <c r="O15" s="1397"/>
      <c r="P15" s="1397"/>
      <c r="Q15" s="1397"/>
      <c r="R15" s="1397"/>
      <c r="S15" s="1397"/>
      <c r="T15" s="1397"/>
      <c r="U15" s="1397"/>
      <c r="V15" s="1397"/>
      <c r="W15" s="1397"/>
      <c r="X15" s="1397"/>
      <c r="Y15" s="1397"/>
      <c r="Z15" s="1397"/>
      <c r="AA15" s="1397"/>
      <c r="AB15" s="1397"/>
      <c r="AC15" s="1397"/>
      <c r="AD15" s="1397"/>
      <c r="AE15" s="1397"/>
      <c r="AF15" s="1397"/>
      <c r="AG15" s="1397"/>
      <c r="AH15" s="1397"/>
      <c r="AI15" s="1397"/>
      <c r="AJ15" s="1397"/>
      <c r="AK15" s="1397"/>
      <c r="AL15" s="1397"/>
      <c r="AM15" s="1397"/>
      <c r="AN15" s="1397"/>
      <c r="AO15" s="1397"/>
      <c r="AP15" s="1397"/>
      <c r="AQ15" s="1397"/>
      <c r="AR15" s="1397"/>
      <c r="AS15" s="1397"/>
      <c r="AT15" s="1397"/>
      <c r="AU15" s="1397"/>
      <c r="AV15" s="1397"/>
      <c r="AW15" s="1397"/>
      <c r="AX15" s="1397"/>
      <c r="AY15" s="1397"/>
      <c r="AZ15" s="1397"/>
      <c r="BA15" s="1397"/>
      <c r="BB15" s="1397"/>
      <c r="BC15" s="1397"/>
      <c r="BD15" s="1397"/>
      <c r="BE15" s="1397"/>
      <c r="BF15" s="1397"/>
      <c r="BG15" s="1397"/>
      <c r="BH15" s="1397"/>
      <c r="BI15" s="1397"/>
      <c r="BJ15" s="1397"/>
      <c r="BK15" s="1397"/>
      <c r="BL15" s="1397"/>
      <c r="BM15" s="1397"/>
      <c r="BN15" s="1397"/>
      <c r="BO15" s="1397"/>
      <c r="BP15" s="1397"/>
      <c r="BQ15" s="1397"/>
      <c r="BR15" s="1397"/>
      <c r="BS15" s="1397"/>
      <c r="BT15" s="1397"/>
      <c r="BU15" s="1397"/>
      <c r="BV15" s="1397"/>
      <c r="BW15" s="1397"/>
      <c r="BX15" s="1397"/>
      <c r="BY15" s="1397"/>
      <c r="BZ15" s="1397"/>
      <c r="CA15" s="1397"/>
      <c r="CB15" s="1397"/>
      <c r="CC15" s="1397"/>
      <c r="CD15" s="1397"/>
      <c r="CE15" s="1397"/>
      <c r="CF15" s="1397"/>
      <c r="CG15" s="1397"/>
      <c r="CH15" s="1397"/>
      <c r="CI15" s="1397"/>
      <c r="CJ15" s="1397"/>
      <c r="CK15" s="1397"/>
      <c r="CL15" s="1397"/>
      <c r="CM15" s="1397"/>
      <c r="CN15" s="1397"/>
      <c r="CO15" s="1397"/>
      <c r="CP15" s="1397"/>
      <c r="CQ15" s="1397"/>
      <c r="CR15" s="1397"/>
      <c r="CS15" s="1397"/>
      <c r="CT15" s="1397"/>
      <c r="CU15" s="1397"/>
      <c r="CV15" s="1397"/>
      <c r="CW15" s="1397"/>
      <c r="CX15" s="1397"/>
      <c r="CY15" s="1397"/>
      <c r="CZ15" s="1397"/>
      <c r="DA15" s="1397"/>
      <c r="DB15" s="1397"/>
      <c r="DC15" s="1397"/>
      <c r="DD15" s="1397"/>
      <c r="DE15" s="1397"/>
      <c r="DF15" s="1397"/>
      <c r="DG15" s="1397"/>
      <c r="DH15" s="1397"/>
      <c r="DI15" s="1397"/>
      <c r="DJ15" s="1397"/>
      <c r="DK15" s="1397"/>
      <c r="DL15" s="1397"/>
      <c r="DM15" s="1397"/>
      <c r="DN15" s="1397"/>
    </row>
    <row r="16" spans="1:118" s="1376" customFormat="1" ht="15" customHeight="1" thickBot="1">
      <c r="A16" s="1451" t="s">
        <v>12</v>
      </c>
      <c r="B16" s="1452">
        <f>SUM(B8:B15)</f>
        <v>115</v>
      </c>
      <c r="C16" s="1452">
        <f>SUM(C7:C15)</f>
        <v>19</v>
      </c>
      <c r="D16" s="1453">
        <f>SUM(D7:D15)</f>
        <v>134</v>
      </c>
      <c r="E16" s="2679">
        <f>SUM(E7:E15)</f>
        <v>101</v>
      </c>
      <c r="F16" s="1452">
        <f>SUM(F7:F15)</f>
        <v>22</v>
      </c>
      <c r="G16" s="1507">
        <f>SUM(G7:G15)</f>
        <v>123</v>
      </c>
      <c r="H16" s="2585">
        <f>SUM(H8:H15)</f>
        <v>92</v>
      </c>
      <c r="I16" s="1453">
        <f>SUM(I8:I15)</f>
        <v>58</v>
      </c>
      <c r="J16" s="1507">
        <f>SUM(J7:J15)</f>
        <v>150</v>
      </c>
      <c r="K16" s="1506">
        <f>E16+B16+H16</f>
        <v>308</v>
      </c>
      <c r="L16" s="1506">
        <f>C16+F16+I16</f>
        <v>99</v>
      </c>
      <c r="M16" s="1507">
        <f>K16+L16</f>
        <v>407</v>
      </c>
      <c r="N16" s="1397"/>
      <c r="O16" s="1397"/>
      <c r="P16" s="1397"/>
      <c r="Q16" s="1397"/>
      <c r="R16" s="1397"/>
      <c r="S16" s="1397"/>
      <c r="T16" s="1397"/>
      <c r="U16" s="1397"/>
      <c r="V16" s="1397"/>
      <c r="W16" s="1397"/>
      <c r="X16" s="1397"/>
      <c r="Y16" s="1397"/>
      <c r="Z16" s="1397"/>
      <c r="AA16" s="1397"/>
      <c r="AB16" s="1397"/>
      <c r="AC16" s="1397"/>
      <c r="AD16" s="1397"/>
      <c r="AE16" s="1397"/>
      <c r="AF16" s="1397"/>
      <c r="AG16" s="1397"/>
      <c r="AH16" s="1397"/>
      <c r="AI16" s="1397"/>
      <c r="AJ16" s="1397"/>
      <c r="AK16" s="1397"/>
      <c r="AL16" s="1397"/>
      <c r="AM16" s="1397"/>
      <c r="AN16" s="1397"/>
      <c r="AO16" s="1397"/>
      <c r="AP16" s="1397"/>
      <c r="AQ16" s="1397"/>
      <c r="AR16" s="1397"/>
      <c r="AS16" s="1397"/>
      <c r="AT16" s="1397"/>
      <c r="AU16" s="1397"/>
      <c r="AV16" s="1397"/>
      <c r="AW16" s="1397"/>
      <c r="AX16" s="1397"/>
      <c r="AY16" s="1397"/>
      <c r="AZ16" s="1397"/>
      <c r="BA16" s="1397"/>
      <c r="BB16" s="1397"/>
      <c r="BC16" s="1397"/>
      <c r="BD16" s="1397"/>
      <c r="BE16" s="1397"/>
      <c r="BF16" s="1397"/>
      <c r="BG16" s="1397"/>
      <c r="BH16" s="1397"/>
      <c r="BI16" s="1397"/>
      <c r="BJ16" s="1397"/>
      <c r="BK16" s="1397"/>
      <c r="BL16" s="1397"/>
      <c r="BM16" s="1397"/>
      <c r="BN16" s="1397"/>
      <c r="BO16" s="1397"/>
      <c r="BP16" s="1397"/>
      <c r="BQ16" s="1397"/>
      <c r="BR16" s="1397"/>
      <c r="BS16" s="1397"/>
      <c r="BT16" s="1397"/>
      <c r="BU16" s="1397"/>
      <c r="BV16" s="1397"/>
      <c r="BW16" s="1397"/>
      <c r="BX16" s="1397"/>
      <c r="BY16" s="1397"/>
      <c r="BZ16" s="1397"/>
      <c r="CA16" s="1397"/>
      <c r="CB16" s="1397"/>
      <c r="CC16" s="1397"/>
      <c r="CD16" s="1397"/>
      <c r="CE16" s="1397"/>
      <c r="CF16" s="1397"/>
      <c r="CG16" s="1397"/>
      <c r="CH16" s="1397"/>
      <c r="CI16" s="1397"/>
      <c r="CJ16" s="1397"/>
      <c r="CK16" s="1397"/>
      <c r="CL16" s="1397"/>
      <c r="CM16" s="1397"/>
      <c r="CN16" s="1397"/>
      <c r="CO16" s="1397"/>
      <c r="CP16" s="1397"/>
      <c r="CQ16" s="1397"/>
      <c r="CR16" s="1397"/>
      <c r="CS16" s="1397"/>
      <c r="CT16" s="1397"/>
      <c r="CU16" s="1397"/>
      <c r="CV16" s="1397"/>
      <c r="CW16" s="1397"/>
      <c r="CX16" s="1397"/>
      <c r="CY16" s="1397"/>
      <c r="CZ16" s="1397"/>
      <c r="DA16" s="1397"/>
      <c r="DB16" s="1397"/>
      <c r="DC16" s="1397"/>
      <c r="DD16" s="1397"/>
      <c r="DE16" s="1397"/>
      <c r="DF16" s="1397"/>
      <c r="DG16" s="1397"/>
      <c r="DH16" s="1397"/>
      <c r="DI16" s="1397"/>
      <c r="DJ16" s="1397"/>
      <c r="DK16" s="1397"/>
      <c r="DL16" s="1397"/>
      <c r="DM16" s="1397"/>
      <c r="DN16" s="1397"/>
    </row>
    <row r="17" spans="1:118" s="1376" customFormat="1" ht="15.75">
      <c r="A17" s="1415" t="s">
        <v>23</v>
      </c>
      <c r="B17" s="1488"/>
      <c r="C17" s="1426"/>
      <c r="D17" s="2668"/>
      <c r="E17" s="1866"/>
      <c r="F17" s="1450"/>
      <c r="G17" s="1865"/>
      <c r="H17" s="1450"/>
      <c r="I17" s="1466"/>
      <c r="J17" s="1865"/>
      <c r="K17" s="1450"/>
      <c r="L17" s="1450"/>
      <c r="M17" s="1487"/>
      <c r="N17" s="1397"/>
      <c r="O17" s="1397"/>
      <c r="P17" s="1397"/>
      <c r="Q17" s="1397"/>
      <c r="R17" s="1397"/>
      <c r="S17" s="1397"/>
      <c r="T17" s="1397"/>
      <c r="U17" s="1397"/>
      <c r="V17" s="1397"/>
      <c r="W17" s="1397"/>
      <c r="X17" s="1397"/>
      <c r="Y17" s="1397"/>
      <c r="Z17" s="1397"/>
      <c r="AA17" s="1397"/>
      <c r="AB17" s="1397"/>
      <c r="AC17" s="1397"/>
      <c r="AD17" s="1397"/>
      <c r="AE17" s="1397"/>
      <c r="AF17" s="1397"/>
      <c r="AG17" s="1397"/>
      <c r="AH17" s="1397"/>
      <c r="AI17" s="1397"/>
      <c r="AJ17" s="1397"/>
      <c r="AK17" s="1397"/>
      <c r="AL17" s="1397"/>
      <c r="AM17" s="1397"/>
      <c r="AN17" s="1397"/>
      <c r="AO17" s="1397"/>
      <c r="AP17" s="1397"/>
      <c r="AQ17" s="1397"/>
      <c r="AR17" s="1397"/>
      <c r="AS17" s="1397"/>
      <c r="AT17" s="1397"/>
      <c r="AU17" s="1397"/>
      <c r="AV17" s="1397"/>
      <c r="AW17" s="1397"/>
      <c r="AX17" s="1397"/>
      <c r="AY17" s="1397"/>
      <c r="AZ17" s="1397"/>
      <c r="BA17" s="1397"/>
      <c r="BB17" s="1397"/>
      <c r="BC17" s="1397"/>
      <c r="BD17" s="1397"/>
      <c r="BE17" s="1397"/>
      <c r="BF17" s="1397"/>
      <c r="BG17" s="1397"/>
      <c r="BH17" s="1397"/>
      <c r="BI17" s="1397"/>
      <c r="BJ17" s="1397"/>
      <c r="BK17" s="1397"/>
      <c r="BL17" s="1397"/>
      <c r="BM17" s="1397"/>
      <c r="BN17" s="1397"/>
      <c r="BO17" s="1397"/>
      <c r="BP17" s="1397"/>
      <c r="BQ17" s="1397"/>
      <c r="BR17" s="1397"/>
      <c r="BS17" s="1397"/>
      <c r="BT17" s="1397"/>
      <c r="BU17" s="1397"/>
      <c r="BV17" s="1397"/>
      <c r="BW17" s="1397"/>
      <c r="BX17" s="1397"/>
      <c r="BY17" s="1397"/>
      <c r="BZ17" s="1397"/>
      <c r="CA17" s="1397"/>
      <c r="CB17" s="1397"/>
      <c r="CC17" s="1397"/>
      <c r="CD17" s="1397"/>
      <c r="CE17" s="1397"/>
      <c r="CF17" s="1397"/>
      <c r="CG17" s="1397"/>
      <c r="CH17" s="1397"/>
      <c r="CI17" s="1397"/>
      <c r="CJ17" s="1397"/>
      <c r="CK17" s="1397"/>
      <c r="CL17" s="1397"/>
      <c r="CM17" s="1397"/>
      <c r="CN17" s="1397"/>
      <c r="CO17" s="1397"/>
      <c r="CP17" s="1397"/>
      <c r="CQ17" s="1397"/>
      <c r="CR17" s="1397"/>
      <c r="CS17" s="1397"/>
      <c r="CT17" s="1397"/>
      <c r="CU17" s="1397"/>
      <c r="CV17" s="1397"/>
      <c r="CW17" s="1397"/>
      <c r="CX17" s="1397"/>
      <c r="CY17" s="1397"/>
      <c r="CZ17" s="1397"/>
      <c r="DA17" s="1397"/>
      <c r="DB17" s="1397"/>
      <c r="DC17" s="1397"/>
      <c r="DD17" s="1397"/>
      <c r="DE17" s="1397"/>
      <c r="DF17" s="1397"/>
      <c r="DG17" s="1397"/>
      <c r="DH17" s="1397"/>
      <c r="DI17" s="1397"/>
      <c r="DJ17" s="1397"/>
      <c r="DK17" s="1397"/>
      <c r="DL17" s="1397"/>
      <c r="DM17" s="1397"/>
      <c r="DN17" s="1397"/>
    </row>
    <row r="18" spans="1:118" s="1376" customFormat="1" ht="15.75">
      <c r="A18" s="1415" t="s">
        <v>11</v>
      </c>
      <c r="B18" s="1488"/>
      <c r="C18" s="1426"/>
      <c r="D18" s="2669"/>
      <c r="E18" s="1490"/>
      <c r="F18" s="1403"/>
      <c r="G18" s="1489"/>
      <c r="H18" s="1403"/>
      <c r="I18" s="1406"/>
      <c r="J18" s="1489"/>
      <c r="K18" s="1403"/>
      <c r="L18" s="1403"/>
      <c r="M18" s="1407"/>
      <c r="N18" s="1397"/>
      <c r="O18" s="1397"/>
      <c r="P18" s="1397"/>
      <c r="Q18" s="1397"/>
      <c r="R18" s="1397"/>
      <c r="S18" s="1397"/>
      <c r="T18" s="1397"/>
      <c r="U18" s="1397"/>
      <c r="V18" s="1397"/>
      <c r="W18" s="1397"/>
      <c r="X18" s="1397"/>
      <c r="Y18" s="1397"/>
      <c r="Z18" s="1397"/>
      <c r="AA18" s="1397"/>
      <c r="AB18" s="1397"/>
      <c r="AC18" s="1397"/>
      <c r="AD18" s="1397"/>
      <c r="AE18" s="1397"/>
      <c r="AF18" s="1397"/>
      <c r="AG18" s="1397"/>
      <c r="AH18" s="1397"/>
      <c r="AI18" s="1397"/>
      <c r="AJ18" s="1397"/>
      <c r="AK18" s="1397"/>
      <c r="AL18" s="1397"/>
      <c r="AM18" s="1397"/>
      <c r="AN18" s="1397"/>
      <c r="AO18" s="1397"/>
      <c r="AP18" s="1397"/>
      <c r="AQ18" s="1397"/>
      <c r="AR18" s="1397"/>
      <c r="AS18" s="1397"/>
      <c r="AT18" s="1397"/>
      <c r="AU18" s="1397"/>
      <c r="AV18" s="1397"/>
      <c r="AW18" s="1397"/>
      <c r="AX18" s="1397"/>
      <c r="AY18" s="1397"/>
      <c r="AZ18" s="1397"/>
      <c r="BA18" s="1397"/>
      <c r="BB18" s="1397"/>
      <c r="BC18" s="1397"/>
      <c r="BD18" s="1397"/>
      <c r="BE18" s="1397"/>
      <c r="BF18" s="1397"/>
      <c r="BG18" s="1397"/>
      <c r="BH18" s="1397"/>
      <c r="BI18" s="1397"/>
      <c r="BJ18" s="1397"/>
      <c r="BK18" s="1397"/>
      <c r="BL18" s="1397"/>
      <c r="BM18" s="1397"/>
      <c r="BN18" s="1397"/>
      <c r="BO18" s="1397"/>
      <c r="BP18" s="1397"/>
      <c r="BQ18" s="1397"/>
      <c r="BR18" s="1397"/>
      <c r="BS18" s="1397"/>
      <c r="BT18" s="1397"/>
      <c r="BU18" s="1397"/>
      <c r="BV18" s="1397"/>
      <c r="BW18" s="1397"/>
      <c r="BX18" s="1397"/>
      <c r="BY18" s="1397"/>
      <c r="BZ18" s="1397"/>
      <c r="CA18" s="1397"/>
      <c r="CB18" s="1397"/>
      <c r="CC18" s="1397"/>
      <c r="CD18" s="1397"/>
      <c r="CE18" s="1397"/>
      <c r="CF18" s="1397"/>
      <c r="CG18" s="1397"/>
      <c r="CH18" s="1397"/>
      <c r="CI18" s="1397"/>
      <c r="CJ18" s="1397"/>
      <c r="CK18" s="1397"/>
      <c r="CL18" s="1397"/>
      <c r="CM18" s="1397"/>
      <c r="CN18" s="1397"/>
      <c r="CO18" s="1397"/>
      <c r="CP18" s="1397"/>
      <c r="CQ18" s="1397"/>
      <c r="CR18" s="1397"/>
      <c r="CS18" s="1397"/>
      <c r="CT18" s="1397"/>
      <c r="CU18" s="1397"/>
      <c r="CV18" s="1397"/>
      <c r="CW18" s="1397"/>
      <c r="CX18" s="1397"/>
      <c r="CY18" s="1397"/>
      <c r="CZ18" s="1397"/>
      <c r="DA18" s="1397"/>
      <c r="DB18" s="1397"/>
      <c r="DC18" s="1397"/>
      <c r="DD18" s="1397"/>
      <c r="DE18" s="1397"/>
      <c r="DF18" s="1397"/>
      <c r="DG18" s="1397"/>
      <c r="DH18" s="1397"/>
      <c r="DI18" s="1397"/>
      <c r="DJ18" s="1397"/>
      <c r="DK18" s="1397"/>
      <c r="DL18" s="1397"/>
      <c r="DM18" s="1397"/>
      <c r="DN18" s="1397"/>
    </row>
    <row r="19" spans="1:118" s="1376" customFormat="1" ht="15.75">
      <c r="A19" s="1402" t="s">
        <v>52</v>
      </c>
      <c r="B19" s="1491">
        <v>17</v>
      </c>
      <c r="C19" s="1492">
        <v>3</v>
      </c>
      <c r="D19" s="1497">
        <f>C19+B19</f>
        <v>20</v>
      </c>
      <c r="E19" s="2680">
        <v>12</v>
      </c>
      <c r="F19" s="1492">
        <v>7</v>
      </c>
      <c r="G19" s="1493">
        <f>E19+F19</f>
        <v>19</v>
      </c>
      <c r="H19" s="1403">
        <v>14</v>
      </c>
      <c r="I19" s="1494">
        <v>3</v>
      </c>
      <c r="J19" s="1493">
        <f>H19+I19</f>
        <v>17</v>
      </c>
      <c r="K19" s="1403">
        <f>E19+B19+H19</f>
        <v>43</v>
      </c>
      <c r="L19" s="1403">
        <f t="shared" si="5"/>
        <v>13</v>
      </c>
      <c r="M19" s="1407">
        <f>K19+L19</f>
        <v>56</v>
      </c>
      <c r="N19" s="1397"/>
      <c r="O19" s="1397"/>
      <c r="P19" s="1397"/>
      <c r="Q19" s="1397"/>
      <c r="R19" s="1397"/>
      <c r="S19" s="1397"/>
      <c r="T19" s="1397"/>
      <c r="U19" s="1397"/>
      <c r="V19" s="1397"/>
      <c r="W19" s="1397"/>
      <c r="X19" s="1397"/>
      <c r="Y19" s="1397"/>
      <c r="Z19" s="1397"/>
      <c r="AA19" s="1397"/>
      <c r="AB19" s="1397"/>
      <c r="AC19" s="1397"/>
      <c r="AD19" s="1397"/>
      <c r="AE19" s="1397"/>
      <c r="AF19" s="1397"/>
      <c r="AG19" s="1397"/>
      <c r="AH19" s="1397"/>
      <c r="AI19" s="1397"/>
      <c r="AJ19" s="1397"/>
      <c r="AK19" s="1397"/>
      <c r="AL19" s="1397"/>
      <c r="AM19" s="1397"/>
      <c r="AN19" s="1397"/>
      <c r="AO19" s="1397"/>
      <c r="AP19" s="1397"/>
      <c r="AQ19" s="1397"/>
      <c r="AR19" s="1397"/>
      <c r="AS19" s="1397"/>
      <c r="AT19" s="1397"/>
      <c r="AU19" s="1397"/>
      <c r="AV19" s="1397"/>
      <c r="AW19" s="1397"/>
      <c r="AX19" s="1397"/>
      <c r="AY19" s="1397"/>
      <c r="AZ19" s="1397"/>
      <c r="BA19" s="1397"/>
      <c r="BB19" s="1397"/>
      <c r="BC19" s="1397"/>
      <c r="BD19" s="1397"/>
      <c r="BE19" s="1397"/>
      <c r="BF19" s="1397"/>
      <c r="BG19" s="1397"/>
      <c r="BH19" s="1397"/>
      <c r="BI19" s="1397"/>
      <c r="BJ19" s="1397"/>
      <c r="BK19" s="1397"/>
      <c r="BL19" s="1397"/>
      <c r="BM19" s="1397"/>
      <c r="BN19" s="1397"/>
      <c r="BO19" s="1397"/>
      <c r="BP19" s="1397"/>
      <c r="BQ19" s="1397"/>
      <c r="BR19" s="1397"/>
      <c r="BS19" s="1397"/>
      <c r="BT19" s="1397"/>
      <c r="BU19" s="1397"/>
      <c r="BV19" s="1397"/>
      <c r="BW19" s="1397"/>
      <c r="BX19" s="1397"/>
      <c r="BY19" s="1397"/>
      <c r="BZ19" s="1397"/>
      <c r="CA19" s="1397"/>
      <c r="CB19" s="1397"/>
      <c r="CC19" s="1397"/>
      <c r="CD19" s="1397"/>
      <c r="CE19" s="1397"/>
      <c r="CF19" s="1397"/>
      <c r="CG19" s="1397"/>
      <c r="CH19" s="1397"/>
      <c r="CI19" s="1397"/>
      <c r="CJ19" s="1397"/>
      <c r="CK19" s="1397"/>
      <c r="CL19" s="1397"/>
      <c r="CM19" s="1397"/>
      <c r="CN19" s="1397"/>
      <c r="CO19" s="1397"/>
      <c r="CP19" s="1397"/>
      <c r="CQ19" s="1397"/>
      <c r="CR19" s="1397"/>
      <c r="CS19" s="1397"/>
      <c r="CT19" s="1397"/>
      <c r="CU19" s="1397"/>
      <c r="CV19" s="1397"/>
      <c r="CW19" s="1397"/>
      <c r="CX19" s="1397"/>
      <c r="CY19" s="1397"/>
      <c r="CZ19" s="1397"/>
      <c r="DA19" s="1397"/>
      <c r="DB19" s="1397"/>
      <c r="DC19" s="1397"/>
      <c r="DD19" s="1397"/>
      <c r="DE19" s="1397"/>
      <c r="DF19" s="1397"/>
      <c r="DG19" s="1397"/>
      <c r="DH19" s="1397"/>
      <c r="DI19" s="1397"/>
      <c r="DJ19" s="1397"/>
      <c r="DK19" s="1397"/>
      <c r="DL19" s="1397"/>
      <c r="DM19" s="1397"/>
      <c r="DN19" s="1397"/>
    </row>
    <row r="20" spans="1:118" s="1376" customFormat="1" ht="15.75">
      <c r="A20" s="1408" t="s">
        <v>53</v>
      </c>
      <c r="B20" s="1491">
        <v>17</v>
      </c>
      <c r="C20" s="1492">
        <v>4</v>
      </c>
      <c r="D20" s="1497">
        <f aca="true" t="shared" si="7" ref="D20:D27">C20+B20</f>
        <v>21</v>
      </c>
      <c r="E20" s="2680">
        <v>11</v>
      </c>
      <c r="F20" s="1495">
        <v>3</v>
      </c>
      <c r="G20" s="1493">
        <f aca="true" t="shared" si="8" ref="G20:G26">E20+F20</f>
        <v>14</v>
      </c>
      <c r="H20" s="1403">
        <v>12</v>
      </c>
      <c r="I20" s="1494">
        <v>3</v>
      </c>
      <c r="J20" s="1493">
        <f aca="true" t="shared" si="9" ref="J20:J26">H20+I20</f>
        <v>15</v>
      </c>
      <c r="K20" s="1403">
        <f t="shared" si="5"/>
        <v>40</v>
      </c>
      <c r="L20" s="1403">
        <f t="shared" si="5"/>
        <v>10</v>
      </c>
      <c r="M20" s="1407">
        <f t="shared" si="6"/>
        <v>50</v>
      </c>
      <c r="N20" s="1397"/>
      <c r="O20" s="1397"/>
      <c r="P20" s="1397"/>
      <c r="Q20" s="1397"/>
      <c r="R20" s="1397"/>
      <c r="S20" s="1397"/>
      <c r="T20" s="1397"/>
      <c r="U20" s="1397"/>
      <c r="V20" s="1397"/>
      <c r="W20" s="1397"/>
      <c r="X20" s="1397"/>
      <c r="Y20" s="1397"/>
      <c r="Z20" s="1397"/>
      <c r="AA20" s="1397"/>
      <c r="AB20" s="1397"/>
      <c r="AC20" s="1397"/>
      <c r="AD20" s="1397"/>
      <c r="AE20" s="1397"/>
      <c r="AF20" s="1397"/>
      <c r="AG20" s="1397"/>
      <c r="AH20" s="1397"/>
      <c r="AI20" s="1397"/>
      <c r="AJ20" s="1397"/>
      <c r="AK20" s="1397"/>
      <c r="AL20" s="1397"/>
      <c r="AM20" s="1397"/>
      <c r="AN20" s="1397"/>
      <c r="AO20" s="1397"/>
      <c r="AP20" s="1397"/>
      <c r="AQ20" s="1397"/>
      <c r="AR20" s="1397"/>
      <c r="AS20" s="1397"/>
      <c r="AT20" s="1397"/>
      <c r="AU20" s="1397"/>
      <c r="AV20" s="1397"/>
      <c r="AW20" s="1397"/>
      <c r="AX20" s="1397"/>
      <c r="AY20" s="1397"/>
      <c r="AZ20" s="1397"/>
      <c r="BA20" s="1397"/>
      <c r="BB20" s="1397"/>
      <c r="BC20" s="1397"/>
      <c r="BD20" s="1397"/>
      <c r="BE20" s="1397"/>
      <c r="BF20" s="1397"/>
      <c r="BG20" s="1397"/>
      <c r="BH20" s="1397"/>
      <c r="BI20" s="1397"/>
      <c r="BJ20" s="1397"/>
      <c r="BK20" s="1397"/>
      <c r="BL20" s="1397"/>
      <c r="BM20" s="1397"/>
      <c r="BN20" s="1397"/>
      <c r="BO20" s="1397"/>
      <c r="BP20" s="1397"/>
      <c r="BQ20" s="1397"/>
      <c r="BR20" s="1397"/>
      <c r="BS20" s="1397"/>
      <c r="BT20" s="1397"/>
      <c r="BU20" s="1397"/>
      <c r="BV20" s="1397"/>
      <c r="BW20" s="1397"/>
      <c r="BX20" s="1397"/>
      <c r="BY20" s="1397"/>
      <c r="BZ20" s="1397"/>
      <c r="CA20" s="1397"/>
      <c r="CB20" s="1397"/>
      <c r="CC20" s="1397"/>
      <c r="CD20" s="1397"/>
      <c r="CE20" s="1397"/>
      <c r="CF20" s="1397"/>
      <c r="CG20" s="1397"/>
      <c r="CH20" s="1397"/>
      <c r="CI20" s="1397"/>
      <c r="CJ20" s="1397"/>
      <c r="CK20" s="1397"/>
      <c r="CL20" s="1397"/>
      <c r="CM20" s="1397"/>
      <c r="CN20" s="1397"/>
      <c r="CO20" s="1397"/>
      <c r="CP20" s="1397"/>
      <c r="CQ20" s="1397"/>
      <c r="CR20" s="1397"/>
      <c r="CS20" s="1397"/>
      <c r="CT20" s="1397"/>
      <c r="CU20" s="1397"/>
      <c r="CV20" s="1397"/>
      <c r="CW20" s="1397"/>
      <c r="CX20" s="1397"/>
      <c r="CY20" s="1397"/>
      <c r="CZ20" s="1397"/>
      <c r="DA20" s="1397"/>
      <c r="DB20" s="1397"/>
      <c r="DC20" s="1397"/>
      <c r="DD20" s="1397"/>
      <c r="DE20" s="1397"/>
      <c r="DF20" s="1397"/>
      <c r="DG20" s="1397"/>
      <c r="DH20" s="1397"/>
      <c r="DI20" s="1397"/>
      <c r="DJ20" s="1397"/>
      <c r="DK20" s="1397"/>
      <c r="DL20" s="1397"/>
      <c r="DM20" s="1397"/>
      <c r="DN20" s="1397"/>
    </row>
    <row r="21" spans="1:118" s="1376" customFormat="1" ht="15.75">
      <c r="A21" s="1409" t="s">
        <v>54</v>
      </c>
      <c r="B21" s="1491">
        <v>15</v>
      </c>
      <c r="C21" s="1492">
        <v>3</v>
      </c>
      <c r="D21" s="1497">
        <f t="shared" si="7"/>
        <v>18</v>
      </c>
      <c r="E21" s="2680">
        <v>15</v>
      </c>
      <c r="F21" s="1495">
        <v>3</v>
      </c>
      <c r="G21" s="1493">
        <f t="shared" si="8"/>
        <v>18</v>
      </c>
      <c r="H21" s="1403">
        <v>9</v>
      </c>
      <c r="I21" s="1494">
        <v>23</v>
      </c>
      <c r="J21" s="1493">
        <f t="shared" si="9"/>
        <v>32</v>
      </c>
      <c r="K21" s="1403">
        <f t="shared" si="5"/>
        <v>39</v>
      </c>
      <c r="L21" s="1403">
        <f t="shared" si="5"/>
        <v>29</v>
      </c>
      <c r="M21" s="1407">
        <f t="shared" si="6"/>
        <v>68</v>
      </c>
      <c r="N21" s="1397"/>
      <c r="O21" s="1397"/>
      <c r="P21" s="1397"/>
      <c r="Q21" s="1397"/>
      <c r="R21" s="1397"/>
      <c r="S21" s="1397"/>
      <c r="T21" s="1397"/>
      <c r="U21" s="1397"/>
      <c r="V21" s="1397"/>
      <c r="W21" s="1397"/>
      <c r="X21" s="1397"/>
      <c r="Y21" s="1397"/>
      <c r="Z21" s="1397"/>
      <c r="AA21" s="1397"/>
      <c r="AB21" s="1397"/>
      <c r="AC21" s="1397"/>
      <c r="AD21" s="1397"/>
      <c r="AE21" s="1397"/>
      <c r="AF21" s="1397"/>
      <c r="AG21" s="1397"/>
      <c r="AH21" s="1397"/>
      <c r="AI21" s="1397"/>
      <c r="AJ21" s="1397"/>
      <c r="AK21" s="1397"/>
      <c r="AL21" s="1397"/>
      <c r="AM21" s="1397"/>
      <c r="AN21" s="1397"/>
      <c r="AO21" s="1397"/>
      <c r="AP21" s="1397"/>
      <c r="AQ21" s="1397"/>
      <c r="AR21" s="1397"/>
      <c r="AS21" s="1397"/>
      <c r="AT21" s="1397"/>
      <c r="AU21" s="1397"/>
      <c r="AV21" s="1397"/>
      <c r="AW21" s="1397"/>
      <c r="AX21" s="1397"/>
      <c r="AY21" s="1397"/>
      <c r="AZ21" s="1397"/>
      <c r="BA21" s="1397"/>
      <c r="BB21" s="1397"/>
      <c r="BC21" s="1397"/>
      <c r="BD21" s="1397"/>
      <c r="BE21" s="1397"/>
      <c r="BF21" s="1397"/>
      <c r="BG21" s="1397"/>
      <c r="BH21" s="1397"/>
      <c r="BI21" s="1397"/>
      <c r="BJ21" s="1397"/>
      <c r="BK21" s="1397"/>
      <c r="BL21" s="1397"/>
      <c r="BM21" s="1397"/>
      <c r="BN21" s="1397"/>
      <c r="BO21" s="1397"/>
      <c r="BP21" s="1397"/>
      <c r="BQ21" s="1397"/>
      <c r="BR21" s="1397"/>
      <c r="BS21" s="1397"/>
      <c r="BT21" s="1397"/>
      <c r="BU21" s="1397"/>
      <c r="BV21" s="1397"/>
      <c r="BW21" s="1397"/>
      <c r="BX21" s="1397"/>
      <c r="BY21" s="1397"/>
      <c r="BZ21" s="1397"/>
      <c r="CA21" s="1397"/>
      <c r="CB21" s="1397"/>
      <c r="CC21" s="1397"/>
      <c r="CD21" s="1397"/>
      <c r="CE21" s="1397"/>
      <c r="CF21" s="1397"/>
      <c r="CG21" s="1397"/>
      <c r="CH21" s="1397"/>
      <c r="CI21" s="1397"/>
      <c r="CJ21" s="1397"/>
      <c r="CK21" s="1397"/>
      <c r="CL21" s="1397"/>
      <c r="CM21" s="1397"/>
      <c r="CN21" s="1397"/>
      <c r="CO21" s="1397"/>
      <c r="CP21" s="1397"/>
      <c r="CQ21" s="1397"/>
      <c r="CR21" s="1397"/>
      <c r="CS21" s="1397"/>
      <c r="CT21" s="1397"/>
      <c r="CU21" s="1397"/>
      <c r="CV21" s="1397"/>
      <c r="CW21" s="1397"/>
      <c r="CX21" s="1397"/>
      <c r="CY21" s="1397"/>
      <c r="CZ21" s="1397"/>
      <c r="DA21" s="1397"/>
      <c r="DB21" s="1397"/>
      <c r="DC21" s="1397"/>
      <c r="DD21" s="1397"/>
      <c r="DE21" s="1397"/>
      <c r="DF21" s="1397"/>
      <c r="DG21" s="1397"/>
      <c r="DH21" s="1397"/>
      <c r="DI21" s="1397"/>
      <c r="DJ21" s="1397"/>
      <c r="DK21" s="1397"/>
      <c r="DL21" s="1397"/>
      <c r="DM21" s="1397"/>
      <c r="DN21" s="1397"/>
    </row>
    <row r="22" spans="1:118" s="1376" customFormat="1" ht="15.75">
      <c r="A22" s="1402" t="s">
        <v>55</v>
      </c>
      <c r="B22" s="1491">
        <v>0</v>
      </c>
      <c r="C22" s="1492">
        <v>0</v>
      </c>
      <c r="D22" s="1497">
        <f t="shared" si="7"/>
        <v>0</v>
      </c>
      <c r="E22" s="2680">
        <v>0</v>
      </c>
      <c r="F22" s="1492">
        <v>0</v>
      </c>
      <c r="G22" s="1493">
        <f t="shared" si="8"/>
        <v>0</v>
      </c>
      <c r="H22" s="1403">
        <v>4</v>
      </c>
      <c r="I22" s="1494">
        <v>4</v>
      </c>
      <c r="J22" s="1493">
        <f t="shared" si="9"/>
        <v>8</v>
      </c>
      <c r="K22" s="1403">
        <f t="shared" si="5"/>
        <v>4</v>
      </c>
      <c r="L22" s="1403">
        <f t="shared" si="5"/>
        <v>4</v>
      </c>
      <c r="M22" s="1407">
        <f t="shared" si="6"/>
        <v>8</v>
      </c>
      <c r="N22" s="1397"/>
      <c r="O22" s="1397"/>
      <c r="P22" s="1397"/>
      <c r="Q22" s="1397"/>
      <c r="R22" s="1397"/>
      <c r="S22" s="1397"/>
      <c r="T22" s="1397"/>
      <c r="U22" s="1397"/>
      <c r="V22" s="1397"/>
      <c r="W22" s="1397"/>
      <c r="X22" s="1397"/>
      <c r="Y22" s="1397"/>
      <c r="Z22" s="1397"/>
      <c r="AA22" s="1397"/>
      <c r="AB22" s="1397"/>
      <c r="AC22" s="1397"/>
      <c r="AD22" s="1397"/>
      <c r="AE22" s="1397"/>
      <c r="AF22" s="1397"/>
      <c r="AG22" s="1397"/>
      <c r="AH22" s="1397"/>
      <c r="AI22" s="1397"/>
      <c r="AJ22" s="1397"/>
      <c r="AK22" s="1397"/>
      <c r="AL22" s="1397"/>
      <c r="AM22" s="1397"/>
      <c r="AN22" s="1397"/>
      <c r="AO22" s="1397"/>
      <c r="AP22" s="1397"/>
      <c r="AQ22" s="1397"/>
      <c r="AR22" s="1397"/>
      <c r="AS22" s="1397"/>
      <c r="AT22" s="1397"/>
      <c r="AU22" s="1397"/>
      <c r="AV22" s="1397"/>
      <c r="AW22" s="1397"/>
      <c r="AX22" s="1397"/>
      <c r="AY22" s="1397"/>
      <c r="AZ22" s="1397"/>
      <c r="BA22" s="1397"/>
      <c r="BB22" s="1397"/>
      <c r="BC22" s="1397"/>
      <c r="BD22" s="1397"/>
      <c r="BE22" s="1397"/>
      <c r="BF22" s="1397"/>
      <c r="BG22" s="1397"/>
      <c r="BH22" s="1397"/>
      <c r="BI22" s="1397"/>
      <c r="BJ22" s="1397"/>
      <c r="BK22" s="1397"/>
      <c r="BL22" s="1397"/>
      <c r="BM22" s="1397"/>
      <c r="BN22" s="1397"/>
      <c r="BO22" s="1397"/>
      <c r="BP22" s="1397"/>
      <c r="BQ22" s="1397"/>
      <c r="BR22" s="1397"/>
      <c r="BS22" s="1397"/>
      <c r="BT22" s="1397"/>
      <c r="BU22" s="1397"/>
      <c r="BV22" s="1397"/>
      <c r="BW22" s="1397"/>
      <c r="BX22" s="1397"/>
      <c r="BY22" s="1397"/>
      <c r="BZ22" s="1397"/>
      <c r="CA22" s="1397"/>
      <c r="CB22" s="1397"/>
      <c r="CC22" s="1397"/>
      <c r="CD22" s="1397"/>
      <c r="CE22" s="1397"/>
      <c r="CF22" s="1397"/>
      <c r="CG22" s="1397"/>
      <c r="CH22" s="1397"/>
      <c r="CI22" s="1397"/>
      <c r="CJ22" s="1397"/>
      <c r="CK22" s="1397"/>
      <c r="CL22" s="1397"/>
      <c r="CM22" s="1397"/>
      <c r="CN22" s="1397"/>
      <c r="CO22" s="1397"/>
      <c r="CP22" s="1397"/>
      <c r="CQ22" s="1397"/>
      <c r="CR22" s="1397"/>
      <c r="CS22" s="1397"/>
      <c r="CT22" s="1397"/>
      <c r="CU22" s="1397"/>
      <c r="CV22" s="1397"/>
      <c r="CW22" s="1397"/>
      <c r="CX22" s="1397"/>
      <c r="CY22" s="1397"/>
      <c r="CZ22" s="1397"/>
      <c r="DA22" s="1397"/>
      <c r="DB22" s="1397"/>
      <c r="DC22" s="1397"/>
      <c r="DD22" s="1397"/>
      <c r="DE22" s="1397"/>
      <c r="DF22" s="1397"/>
      <c r="DG22" s="1397"/>
      <c r="DH22" s="1397"/>
      <c r="DI22" s="1397"/>
      <c r="DJ22" s="1397"/>
      <c r="DK22" s="1397"/>
      <c r="DL22" s="1397"/>
      <c r="DM22" s="1397"/>
      <c r="DN22" s="1397"/>
    </row>
    <row r="23" spans="1:118" s="1376" customFormat="1" ht="15.75">
      <c r="A23" s="1410" t="s">
        <v>56</v>
      </c>
      <c r="B23" s="1491">
        <v>10</v>
      </c>
      <c r="C23" s="1492">
        <v>4</v>
      </c>
      <c r="D23" s="1497">
        <f t="shared" si="7"/>
        <v>14</v>
      </c>
      <c r="E23" s="2680">
        <v>12</v>
      </c>
      <c r="F23" s="1492">
        <v>8</v>
      </c>
      <c r="G23" s="1493">
        <f t="shared" si="8"/>
        <v>20</v>
      </c>
      <c r="H23" s="1403">
        <v>13</v>
      </c>
      <c r="I23" s="1494">
        <v>10</v>
      </c>
      <c r="J23" s="1493">
        <f t="shared" si="9"/>
        <v>23</v>
      </c>
      <c r="K23" s="1403">
        <f t="shared" si="5"/>
        <v>35</v>
      </c>
      <c r="L23" s="1403">
        <f t="shared" si="5"/>
        <v>22</v>
      </c>
      <c r="M23" s="1407">
        <f t="shared" si="6"/>
        <v>57</v>
      </c>
      <c r="N23" s="1397"/>
      <c r="O23" s="1397"/>
      <c r="P23" s="1397"/>
      <c r="Q23" s="1397"/>
      <c r="R23" s="1397"/>
      <c r="S23" s="1397"/>
      <c r="T23" s="1397"/>
      <c r="U23" s="1397"/>
      <c r="V23" s="1397"/>
      <c r="W23" s="1397"/>
      <c r="X23" s="1397"/>
      <c r="Y23" s="1397"/>
      <c r="Z23" s="1397"/>
      <c r="AA23" s="1397"/>
      <c r="AB23" s="1397"/>
      <c r="AC23" s="1397"/>
      <c r="AD23" s="1397"/>
      <c r="AE23" s="1397"/>
      <c r="AF23" s="1397"/>
      <c r="AG23" s="1397"/>
      <c r="AH23" s="1397"/>
      <c r="AI23" s="1397"/>
      <c r="AJ23" s="1397"/>
      <c r="AK23" s="1397"/>
      <c r="AL23" s="1397"/>
      <c r="AM23" s="1397"/>
      <c r="AN23" s="1397"/>
      <c r="AO23" s="1397"/>
      <c r="AP23" s="1397"/>
      <c r="AQ23" s="1397"/>
      <c r="AR23" s="1397"/>
      <c r="AS23" s="1397"/>
      <c r="AT23" s="1397"/>
      <c r="AU23" s="1397"/>
      <c r="AV23" s="1397"/>
      <c r="AW23" s="1397"/>
      <c r="AX23" s="1397"/>
      <c r="AY23" s="1397"/>
      <c r="AZ23" s="1397"/>
      <c r="BA23" s="1397"/>
      <c r="BB23" s="1397"/>
      <c r="BC23" s="1397"/>
      <c r="BD23" s="1397"/>
      <c r="BE23" s="1397"/>
      <c r="BF23" s="1397"/>
      <c r="BG23" s="1397"/>
      <c r="BH23" s="1397"/>
      <c r="BI23" s="1397"/>
      <c r="BJ23" s="1397"/>
      <c r="BK23" s="1397"/>
      <c r="BL23" s="1397"/>
      <c r="BM23" s="1397"/>
      <c r="BN23" s="1397"/>
      <c r="BO23" s="1397"/>
      <c r="BP23" s="1397"/>
      <c r="BQ23" s="1397"/>
      <c r="BR23" s="1397"/>
      <c r="BS23" s="1397"/>
      <c r="BT23" s="1397"/>
      <c r="BU23" s="1397"/>
      <c r="BV23" s="1397"/>
      <c r="BW23" s="1397"/>
      <c r="BX23" s="1397"/>
      <c r="BY23" s="1397"/>
      <c r="BZ23" s="1397"/>
      <c r="CA23" s="1397"/>
      <c r="CB23" s="1397"/>
      <c r="CC23" s="1397"/>
      <c r="CD23" s="1397"/>
      <c r="CE23" s="1397"/>
      <c r="CF23" s="1397"/>
      <c r="CG23" s="1397"/>
      <c r="CH23" s="1397"/>
      <c r="CI23" s="1397"/>
      <c r="CJ23" s="1397"/>
      <c r="CK23" s="1397"/>
      <c r="CL23" s="1397"/>
      <c r="CM23" s="1397"/>
      <c r="CN23" s="1397"/>
      <c r="CO23" s="1397"/>
      <c r="CP23" s="1397"/>
      <c r="CQ23" s="1397"/>
      <c r="CR23" s="1397"/>
      <c r="CS23" s="1397"/>
      <c r="CT23" s="1397"/>
      <c r="CU23" s="1397"/>
      <c r="CV23" s="1397"/>
      <c r="CW23" s="1397"/>
      <c r="CX23" s="1397"/>
      <c r="CY23" s="1397"/>
      <c r="CZ23" s="1397"/>
      <c r="DA23" s="1397"/>
      <c r="DB23" s="1397"/>
      <c r="DC23" s="1397"/>
      <c r="DD23" s="1397"/>
      <c r="DE23" s="1397"/>
      <c r="DF23" s="1397"/>
      <c r="DG23" s="1397"/>
      <c r="DH23" s="1397"/>
      <c r="DI23" s="1397"/>
      <c r="DJ23" s="1397"/>
      <c r="DK23" s="1397"/>
      <c r="DL23" s="1397"/>
      <c r="DM23" s="1397"/>
      <c r="DN23" s="1397"/>
    </row>
    <row r="24" spans="1:118" s="1376" customFormat="1" ht="15.75">
      <c r="A24" s="1412" t="s">
        <v>57</v>
      </c>
      <c r="B24" s="1491">
        <v>12</v>
      </c>
      <c r="C24" s="1492">
        <v>1</v>
      </c>
      <c r="D24" s="1497">
        <v>13</v>
      </c>
      <c r="E24" s="1498">
        <v>13</v>
      </c>
      <c r="F24" s="1496">
        <v>1</v>
      </c>
      <c r="G24" s="1493">
        <f t="shared" si="8"/>
        <v>14</v>
      </c>
      <c r="H24" s="1413">
        <v>9</v>
      </c>
      <c r="I24" s="1497">
        <v>2</v>
      </c>
      <c r="J24" s="1493">
        <f t="shared" si="9"/>
        <v>11</v>
      </c>
      <c r="K24" s="1403">
        <f t="shared" si="5"/>
        <v>34</v>
      </c>
      <c r="L24" s="1403">
        <f t="shared" si="5"/>
        <v>4</v>
      </c>
      <c r="M24" s="1407">
        <f t="shared" si="6"/>
        <v>38</v>
      </c>
      <c r="N24" s="1397"/>
      <c r="O24" s="1397"/>
      <c r="P24" s="1397"/>
      <c r="Q24" s="1397"/>
      <c r="R24" s="1397"/>
      <c r="S24" s="1397"/>
      <c r="T24" s="1397"/>
      <c r="U24" s="1397"/>
      <c r="V24" s="1397"/>
      <c r="W24" s="1397"/>
      <c r="X24" s="1397"/>
      <c r="Y24" s="1397"/>
      <c r="Z24" s="1397"/>
      <c r="AA24" s="1397"/>
      <c r="AB24" s="1397"/>
      <c r="AC24" s="1397"/>
      <c r="AD24" s="1397"/>
      <c r="AE24" s="1397"/>
      <c r="AF24" s="1397"/>
      <c r="AG24" s="1397"/>
      <c r="AH24" s="1397"/>
      <c r="AI24" s="1397"/>
      <c r="AJ24" s="1397"/>
      <c r="AK24" s="1397"/>
      <c r="AL24" s="1397"/>
      <c r="AM24" s="1397"/>
      <c r="AN24" s="1397"/>
      <c r="AO24" s="1397"/>
      <c r="AP24" s="1397"/>
      <c r="AQ24" s="1397"/>
      <c r="AR24" s="1397"/>
      <c r="AS24" s="1397"/>
      <c r="AT24" s="1397"/>
      <c r="AU24" s="1397"/>
      <c r="AV24" s="1397"/>
      <c r="AW24" s="1397"/>
      <c r="AX24" s="1397"/>
      <c r="AY24" s="1397"/>
      <c r="AZ24" s="1397"/>
      <c r="BA24" s="1397"/>
      <c r="BB24" s="1397"/>
      <c r="BC24" s="1397"/>
      <c r="BD24" s="1397"/>
      <c r="BE24" s="1397"/>
      <c r="BF24" s="1397"/>
      <c r="BG24" s="1397"/>
      <c r="BH24" s="1397"/>
      <c r="BI24" s="1397"/>
      <c r="BJ24" s="1397"/>
      <c r="BK24" s="1397"/>
      <c r="BL24" s="1397"/>
      <c r="BM24" s="1397"/>
      <c r="BN24" s="1397"/>
      <c r="BO24" s="1397"/>
      <c r="BP24" s="1397"/>
      <c r="BQ24" s="1397"/>
      <c r="BR24" s="1397"/>
      <c r="BS24" s="1397"/>
      <c r="BT24" s="1397"/>
      <c r="BU24" s="1397"/>
      <c r="BV24" s="1397"/>
      <c r="BW24" s="1397"/>
      <c r="BX24" s="1397"/>
      <c r="BY24" s="1397"/>
      <c r="BZ24" s="1397"/>
      <c r="CA24" s="1397"/>
      <c r="CB24" s="1397"/>
      <c r="CC24" s="1397"/>
      <c r="CD24" s="1397"/>
      <c r="CE24" s="1397"/>
      <c r="CF24" s="1397"/>
      <c r="CG24" s="1397"/>
      <c r="CH24" s="1397"/>
      <c r="CI24" s="1397"/>
      <c r="CJ24" s="1397"/>
      <c r="CK24" s="1397"/>
      <c r="CL24" s="1397"/>
      <c r="CM24" s="1397"/>
      <c r="CN24" s="1397"/>
      <c r="CO24" s="1397"/>
      <c r="CP24" s="1397"/>
      <c r="CQ24" s="1397"/>
      <c r="CR24" s="1397"/>
      <c r="CS24" s="1397"/>
      <c r="CT24" s="1397"/>
      <c r="CU24" s="1397"/>
      <c r="CV24" s="1397"/>
      <c r="CW24" s="1397"/>
      <c r="CX24" s="1397"/>
      <c r="CY24" s="1397"/>
      <c r="CZ24" s="1397"/>
      <c r="DA24" s="1397"/>
      <c r="DB24" s="1397"/>
      <c r="DC24" s="1397"/>
      <c r="DD24" s="1397"/>
      <c r="DE24" s="1397"/>
      <c r="DF24" s="1397"/>
      <c r="DG24" s="1397"/>
      <c r="DH24" s="1397"/>
      <c r="DI24" s="1397"/>
      <c r="DJ24" s="1397"/>
      <c r="DK24" s="1397"/>
      <c r="DL24" s="1397"/>
      <c r="DM24" s="1397"/>
      <c r="DN24" s="1397"/>
    </row>
    <row r="25" spans="1:118" s="1376" customFormat="1" ht="15.75">
      <c r="A25" s="1412" t="s">
        <v>58</v>
      </c>
      <c r="B25" s="1491">
        <v>8</v>
      </c>
      <c r="C25" s="1492">
        <v>0</v>
      </c>
      <c r="D25" s="1497">
        <f t="shared" si="7"/>
        <v>8</v>
      </c>
      <c r="E25" s="2680">
        <v>9</v>
      </c>
      <c r="F25" s="1492">
        <v>0</v>
      </c>
      <c r="G25" s="1493">
        <f t="shared" si="8"/>
        <v>9</v>
      </c>
      <c r="H25" s="1494">
        <v>7</v>
      </c>
      <c r="I25" s="1494">
        <v>0</v>
      </c>
      <c r="J25" s="1493">
        <f t="shared" si="9"/>
        <v>7</v>
      </c>
      <c r="K25" s="1403">
        <f t="shared" si="5"/>
        <v>24</v>
      </c>
      <c r="L25" s="1403">
        <f t="shared" si="5"/>
        <v>0</v>
      </c>
      <c r="M25" s="1407">
        <f t="shared" si="6"/>
        <v>24</v>
      </c>
      <c r="N25" s="1397"/>
      <c r="O25" s="1397"/>
      <c r="P25" s="1397"/>
      <c r="Q25" s="1397"/>
      <c r="R25" s="1397"/>
      <c r="S25" s="1397"/>
      <c r="T25" s="1397"/>
      <c r="U25" s="1397"/>
      <c r="V25" s="1397"/>
      <c r="W25" s="1397"/>
      <c r="X25" s="1397"/>
      <c r="Y25" s="1397"/>
      <c r="Z25" s="1397"/>
      <c r="AA25" s="1397"/>
      <c r="AB25" s="1397"/>
      <c r="AC25" s="1397"/>
      <c r="AD25" s="1397"/>
      <c r="AE25" s="1397"/>
      <c r="AF25" s="1397"/>
      <c r="AG25" s="1397"/>
      <c r="AH25" s="1397"/>
      <c r="AI25" s="1397"/>
      <c r="AJ25" s="1397"/>
      <c r="AK25" s="1397"/>
      <c r="AL25" s="1397"/>
      <c r="AM25" s="1397"/>
      <c r="AN25" s="1397"/>
      <c r="AO25" s="1397"/>
      <c r="AP25" s="1397"/>
      <c r="AQ25" s="1397"/>
      <c r="AR25" s="1397"/>
      <c r="AS25" s="1397"/>
      <c r="AT25" s="1397"/>
      <c r="AU25" s="1397"/>
      <c r="AV25" s="1397"/>
      <c r="AW25" s="1397"/>
      <c r="AX25" s="1397"/>
      <c r="AY25" s="1397"/>
      <c r="AZ25" s="1397"/>
      <c r="BA25" s="1397"/>
      <c r="BB25" s="1397"/>
      <c r="BC25" s="1397"/>
      <c r="BD25" s="1397"/>
      <c r="BE25" s="1397"/>
      <c r="BF25" s="1397"/>
      <c r="BG25" s="1397"/>
      <c r="BH25" s="1397"/>
      <c r="BI25" s="1397"/>
      <c r="BJ25" s="1397"/>
      <c r="BK25" s="1397"/>
      <c r="BL25" s="1397"/>
      <c r="BM25" s="1397"/>
      <c r="BN25" s="1397"/>
      <c r="BO25" s="1397"/>
      <c r="BP25" s="1397"/>
      <c r="BQ25" s="1397"/>
      <c r="BR25" s="1397"/>
      <c r="BS25" s="1397"/>
      <c r="BT25" s="1397"/>
      <c r="BU25" s="1397"/>
      <c r="BV25" s="1397"/>
      <c r="BW25" s="1397"/>
      <c r="BX25" s="1397"/>
      <c r="BY25" s="1397"/>
      <c r="BZ25" s="1397"/>
      <c r="CA25" s="1397"/>
      <c r="CB25" s="1397"/>
      <c r="CC25" s="1397"/>
      <c r="CD25" s="1397"/>
      <c r="CE25" s="1397"/>
      <c r="CF25" s="1397"/>
      <c r="CG25" s="1397"/>
      <c r="CH25" s="1397"/>
      <c r="CI25" s="1397"/>
      <c r="CJ25" s="1397"/>
      <c r="CK25" s="1397"/>
      <c r="CL25" s="1397"/>
      <c r="CM25" s="1397"/>
      <c r="CN25" s="1397"/>
      <c r="CO25" s="1397"/>
      <c r="CP25" s="1397"/>
      <c r="CQ25" s="1397"/>
      <c r="CR25" s="1397"/>
      <c r="CS25" s="1397"/>
      <c r="CT25" s="1397"/>
      <c r="CU25" s="1397"/>
      <c r="CV25" s="1397"/>
      <c r="CW25" s="1397"/>
      <c r="CX25" s="1397"/>
      <c r="CY25" s="1397"/>
      <c r="CZ25" s="1397"/>
      <c r="DA25" s="1397"/>
      <c r="DB25" s="1397"/>
      <c r="DC25" s="1397"/>
      <c r="DD25" s="1397"/>
      <c r="DE25" s="1397"/>
      <c r="DF25" s="1397"/>
      <c r="DG25" s="1397"/>
      <c r="DH25" s="1397"/>
      <c r="DI25" s="1397"/>
      <c r="DJ25" s="1397"/>
      <c r="DK25" s="1397"/>
      <c r="DL25" s="1397"/>
      <c r="DM25" s="1397"/>
      <c r="DN25" s="1397"/>
    </row>
    <row r="26" spans="1:118" s="1376" customFormat="1" ht="16.5" thickBot="1">
      <c r="A26" s="1862" t="s">
        <v>59</v>
      </c>
      <c r="B26" s="1867">
        <v>36</v>
      </c>
      <c r="C26" s="1868">
        <v>4</v>
      </c>
      <c r="D26" s="2661">
        <f t="shared" si="7"/>
        <v>40</v>
      </c>
      <c r="E26" s="2681">
        <v>27</v>
      </c>
      <c r="F26" s="1868">
        <v>0</v>
      </c>
      <c r="G26" s="1869">
        <f t="shared" si="8"/>
        <v>27</v>
      </c>
      <c r="H26" s="1870">
        <v>24</v>
      </c>
      <c r="I26" s="1870">
        <v>6</v>
      </c>
      <c r="J26" s="1869">
        <f t="shared" si="9"/>
        <v>30</v>
      </c>
      <c r="K26" s="1447">
        <f t="shared" si="5"/>
        <v>87</v>
      </c>
      <c r="L26" s="1447">
        <f t="shared" si="5"/>
        <v>10</v>
      </c>
      <c r="M26" s="1449">
        <f t="shared" si="6"/>
        <v>97</v>
      </c>
      <c r="N26" s="1397"/>
      <c r="O26" s="1397"/>
      <c r="P26" s="1397"/>
      <c r="Q26" s="1397"/>
      <c r="R26" s="1397"/>
      <c r="S26" s="1397"/>
      <c r="T26" s="1397"/>
      <c r="U26" s="1397"/>
      <c r="V26" s="1397"/>
      <c r="W26" s="1397"/>
      <c r="X26" s="1397"/>
      <c r="Y26" s="1397"/>
      <c r="Z26" s="1397"/>
      <c r="AA26" s="1397"/>
      <c r="AB26" s="1397"/>
      <c r="AC26" s="1397"/>
      <c r="AD26" s="1397"/>
      <c r="AE26" s="1397"/>
      <c r="AF26" s="1397"/>
      <c r="AG26" s="1397"/>
      <c r="AH26" s="1397"/>
      <c r="AI26" s="1397"/>
      <c r="AJ26" s="1397"/>
      <c r="AK26" s="1397"/>
      <c r="AL26" s="1397"/>
      <c r="AM26" s="1397"/>
      <c r="AN26" s="1397"/>
      <c r="AO26" s="1397"/>
      <c r="AP26" s="1397"/>
      <c r="AQ26" s="1397"/>
      <c r="AR26" s="1397"/>
      <c r="AS26" s="1397"/>
      <c r="AT26" s="1397"/>
      <c r="AU26" s="1397"/>
      <c r="AV26" s="1397"/>
      <c r="AW26" s="1397"/>
      <c r="AX26" s="1397"/>
      <c r="AY26" s="1397"/>
      <c r="AZ26" s="1397"/>
      <c r="BA26" s="1397"/>
      <c r="BB26" s="1397"/>
      <c r="BC26" s="1397"/>
      <c r="BD26" s="1397"/>
      <c r="BE26" s="1397"/>
      <c r="BF26" s="1397"/>
      <c r="BG26" s="1397"/>
      <c r="BH26" s="1397"/>
      <c r="BI26" s="1397"/>
      <c r="BJ26" s="1397"/>
      <c r="BK26" s="1397"/>
      <c r="BL26" s="1397"/>
      <c r="BM26" s="1397"/>
      <c r="BN26" s="1397"/>
      <c r="BO26" s="1397"/>
      <c r="BP26" s="1397"/>
      <c r="BQ26" s="1397"/>
      <c r="BR26" s="1397"/>
      <c r="BS26" s="1397"/>
      <c r="BT26" s="1397"/>
      <c r="BU26" s="1397"/>
      <c r="BV26" s="1397"/>
      <c r="BW26" s="1397"/>
      <c r="BX26" s="1397"/>
      <c r="BY26" s="1397"/>
      <c r="BZ26" s="1397"/>
      <c r="CA26" s="1397"/>
      <c r="CB26" s="1397"/>
      <c r="CC26" s="1397"/>
      <c r="CD26" s="1397"/>
      <c r="CE26" s="1397"/>
      <c r="CF26" s="1397"/>
      <c r="CG26" s="1397"/>
      <c r="CH26" s="1397"/>
      <c r="CI26" s="1397"/>
      <c r="CJ26" s="1397"/>
      <c r="CK26" s="1397"/>
      <c r="CL26" s="1397"/>
      <c r="CM26" s="1397"/>
      <c r="CN26" s="1397"/>
      <c r="CO26" s="1397"/>
      <c r="CP26" s="1397"/>
      <c r="CQ26" s="1397"/>
      <c r="CR26" s="1397"/>
      <c r="CS26" s="1397"/>
      <c r="CT26" s="1397"/>
      <c r="CU26" s="1397"/>
      <c r="CV26" s="1397"/>
      <c r="CW26" s="1397"/>
      <c r="CX26" s="1397"/>
      <c r="CY26" s="1397"/>
      <c r="CZ26" s="1397"/>
      <c r="DA26" s="1397"/>
      <c r="DB26" s="1397"/>
      <c r="DC26" s="1397"/>
      <c r="DD26" s="1397"/>
      <c r="DE26" s="1397"/>
      <c r="DF26" s="1397"/>
      <c r="DG26" s="1397"/>
      <c r="DH26" s="1397"/>
      <c r="DI26" s="1397"/>
      <c r="DJ26" s="1397"/>
      <c r="DK26" s="1397"/>
      <c r="DL26" s="1397"/>
      <c r="DM26" s="1397"/>
      <c r="DN26" s="1397"/>
    </row>
    <row r="27" spans="1:118" s="1376" customFormat="1" ht="16.5" thickBot="1">
      <c r="A27" s="1457" t="s">
        <v>8</v>
      </c>
      <c r="B27" s="1506">
        <f>SUM(B19:B26)</f>
        <v>115</v>
      </c>
      <c r="C27" s="1506">
        <f>SUM(C19:C26)</f>
        <v>19</v>
      </c>
      <c r="D27" s="2670">
        <f t="shared" si="7"/>
        <v>134</v>
      </c>
      <c r="E27" s="1505">
        <f aca="true" t="shared" si="10" ref="E27:J27">SUM(E19:E26)</f>
        <v>99</v>
      </c>
      <c r="F27" s="1506">
        <f t="shared" si="10"/>
        <v>22</v>
      </c>
      <c r="G27" s="1871">
        <f t="shared" si="10"/>
        <v>121</v>
      </c>
      <c r="H27" s="1463">
        <f t="shared" si="10"/>
        <v>92</v>
      </c>
      <c r="I27" s="1463">
        <f t="shared" si="10"/>
        <v>51</v>
      </c>
      <c r="J27" s="1871">
        <f t="shared" si="10"/>
        <v>143</v>
      </c>
      <c r="K27" s="1506">
        <f t="shared" si="5"/>
        <v>306</v>
      </c>
      <c r="L27" s="1506">
        <f t="shared" si="5"/>
        <v>92</v>
      </c>
      <c r="M27" s="1507">
        <f t="shared" si="6"/>
        <v>398</v>
      </c>
      <c r="N27" s="1397"/>
      <c r="O27" s="1397"/>
      <c r="P27" s="1397"/>
      <c r="Q27" s="1397"/>
      <c r="R27" s="1397"/>
      <c r="S27" s="1397"/>
      <c r="T27" s="1397"/>
      <c r="U27" s="1397"/>
      <c r="V27" s="1397"/>
      <c r="W27" s="1397"/>
      <c r="X27" s="1397"/>
      <c r="Y27" s="1397"/>
      <c r="Z27" s="1397"/>
      <c r="AA27" s="1397"/>
      <c r="AB27" s="1397"/>
      <c r="AC27" s="1397"/>
      <c r="AD27" s="1397"/>
      <c r="AE27" s="1397"/>
      <c r="AF27" s="1397"/>
      <c r="AG27" s="1397"/>
      <c r="AH27" s="1397"/>
      <c r="AI27" s="1397"/>
      <c r="AJ27" s="1397"/>
      <c r="AK27" s="1397"/>
      <c r="AL27" s="1397"/>
      <c r="AM27" s="1397"/>
      <c r="AN27" s="1397"/>
      <c r="AO27" s="1397"/>
      <c r="AP27" s="1397"/>
      <c r="AQ27" s="1397"/>
      <c r="AR27" s="1397"/>
      <c r="AS27" s="1397"/>
      <c r="AT27" s="1397"/>
      <c r="AU27" s="1397"/>
      <c r="AV27" s="1397"/>
      <c r="AW27" s="1397"/>
      <c r="AX27" s="1397"/>
      <c r="AY27" s="1397"/>
      <c r="AZ27" s="1397"/>
      <c r="BA27" s="1397"/>
      <c r="BB27" s="1397"/>
      <c r="BC27" s="1397"/>
      <c r="BD27" s="1397"/>
      <c r="BE27" s="1397"/>
      <c r="BF27" s="1397"/>
      <c r="BG27" s="1397"/>
      <c r="BH27" s="1397"/>
      <c r="BI27" s="1397"/>
      <c r="BJ27" s="1397"/>
      <c r="BK27" s="1397"/>
      <c r="BL27" s="1397"/>
      <c r="BM27" s="1397"/>
      <c r="BN27" s="1397"/>
      <c r="BO27" s="1397"/>
      <c r="BP27" s="1397"/>
      <c r="BQ27" s="1397"/>
      <c r="BR27" s="1397"/>
      <c r="BS27" s="1397"/>
      <c r="BT27" s="1397"/>
      <c r="BU27" s="1397"/>
      <c r="BV27" s="1397"/>
      <c r="BW27" s="1397"/>
      <c r="BX27" s="1397"/>
      <c r="BY27" s="1397"/>
      <c r="BZ27" s="1397"/>
      <c r="CA27" s="1397"/>
      <c r="CB27" s="1397"/>
      <c r="CC27" s="1397"/>
      <c r="CD27" s="1397"/>
      <c r="CE27" s="1397"/>
      <c r="CF27" s="1397"/>
      <c r="CG27" s="1397"/>
      <c r="CH27" s="1397"/>
      <c r="CI27" s="1397"/>
      <c r="CJ27" s="1397"/>
      <c r="CK27" s="1397"/>
      <c r="CL27" s="1397"/>
      <c r="CM27" s="1397"/>
      <c r="CN27" s="1397"/>
      <c r="CO27" s="1397"/>
      <c r="CP27" s="1397"/>
      <c r="CQ27" s="1397"/>
      <c r="CR27" s="1397"/>
      <c r="CS27" s="1397"/>
      <c r="CT27" s="1397"/>
      <c r="CU27" s="1397"/>
      <c r="CV27" s="1397"/>
      <c r="CW27" s="1397"/>
      <c r="CX27" s="1397"/>
      <c r="CY27" s="1397"/>
      <c r="CZ27" s="1397"/>
      <c r="DA27" s="1397"/>
      <c r="DB27" s="1397"/>
      <c r="DC27" s="1397"/>
      <c r="DD27" s="1397"/>
      <c r="DE27" s="1397"/>
      <c r="DF27" s="1397"/>
      <c r="DG27" s="1397"/>
      <c r="DH27" s="1397"/>
      <c r="DI27" s="1397"/>
      <c r="DJ27" s="1397"/>
      <c r="DK27" s="1397"/>
      <c r="DL27" s="1397"/>
      <c r="DM27" s="1397"/>
      <c r="DN27" s="1397"/>
    </row>
    <row r="28" spans="1:118" s="1376" customFormat="1" ht="16.5" thickBot="1">
      <c r="A28" s="1461" t="s">
        <v>63</v>
      </c>
      <c r="B28" s="1872"/>
      <c r="C28" s="1873"/>
      <c r="D28" s="2671"/>
      <c r="E28" s="1505"/>
      <c r="F28" s="1455"/>
      <c r="G28" s="1874"/>
      <c r="H28" s="1456"/>
      <c r="I28" s="1456"/>
      <c r="J28" s="1874"/>
      <c r="K28" s="1506"/>
      <c r="L28" s="1506"/>
      <c r="M28" s="1507"/>
      <c r="N28" s="1397"/>
      <c r="O28" s="1397"/>
      <c r="P28" s="1397"/>
      <c r="Q28" s="1397"/>
      <c r="R28" s="1397"/>
      <c r="S28" s="1397"/>
      <c r="T28" s="1397"/>
      <c r="U28" s="1397"/>
      <c r="V28" s="1397"/>
      <c r="W28" s="1397"/>
      <c r="X28" s="1397"/>
      <c r="Y28" s="1397"/>
      <c r="Z28" s="1397"/>
      <c r="AA28" s="1397"/>
      <c r="AB28" s="1397"/>
      <c r="AC28" s="1397"/>
      <c r="AD28" s="1397"/>
      <c r="AE28" s="1397"/>
      <c r="AF28" s="1397"/>
      <c r="AG28" s="1397"/>
      <c r="AH28" s="1397"/>
      <c r="AI28" s="1397"/>
      <c r="AJ28" s="1397"/>
      <c r="AK28" s="1397"/>
      <c r="AL28" s="1397"/>
      <c r="AM28" s="1397"/>
      <c r="AN28" s="1397"/>
      <c r="AO28" s="1397"/>
      <c r="AP28" s="1397"/>
      <c r="AQ28" s="1397"/>
      <c r="AR28" s="1397"/>
      <c r="AS28" s="1397"/>
      <c r="AT28" s="1397"/>
      <c r="AU28" s="1397"/>
      <c r="AV28" s="1397"/>
      <c r="AW28" s="1397"/>
      <c r="AX28" s="1397"/>
      <c r="AY28" s="1397"/>
      <c r="AZ28" s="1397"/>
      <c r="BA28" s="1397"/>
      <c r="BB28" s="1397"/>
      <c r="BC28" s="1397"/>
      <c r="BD28" s="1397"/>
      <c r="BE28" s="1397"/>
      <c r="BF28" s="1397"/>
      <c r="BG28" s="1397"/>
      <c r="BH28" s="1397"/>
      <c r="BI28" s="1397"/>
      <c r="BJ28" s="1397"/>
      <c r="BK28" s="1397"/>
      <c r="BL28" s="1397"/>
      <c r="BM28" s="1397"/>
      <c r="BN28" s="1397"/>
      <c r="BO28" s="1397"/>
      <c r="BP28" s="1397"/>
      <c r="BQ28" s="1397"/>
      <c r="BR28" s="1397"/>
      <c r="BS28" s="1397"/>
      <c r="BT28" s="1397"/>
      <c r="BU28" s="1397"/>
      <c r="BV28" s="1397"/>
      <c r="BW28" s="1397"/>
      <c r="BX28" s="1397"/>
      <c r="BY28" s="1397"/>
      <c r="BZ28" s="1397"/>
      <c r="CA28" s="1397"/>
      <c r="CB28" s="1397"/>
      <c r="CC28" s="1397"/>
      <c r="CD28" s="1397"/>
      <c r="CE28" s="1397"/>
      <c r="CF28" s="1397"/>
      <c r="CG28" s="1397"/>
      <c r="CH28" s="1397"/>
      <c r="CI28" s="1397"/>
      <c r="CJ28" s="1397"/>
      <c r="CK28" s="1397"/>
      <c r="CL28" s="1397"/>
      <c r="CM28" s="1397"/>
      <c r="CN28" s="1397"/>
      <c r="CO28" s="1397"/>
      <c r="CP28" s="1397"/>
      <c r="CQ28" s="1397"/>
      <c r="CR28" s="1397"/>
      <c r="CS28" s="1397"/>
      <c r="CT28" s="1397"/>
      <c r="CU28" s="1397"/>
      <c r="CV28" s="1397"/>
      <c r="CW28" s="1397"/>
      <c r="CX28" s="1397"/>
      <c r="CY28" s="1397"/>
      <c r="CZ28" s="1397"/>
      <c r="DA28" s="1397"/>
      <c r="DB28" s="1397"/>
      <c r="DC28" s="1397"/>
      <c r="DD28" s="1397"/>
      <c r="DE28" s="1397"/>
      <c r="DF28" s="1397"/>
      <c r="DG28" s="1397"/>
      <c r="DH28" s="1397"/>
      <c r="DI28" s="1397"/>
      <c r="DJ28" s="1397"/>
      <c r="DK28" s="1397"/>
      <c r="DL28" s="1397"/>
      <c r="DM28" s="1397"/>
      <c r="DN28" s="1397"/>
    </row>
    <row r="29" spans="1:118" s="1376" customFormat="1" ht="15.75">
      <c r="A29" s="1408" t="s">
        <v>52</v>
      </c>
      <c r="B29" s="1418">
        <v>0</v>
      </c>
      <c r="C29" s="1419">
        <v>0</v>
      </c>
      <c r="D29" s="2672">
        <v>0</v>
      </c>
      <c r="E29" s="2682">
        <v>0</v>
      </c>
      <c r="F29" s="1875">
        <v>0</v>
      </c>
      <c r="G29" s="1876">
        <f>E29+F29</f>
        <v>0</v>
      </c>
      <c r="H29" s="1877">
        <v>0</v>
      </c>
      <c r="I29" s="1877">
        <v>2</v>
      </c>
      <c r="J29" s="1876">
        <f aca="true" t="shared" si="11" ref="J29:J36">H29+I29</f>
        <v>2</v>
      </c>
      <c r="K29" s="1450">
        <f t="shared" si="5"/>
        <v>0</v>
      </c>
      <c r="L29" s="1450">
        <f t="shared" si="5"/>
        <v>2</v>
      </c>
      <c r="M29" s="1487">
        <f t="shared" si="6"/>
        <v>2</v>
      </c>
      <c r="N29" s="1397"/>
      <c r="O29" s="1397"/>
      <c r="P29" s="1397"/>
      <c r="Q29" s="1397"/>
      <c r="R29" s="1397"/>
      <c r="S29" s="1397"/>
      <c r="T29" s="1397"/>
      <c r="U29" s="1397"/>
      <c r="V29" s="1397"/>
      <c r="W29" s="1397"/>
      <c r="X29" s="1397"/>
      <c r="Y29" s="1397"/>
      <c r="Z29" s="1397"/>
      <c r="AA29" s="1397"/>
      <c r="AB29" s="1397"/>
      <c r="AC29" s="1397"/>
      <c r="AD29" s="1397"/>
      <c r="AE29" s="1397"/>
      <c r="AF29" s="1397"/>
      <c r="AG29" s="1397"/>
      <c r="AH29" s="1397"/>
      <c r="AI29" s="1397"/>
      <c r="AJ29" s="1397"/>
      <c r="AK29" s="1397"/>
      <c r="AL29" s="1397"/>
      <c r="AM29" s="1397"/>
      <c r="AN29" s="1397"/>
      <c r="AO29" s="1397"/>
      <c r="AP29" s="1397"/>
      <c r="AQ29" s="1397"/>
      <c r="AR29" s="1397"/>
      <c r="AS29" s="1397"/>
      <c r="AT29" s="1397"/>
      <c r="AU29" s="1397"/>
      <c r="AV29" s="1397"/>
      <c r="AW29" s="1397"/>
      <c r="AX29" s="1397"/>
      <c r="AY29" s="1397"/>
      <c r="AZ29" s="1397"/>
      <c r="BA29" s="1397"/>
      <c r="BB29" s="1397"/>
      <c r="BC29" s="1397"/>
      <c r="BD29" s="1397"/>
      <c r="BE29" s="1397"/>
      <c r="BF29" s="1397"/>
      <c r="BG29" s="1397"/>
      <c r="BH29" s="1397"/>
      <c r="BI29" s="1397"/>
      <c r="BJ29" s="1397"/>
      <c r="BK29" s="1397"/>
      <c r="BL29" s="1397"/>
      <c r="BM29" s="1397"/>
      <c r="BN29" s="1397"/>
      <c r="BO29" s="1397"/>
      <c r="BP29" s="1397"/>
      <c r="BQ29" s="1397"/>
      <c r="BR29" s="1397"/>
      <c r="BS29" s="1397"/>
      <c r="BT29" s="1397"/>
      <c r="BU29" s="1397"/>
      <c r="BV29" s="1397"/>
      <c r="BW29" s="1397"/>
      <c r="BX29" s="1397"/>
      <c r="BY29" s="1397"/>
      <c r="BZ29" s="1397"/>
      <c r="CA29" s="1397"/>
      <c r="CB29" s="1397"/>
      <c r="CC29" s="1397"/>
      <c r="CD29" s="1397"/>
      <c r="CE29" s="1397"/>
      <c r="CF29" s="1397"/>
      <c r="CG29" s="1397"/>
      <c r="CH29" s="1397"/>
      <c r="CI29" s="1397"/>
      <c r="CJ29" s="1397"/>
      <c r="CK29" s="1397"/>
      <c r="CL29" s="1397"/>
      <c r="CM29" s="1397"/>
      <c r="CN29" s="1397"/>
      <c r="CO29" s="1397"/>
      <c r="CP29" s="1397"/>
      <c r="CQ29" s="1397"/>
      <c r="CR29" s="1397"/>
      <c r="CS29" s="1397"/>
      <c r="CT29" s="1397"/>
      <c r="CU29" s="1397"/>
      <c r="CV29" s="1397"/>
      <c r="CW29" s="1397"/>
      <c r="CX29" s="1397"/>
      <c r="CY29" s="1397"/>
      <c r="CZ29" s="1397"/>
      <c r="DA29" s="1397"/>
      <c r="DB29" s="1397"/>
      <c r="DC29" s="1397"/>
      <c r="DD29" s="1397"/>
      <c r="DE29" s="1397"/>
      <c r="DF29" s="1397"/>
      <c r="DG29" s="1397"/>
      <c r="DH29" s="1397"/>
      <c r="DI29" s="1397"/>
      <c r="DJ29" s="1397"/>
      <c r="DK29" s="1397"/>
      <c r="DL29" s="1397"/>
      <c r="DM29" s="1397"/>
      <c r="DN29" s="1397"/>
    </row>
    <row r="30" spans="1:118" s="1376" customFormat="1" ht="15.75">
      <c r="A30" s="1408" t="s">
        <v>53</v>
      </c>
      <c r="B30" s="1418">
        <v>0</v>
      </c>
      <c r="C30" s="1419">
        <v>0</v>
      </c>
      <c r="D30" s="2672">
        <f aca="true" t="shared" si="12" ref="D30:D36">C30+B30</f>
        <v>0</v>
      </c>
      <c r="E30" s="2680">
        <v>1</v>
      </c>
      <c r="F30" s="1495">
        <v>0</v>
      </c>
      <c r="G30" s="1493">
        <f>E30+F30</f>
        <v>1</v>
      </c>
      <c r="H30" s="1494">
        <v>0</v>
      </c>
      <c r="I30" s="1494">
        <v>0</v>
      </c>
      <c r="J30" s="1493">
        <f t="shared" si="11"/>
        <v>0</v>
      </c>
      <c r="K30" s="1403">
        <f>E30+B30+H30</f>
        <v>1</v>
      </c>
      <c r="L30" s="1403">
        <f>F30+C30+I30</f>
        <v>0</v>
      </c>
      <c r="M30" s="1407">
        <f>K30+L30</f>
        <v>1</v>
      </c>
      <c r="N30" s="1397"/>
      <c r="O30" s="1397"/>
      <c r="P30" s="1397"/>
      <c r="Q30" s="1397"/>
      <c r="R30" s="1397"/>
      <c r="S30" s="1397"/>
      <c r="T30" s="1397"/>
      <c r="U30" s="1397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7"/>
      <c r="AH30" s="1397"/>
      <c r="AI30" s="1397"/>
      <c r="AJ30" s="1397"/>
      <c r="AK30" s="1397"/>
      <c r="AL30" s="1397"/>
      <c r="AM30" s="1397"/>
      <c r="AN30" s="1397"/>
      <c r="AO30" s="1397"/>
      <c r="AP30" s="1397"/>
      <c r="AQ30" s="1397"/>
      <c r="AR30" s="1397"/>
      <c r="AS30" s="1397"/>
      <c r="AT30" s="1397"/>
      <c r="AU30" s="1397"/>
      <c r="AV30" s="1397"/>
      <c r="AW30" s="1397"/>
      <c r="AX30" s="1397"/>
      <c r="AY30" s="1397"/>
      <c r="AZ30" s="1397"/>
      <c r="BA30" s="1397"/>
      <c r="BB30" s="1397"/>
      <c r="BC30" s="1397"/>
      <c r="BD30" s="1397"/>
      <c r="BE30" s="1397"/>
      <c r="BF30" s="1397"/>
      <c r="BG30" s="1397"/>
      <c r="BH30" s="1397"/>
      <c r="BI30" s="1397"/>
      <c r="BJ30" s="1397"/>
      <c r="BK30" s="1397"/>
      <c r="BL30" s="1397"/>
      <c r="BM30" s="1397"/>
      <c r="BN30" s="1397"/>
      <c r="BO30" s="1397"/>
      <c r="BP30" s="1397"/>
      <c r="BQ30" s="1397"/>
      <c r="BR30" s="1397"/>
      <c r="BS30" s="1397"/>
      <c r="BT30" s="1397"/>
      <c r="BU30" s="1397"/>
      <c r="BV30" s="1397"/>
      <c r="BW30" s="1397"/>
      <c r="BX30" s="1397"/>
      <c r="BY30" s="1397"/>
      <c r="BZ30" s="1397"/>
      <c r="CA30" s="1397"/>
      <c r="CB30" s="1397"/>
      <c r="CC30" s="1397"/>
      <c r="CD30" s="1397"/>
      <c r="CE30" s="1397"/>
      <c r="CF30" s="1397"/>
      <c r="CG30" s="1397"/>
      <c r="CH30" s="1397"/>
      <c r="CI30" s="1397"/>
      <c r="CJ30" s="1397"/>
      <c r="CK30" s="1397"/>
      <c r="CL30" s="1397"/>
      <c r="CM30" s="1397"/>
      <c r="CN30" s="1397"/>
      <c r="CO30" s="1397"/>
      <c r="CP30" s="1397"/>
      <c r="CQ30" s="1397"/>
      <c r="CR30" s="1397"/>
      <c r="CS30" s="1397"/>
      <c r="CT30" s="1397"/>
      <c r="CU30" s="1397"/>
      <c r="CV30" s="1397"/>
      <c r="CW30" s="1397"/>
      <c r="CX30" s="1397"/>
      <c r="CY30" s="1397"/>
      <c r="CZ30" s="1397"/>
      <c r="DA30" s="1397"/>
      <c r="DB30" s="1397"/>
      <c r="DC30" s="1397"/>
      <c r="DD30" s="1397"/>
      <c r="DE30" s="1397"/>
      <c r="DF30" s="1397"/>
      <c r="DG30" s="1397"/>
      <c r="DH30" s="1397"/>
      <c r="DI30" s="1397"/>
      <c r="DJ30" s="1397"/>
      <c r="DK30" s="1397"/>
      <c r="DL30" s="1397"/>
      <c r="DM30" s="1397"/>
      <c r="DN30" s="1397"/>
    </row>
    <row r="31" spans="1:118" s="1376" customFormat="1" ht="15.75">
      <c r="A31" s="1409" t="s">
        <v>54</v>
      </c>
      <c r="B31" s="1428" t="s">
        <v>92</v>
      </c>
      <c r="C31" s="1432" t="s">
        <v>92</v>
      </c>
      <c r="D31" s="2672">
        <f t="shared" si="12"/>
        <v>0</v>
      </c>
      <c r="E31" s="2680">
        <f>J31-F31</f>
        <v>0</v>
      </c>
      <c r="F31" s="1492">
        <v>0</v>
      </c>
      <c r="G31" s="1493">
        <f>E31+F31</f>
        <v>0</v>
      </c>
      <c r="H31" s="1494">
        <v>0</v>
      </c>
      <c r="I31" s="1494">
        <v>0</v>
      </c>
      <c r="J31" s="1493">
        <f t="shared" si="11"/>
        <v>0</v>
      </c>
      <c r="K31" s="1403">
        <f t="shared" si="5"/>
        <v>0</v>
      </c>
      <c r="L31" s="1403">
        <f t="shared" si="5"/>
        <v>0</v>
      </c>
      <c r="M31" s="1407">
        <f t="shared" si="6"/>
        <v>0</v>
      </c>
      <c r="N31" s="1397"/>
      <c r="O31" s="1397"/>
      <c r="P31" s="1397"/>
      <c r="Q31" s="1397"/>
      <c r="R31" s="1397"/>
      <c r="S31" s="1397"/>
      <c r="T31" s="1397"/>
      <c r="U31" s="1397"/>
      <c r="V31" s="1397"/>
      <c r="W31" s="1397"/>
      <c r="X31" s="1397"/>
      <c r="Y31" s="1397"/>
      <c r="Z31" s="1397"/>
      <c r="AA31" s="1397"/>
      <c r="AB31" s="1397"/>
      <c r="AC31" s="1397"/>
      <c r="AD31" s="1397"/>
      <c r="AE31" s="1397"/>
      <c r="AF31" s="1397"/>
      <c r="AG31" s="1397"/>
      <c r="AH31" s="1397"/>
      <c r="AI31" s="1397"/>
      <c r="AJ31" s="1397"/>
      <c r="AK31" s="1397"/>
      <c r="AL31" s="1397"/>
      <c r="AM31" s="1397"/>
      <c r="AN31" s="1397"/>
      <c r="AO31" s="1397"/>
      <c r="AP31" s="1397"/>
      <c r="AQ31" s="1397"/>
      <c r="AR31" s="1397"/>
      <c r="AS31" s="1397"/>
      <c r="AT31" s="1397"/>
      <c r="AU31" s="1397"/>
      <c r="AV31" s="1397"/>
      <c r="AW31" s="1397"/>
      <c r="AX31" s="1397"/>
      <c r="AY31" s="1397"/>
      <c r="AZ31" s="1397"/>
      <c r="BA31" s="1397"/>
      <c r="BB31" s="1397"/>
      <c r="BC31" s="1397"/>
      <c r="BD31" s="1397"/>
      <c r="BE31" s="1397"/>
      <c r="BF31" s="1397"/>
      <c r="BG31" s="1397"/>
      <c r="BH31" s="1397"/>
      <c r="BI31" s="1397"/>
      <c r="BJ31" s="1397"/>
      <c r="BK31" s="1397"/>
      <c r="BL31" s="1397"/>
      <c r="BM31" s="1397"/>
      <c r="BN31" s="1397"/>
      <c r="BO31" s="1397"/>
      <c r="BP31" s="1397"/>
      <c r="BQ31" s="1397"/>
      <c r="BR31" s="1397"/>
      <c r="BS31" s="1397"/>
      <c r="BT31" s="1397"/>
      <c r="BU31" s="1397"/>
      <c r="BV31" s="1397"/>
      <c r="BW31" s="1397"/>
      <c r="BX31" s="1397"/>
      <c r="BY31" s="1397"/>
      <c r="BZ31" s="1397"/>
      <c r="CA31" s="1397"/>
      <c r="CB31" s="1397"/>
      <c r="CC31" s="1397"/>
      <c r="CD31" s="1397"/>
      <c r="CE31" s="1397"/>
      <c r="CF31" s="1397"/>
      <c r="CG31" s="1397"/>
      <c r="CH31" s="1397"/>
      <c r="CI31" s="1397"/>
      <c r="CJ31" s="1397"/>
      <c r="CK31" s="1397"/>
      <c r="CL31" s="1397"/>
      <c r="CM31" s="1397"/>
      <c r="CN31" s="1397"/>
      <c r="CO31" s="1397"/>
      <c r="CP31" s="1397"/>
      <c r="CQ31" s="1397"/>
      <c r="CR31" s="1397"/>
      <c r="CS31" s="1397"/>
      <c r="CT31" s="1397"/>
      <c r="CU31" s="1397"/>
      <c r="CV31" s="1397"/>
      <c r="CW31" s="1397"/>
      <c r="CX31" s="1397"/>
      <c r="CY31" s="1397"/>
      <c r="CZ31" s="1397"/>
      <c r="DA31" s="1397"/>
      <c r="DB31" s="1397"/>
      <c r="DC31" s="1397"/>
      <c r="DD31" s="1397"/>
      <c r="DE31" s="1397"/>
      <c r="DF31" s="1397"/>
      <c r="DG31" s="1397"/>
      <c r="DH31" s="1397"/>
      <c r="DI31" s="1397"/>
      <c r="DJ31" s="1397"/>
      <c r="DK31" s="1397"/>
      <c r="DL31" s="1397"/>
      <c r="DM31" s="1397"/>
      <c r="DN31" s="1397"/>
    </row>
    <row r="32" spans="1:118" s="1376" customFormat="1" ht="15.75">
      <c r="A32" s="1402" t="s">
        <v>55</v>
      </c>
      <c r="B32" s="1416">
        <v>0</v>
      </c>
      <c r="C32" s="1417">
        <v>0</v>
      </c>
      <c r="D32" s="2672">
        <f t="shared" si="12"/>
        <v>0</v>
      </c>
      <c r="E32" s="2680">
        <v>1</v>
      </c>
      <c r="F32" s="1492">
        <v>0</v>
      </c>
      <c r="G32" s="1493">
        <f>E32+F32</f>
        <v>1</v>
      </c>
      <c r="H32" s="1494">
        <v>0</v>
      </c>
      <c r="I32" s="1494">
        <v>2</v>
      </c>
      <c r="J32" s="1493">
        <f t="shared" si="11"/>
        <v>2</v>
      </c>
      <c r="K32" s="1403">
        <f t="shared" si="5"/>
        <v>1</v>
      </c>
      <c r="L32" s="1403">
        <f t="shared" si="5"/>
        <v>2</v>
      </c>
      <c r="M32" s="1407">
        <f t="shared" si="6"/>
        <v>3</v>
      </c>
      <c r="N32" s="1397"/>
      <c r="O32" s="1397"/>
      <c r="P32" s="1397"/>
      <c r="Q32" s="1397"/>
      <c r="R32" s="1397"/>
      <c r="S32" s="1397"/>
      <c r="T32" s="1397"/>
      <c r="U32" s="1397"/>
      <c r="V32" s="1397"/>
      <c r="W32" s="1397"/>
      <c r="X32" s="1397"/>
      <c r="Y32" s="1397"/>
      <c r="Z32" s="1397"/>
      <c r="AA32" s="1397"/>
      <c r="AB32" s="1397"/>
      <c r="AC32" s="1397"/>
      <c r="AD32" s="1397"/>
      <c r="AE32" s="1397"/>
      <c r="AF32" s="1397"/>
      <c r="AG32" s="1397"/>
      <c r="AH32" s="1397"/>
      <c r="AI32" s="1397"/>
      <c r="AJ32" s="1397"/>
      <c r="AK32" s="1397"/>
      <c r="AL32" s="1397"/>
      <c r="AM32" s="1397"/>
      <c r="AN32" s="1397"/>
      <c r="AO32" s="1397"/>
      <c r="AP32" s="1397"/>
      <c r="AQ32" s="1397"/>
      <c r="AR32" s="1397"/>
      <c r="AS32" s="1397"/>
      <c r="AT32" s="1397"/>
      <c r="AU32" s="1397"/>
      <c r="AV32" s="1397"/>
      <c r="AW32" s="1397"/>
      <c r="AX32" s="1397"/>
      <c r="AY32" s="1397"/>
      <c r="AZ32" s="1397"/>
      <c r="BA32" s="1397"/>
      <c r="BB32" s="1397"/>
      <c r="BC32" s="1397"/>
      <c r="BD32" s="1397"/>
      <c r="BE32" s="1397"/>
      <c r="BF32" s="1397"/>
      <c r="BG32" s="1397"/>
      <c r="BH32" s="1397"/>
      <c r="BI32" s="1397"/>
      <c r="BJ32" s="1397"/>
      <c r="BK32" s="1397"/>
      <c r="BL32" s="1397"/>
      <c r="BM32" s="1397"/>
      <c r="BN32" s="1397"/>
      <c r="BO32" s="1397"/>
      <c r="BP32" s="1397"/>
      <c r="BQ32" s="1397"/>
      <c r="BR32" s="1397"/>
      <c r="BS32" s="1397"/>
      <c r="BT32" s="1397"/>
      <c r="BU32" s="1397"/>
      <c r="BV32" s="1397"/>
      <c r="BW32" s="1397"/>
      <c r="BX32" s="1397"/>
      <c r="BY32" s="1397"/>
      <c r="BZ32" s="1397"/>
      <c r="CA32" s="1397"/>
      <c r="CB32" s="1397"/>
      <c r="CC32" s="1397"/>
      <c r="CD32" s="1397"/>
      <c r="CE32" s="1397"/>
      <c r="CF32" s="1397"/>
      <c r="CG32" s="1397"/>
      <c r="CH32" s="1397"/>
      <c r="CI32" s="1397"/>
      <c r="CJ32" s="1397"/>
      <c r="CK32" s="1397"/>
      <c r="CL32" s="1397"/>
      <c r="CM32" s="1397"/>
      <c r="CN32" s="1397"/>
      <c r="CO32" s="1397"/>
      <c r="CP32" s="1397"/>
      <c r="CQ32" s="1397"/>
      <c r="CR32" s="1397"/>
      <c r="CS32" s="1397"/>
      <c r="CT32" s="1397"/>
      <c r="CU32" s="1397"/>
      <c r="CV32" s="1397"/>
      <c r="CW32" s="1397"/>
      <c r="CX32" s="1397"/>
      <c r="CY32" s="1397"/>
      <c r="CZ32" s="1397"/>
      <c r="DA32" s="1397"/>
      <c r="DB32" s="1397"/>
      <c r="DC32" s="1397"/>
      <c r="DD32" s="1397"/>
      <c r="DE32" s="1397"/>
      <c r="DF32" s="1397"/>
      <c r="DG32" s="1397"/>
      <c r="DH32" s="1397"/>
      <c r="DI32" s="1397"/>
      <c r="DJ32" s="1397"/>
      <c r="DK32" s="1397"/>
      <c r="DL32" s="1397"/>
      <c r="DM32" s="1397"/>
      <c r="DN32" s="1397"/>
    </row>
    <row r="33" spans="1:118" s="1376" customFormat="1" ht="18.75" customHeight="1">
      <c r="A33" s="1410" t="s">
        <v>56</v>
      </c>
      <c r="B33" s="1420">
        <v>0</v>
      </c>
      <c r="C33" s="1421">
        <v>0</v>
      </c>
      <c r="D33" s="2672">
        <f t="shared" si="12"/>
        <v>0</v>
      </c>
      <c r="E33" s="2680">
        <v>0</v>
      </c>
      <c r="F33" s="1492">
        <v>0</v>
      </c>
      <c r="G33" s="1493">
        <f>E33+F33</f>
        <v>0</v>
      </c>
      <c r="H33" s="1494">
        <v>0</v>
      </c>
      <c r="I33" s="1494">
        <v>2</v>
      </c>
      <c r="J33" s="1493">
        <f t="shared" si="11"/>
        <v>2</v>
      </c>
      <c r="K33" s="1403">
        <f t="shared" si="5"/>
        <v>0</v>
      </c>
      <c r="L33" s="1403">
        <f t="shared" si="5"/>
        <v>2</v>
      </c>
      <c r="M33" s="1407">
        <f t="shared" si="6"/>
        <v>2</v>
      </c>
      <c r="N33" s="1397"/>
      <c r="O33" s="1397"/>
      <c r="P33" s="1397"/>
      <c r="Q33" s="1397"/>
      <c r="R33" s="1397"/>
      <c r="S33" s="1397"/>
      <c r="T33" s="1397"/>
      <c r="U33" s="1397"/>
      <c r="V33" s="1397"/>
      <c r="W33" s="1397"/>
      <c r="X33" s="1397"/>
      <c r="Y33" s="1397"/>
      <c r="Z33" s="1397"/>
      <c r="AA33" s="1397"/>
      <c r="AB33" s="1397"/>
      <c r="AC33" s="1397"/>
      <c r="AD33" s="1397"/>
      <c r="AE33" s="1397"/>
      <c r="AF33" s="1397"/>
      <c r="AG33" s="1397"/>
      <c r="AH33" s="1397"/>
      <c r="AI33" s="1397"/>
      <c r="AJ33" s="1397"/>
      <c r="AK33" s="1397"/>
      <c r="AL33" s="1397"/>
      <c r="AM33" s="1397"/>
      <c r="AN33" s="1397"/>
      <c r="AO33" s="1397"/>
      <c r="AP33" s="1397"/>
      <c r="AQ33" s="1397"/>
      <c r="AR33" s="1397"/>
      <c r="AS33" s="1397"/>
      <c r="AT33" s="1397"/>
      <c r="AU33" s="1397"/>
      <c r="AV33" s="1397"/>
      <c r="AW33" s="1397"/>
      <c r="AX33" s="1397"/>
      <c r="AY33" s="1397"/>
      <c r="AZ33" s="1397"/>
      <c r="BA33" s="1397"/>
      <c r="BB33" s="1397"/>
      <c r="BC33" s="1397"/>
      <c r="BD33" s="1397"/>
      <c r="BE33" s="1397"/>
      <c r="BF33" s="1397"/>
      <c r="BG33" s="1397"/>
      <c r="BH33" s="1397"/>
      <c r="BI33" s="1397"/>
      <c r="BJ33" s="1397"/>
      <c r="BK33" s="1397"/>
      <c r="BL33" s="1397"/>
      <c r="BM33" s="1397"/>
      <c r="BN33" s="1397"/>
      <c r="BO33" s="1397"/>
      <c r="BP33" s="1397"/>
      <c r="BQ33" s="1397"/>
      <c r="BR33" s="1397"/>
      <c r="BS33" s="1397"/>
      <c r="BT33" s="1397"/>
      <c r="BU33" s="1397"/>
      <c r="BV33" s="1397"/>
      <c r="BW33" s="1397"/>
      <c r="BX33" s="1397"/>
      <c r="BY33" s="1397"/>
      <c r="BZ33" s="1397"/>
      <c r="CA33" s="1397"/>
      <c r="CB33" s="1397"/>
      <c r="CC33" s="1397"/>
      <c r="CD33" s="1397"/>
      <c r="CE33" s="1397"/>
      <c r="CF33" s="1397"/>
      <c r="CG33" s="1397"/>
      <c r="CH33" s="1397"/>
      <c r="CI33" s="1397"/>
      <c r="CJ33" s="1397"/>
      <c r="CK33" s="1397"/>
      <c r="CL33" s="1397"/>
      <c r="CM33" s="1397"/>
      <c r="CN33" s="1397"/>
      <c r="CO33" s="1397"/>
      <c r="CP33" s="1397"/>
      <c r="CQ33" s="1397"/>
      <c r="CR33" s="1397"/>
      <c r="CS33" s="1397"/>
      <c r="CT33" s="1397"/>
      <c r="CU33" s="1397"/>
      <c r="CV33" s="1397"/>
      <c r="CW33" s="1397"/>
      <c r="CX33" s="1397"/>
      <c r="CY33" s="1397"/>
      <c r="CZ33" s="1397"/>
      <c r="DA33" s="1397"/>
      <c r="DB33" s="1397"/>
      <c r="DC33" s="1397"/>
      <c r="DD33" s="1397"/>
      <c r="DE33" s="1397"/>
      <c r="DF33" s="1397"/>
      <c r="DG33" s="1397"/>
      <c r="DH33" s="1397"/>
      <c r="DI33" s="1397"/>
      <c r="DJ33" s="1397"/>
      <c r="DK33" s="1397"/>
      <c r="DL33" s="1397"/>
      <c r="DM33" s="1397"/>
      <c r="DN33" s="1397"/>
    </row>
    <row r="34" spans="1:118" s="1376" customFormat="1" ht="22.5" customHeight="1">
      <c r="A34" s="1412" t="s">
        <v>57</v>
      </c>
      <c r="B34" s="1428" t="s">
        <v>92</v>
      </c>
      <c r="C34" s="1425" t="s">
        <v>92</v>
      </c>
      <c r="D34" s="2672">
        <f t="shared" si="12"/>
        <v>0</v>
      </c>
      <c r="E34" s="2680">
        <v>0</v>
      </c>
      <c r="F34" s="1492">
        <v>0</v>
      </c>
      <c r="G34" s="1493">
        <v>0</v>
      </c>
      <c r="H34" s="1494">
        <v>0</v>
      </c>
      <c r="I34" s="1494">
        <v>0</v>
      </c>
      <c r="J34" s="1493">
        <f t="shared" si="11"/>
        <v>0</v>
      </c>
      <c r="K34" s="1403">
        <f t="shared" si="5"/>
        <v>0</v>
      </c>
      <c r="L34" s="1403">
        <f t="shared" si="5"/>
        <v>0</v>
      </c>
      <c r="M34" s="1407">
        <f t="shared" si="6"/>
        <v>0</v>
      </c>
      <c r="N34" s="1397"/>
      <c r="O34" s="1397"/>
      <c r="P34" s="1397"/>
      <c r="Q34" s="1397"/>
      <c r="R34" s="1397"/>
      <c r="S34" s="1397"/>
      <c r="T34" s="1397"/>
      <c r="U34" s="1397"/>
      <c r="V34" s="1397"/>
      <c r="W34" s="1397"/>
      <c r="X34" s="1397"/>
      <c r="Y34" s="1397"/>
      <c r="Z34" s="1397"/>
      <c r="AA34" s="1397"/>
      <c r="AB34" s="1397"/>
      <c r="AC34" s="1397"/>
      <c r="AD34" s="1397"/>
      <c r="AE34" s="1397"/>
      <c r="AF34" s="1397"/>
      <c r="AG34" s="1397"/>
      <c r="AH34" s="1397"/>
      <c r="AI34" s="1397"/>
      <c r="AJ34" s="1397"/>
      <c r="AK34" s="1397"/>
      <c r="AL34" s="1397"/>
      <c r="AM34" s="1397"/>
      <c r="AN34" s="1397"/>
      <c r="AO34" s="1397"/>
      <c r="AP34" s="1397"/>
      <c r="AQ34" s="1397"/>
      <c r="AR34" s="1397"/>
      <c r="AS34" s="1397"/>
      <c r="AT34" s="1397"/>
      <c r="AU34" s="1397"/>
      <c r="AV34" s="1397"/>
      <c r="AW34" s="1397"/>
      <c r="AX34" s="1397"/>
      <c r="AY34" s="1397"/>
      <c r="AZ34" s="1397"/>
      <c r="BA34" s="1397"/>
      <c r="BB34" s="1397"/>
      <c r="BC34" s="1397"/>
      <c r="BD34" s="1397"/>
      <c r="BE34" s="1397"/>
      <c r="BF34" s="1397"/>
      <c r="BG34" s="1397"/>
      <c r="BH34" s="1397"/>
      <c r="BI34" s="1397"/>
      <c r="BJ34" s="1397"/>
      <c r="BK34" s="1397"/>
      <c r="BL34" s="1397"/>
      <c r="BM34" s="1397"/>
      <c r="BN34" s="1397"/>
      <c r="BO34" s="1397"/>
      <c r="BP34" s="1397"/>
      <c r="BQ34" s="1397"/>
      <c r="BR34" s="1397"/>
      <c r="BS34" s="1397"/>
      <c r="BT34" s="1397"/>
      <c r="BU34" s="1397"/>
      <c r="BV34" s="1397"/>
      <c r="BW34" s="1397"/>
      <c r="BX34" s="1397"/>
      <c r="BY34" s="1397"/>
      <c r="BZ34" s="1397"/>
      <c r="CA34" s="1397"/>
      <c r="CB34" s="1397"/>
      <c r="CC34" s="1397"/>
      <c r="CD34" s="1397"/>
      <c r="CE34" s="1397"/>
      <c r="CF34" s="1397"/>
      <c r="CG34" s="1397"/>
      <c r="CH34" s="1397"/>
      <c r="CI34" s="1397"/>
      <c r="CJ34" s="1397"/>
      <c r="CK34" s="1397"/>
      <c r="CL34" s="1397"/>
      <c r="CM34" s="1397"/>
      <c r="CN34" s="1397"/>
      <c r="CO34" s="1397"/>
      <c r="CP34" s="1397"/>
      <c r="CQ34" s="1397"/>
      <c r="CR34" s="1397"/>
      <c r="CS34" s="1397"/>
      <c r="CT34" s="1397"/>
      <c r="CU34" s="1397"/>
      <c r="CV34" s="1397"/>
      <c r="CW34" s="1397"/>
      <c r="CX34" s="1397"/>
      <c r="CY34" s="1397"/>
      <c r="CZ34" s="1397"/>
      <c r="DA34" s="1397"/>
      <c r="DB34" s="1397"/>
      <c r="DC34" s="1397"/>
      <c r="DD34" s="1397"/>
      <c r="DE34" s="1397"/>
      <c r="DF34" s="1397"/>
      <c r="DG34" s="1397"/>
      <c r="DH34" s="1397"/>
      <c r="DI34" s="1397"/>
      <c r="DJ34" s="1397"/>
      <c r="DK34" s="1397"/>
      <c r="DL34" s="1397"/>
      <c r="DM34" s="1397"/>
      <c r="DN34" s="1397"/>
    </row>
    <row r="35" spans="1:118" s="1376" customFormat="1" ht="22.5" customHeight="1">
      <c r="A35" s="1412" t="s">
        <v>58</v>
      </c>
      <c r="B35" s="1433" t="s">
        <v>92</v>
      </c>
      <c r="C35" s="1425" t="s">
        <v>92</v>
      </c>
      <c r="D35" s="2672">
        <f t="shared" si="12"/>
        <v>0</v>
      </c>
      <c r="E35" s="2680">
        <v>0</v>
      </c>
      <c r="F35" s="1492">
        <v>0</v>
      </c>
      <c r="G35" s="1493">
        <v>0</v>
      </c>
      <c r="H35" s="1494">
        <v>0</v>
      </c>
      <c r="I35" s="1494">
        <v>0</v>
      </c>
      <c r="J35" s="1493">
        <f t="shared" si="11"/>
        <v>0</v>
      </c>
      <c r="K35" s="1403">
        <f t="shared" si="5"/>
        <v>0</v>
      </c>
      <c r="L35" s="1403">
        <f t="shared" si="5"/>
        <v>0</v>
      </c>
      <c r="M35" s="1407">
        <f t="shared" si="6"/>
        <v>0</v>
      </c>
      <c r="N35" s="1397"/>
      <c r="O35" s="1397"/>
      <c r="P35" s="1397"/>
      <c r="Q35" s="1397"/>
      <c r="R35" s="1397"/>
      <c r="S35" s="1397"/>
      <c r="T35" s="1397"/>
      <c r="U35" s="1397"/>
      <c r="V35" s="1397"/>
      <c r="W35" s="1397"/>
      <c r="X35" s="1397"/>
      <c r="Y35" s="1397"/>
      <c r="Z35" s="1397"/>
      <c r="AA35" s="1397"/>
      <c r="AB35" s="1397"/>
      <c r="AC35" s="1397"/>
      <c r="AD35" s="1397"/>
      <c r="AE35" s="1397"/>
      <c r="AF35" s="1397"/>
      <c r="AG35" s="1397"/>
      <c r="AH35" s="1397"/>
      <c r="AI35" s="1397"/>
      <c r="AJ35" s="1397"/>
      <c r="AK35" s="1397"/>
      <c r="AL35" s="1397"/>
      <c r="AM35" s="1397"/>
      <c r="AN35" s="1397"/>
      <c r="AO35" s="1397"/>
      <c r="AP35" s="1397"/>
      <c r="AQ35" s="1397"/>
      <c r="AR35" s="1397"/>
      <c r="AS35" s="1397"/>
      <c r="AT35" s="1397"/>
      <c r="AU35" s="1397"/>
      <c r="AV35" s="1397"/>
      <c r="AW35" s="1397"/>
      <c r="AX35" s="1397"/>
      <c r="AY35" s="1397"/>
      <c r="AZ35" s="1397"/>
      <c r="BA35" s="1397"/>
      <c r="BB35" s="1397"/>
      <c r="BC35" s="1397"/>
      <c r="BD35" s="1397"/>
      <c r="BE35" s="1397"/>
      <c r="BF35" s="1397"/>
      <c r="BG35" s="1397"/>
      <c r="BH35" s="1397"/>
      <c r="BI35" s="1397"/>
      <c r="BJ35" s="1397"/>
      <c r="BK35" s="1397"/>
      <c r="BL35" s="1397"/>
      <c r="BM35" s="1397"/>
      <c r="BN35" s="1397"/>
      <c r="BO35" s="1397"/>
      <c r="BP35" s="1397"/>
      <c r="BQ35" s="1397"/>
      <c r="BR35" s="1397"/>
      <c r="BS35" s="1397"/>
      <c r="BT35" s="1397"/>
      <c r="BU35" s="1397"/>
      <c r="BV35" s="1397"/>
      <c r="BW35" s="1397"/>
      <c r="BX35" s="1397"/>
      <c r="BY35" s="1397"/>
      <c r="BZ35" s="1397"/>
      <c r="CA35" s="1397"/>
      <c r="CB35" s="1397"/>
      <c r="CC35" s="1397"/>
      <c r="CD35" s="1397"/>
      <c r="CE35" s="1397"/>
      <c r="CF35" s="1397"/>
      <c r="CG35" s="1397"/>
      <c r="CH35" s="1397"/>
      <c r="CI35" s="1397"/>
      <c r="CJ35" s="1397"/>
      <c r="CK35" s="1397"/>
      <c r="CL35" s="1397"/>
      <c r="CM35" s="1397"/>
      <c r="CN35" s="1397"/>
      <c r="CO35" s="1397"/>
      <c r="CP35" s="1397"/>
      <c r="CQ35" s="1397"/>
      <c r="CR35" s="1397"/>
      <c r="CS35" s="1397"/>
      <c r="CT35" s="1397"/>
      <c r="CU35" s="1397"/>
      <c r="CV35" s="1397"/>
      <c r="CW35" s="1397"/>
      <c r="CX35" s="1397"/>
      <c r="CY35" s="1397"/>
      <c r="CZ35" s="1397"/>
      <c r="DA35" s="1397"/>
      <c r="DB35" s="1397"/>
      <c r="DC35" s="1397"/>
      <c r="DD35" s="1397"/>
      <c r="DE35" s="1397"/>
      <c r="DF35" s="1397"/>
      <c r="DG35" s="1397"/>
      <c r="DH35" s="1397"/>
      <c r="DI35" s="1397"/>
      <c r="DJ35" s="1397"/>
      <c r="DK35" s="1397"/>
      <c r="DL35" s="1397"/>
      <c r="DM35" s="1397"/>
      <c r="DN35" s="1397"/>
    </row>
    <row r="36" spans="1:118" s="1376" customFormat="1" ht="18" customHeight="1">
      <c r="A36" s="1402" t="s">
        <v>59</v>
      </c>
      <c r="B36" s="1416">
        <v>0</v>
      </c>
      <c r="C36" s="1417">
        <v>0</v>
      </c>
      <c r="D36" s="2672">
        <f t="shared" si="12"/>
        <v>0</v>
      </c>
      <c r="E36" s="2680">
        <v>0</v>
      </c>
      <c r="F36" s="1492">
        <v>0</v>
      </c>
      <c r="G36" s="1493">
        <v>0</v>
      </c>
      <c r="H36" s="1494">
        <v>0</v>
      </c>
      <c r="I36" s="1494">
        <v>1</v>
      </c>
      <c r="J36" s="1493">
        <f t="shared" si="11"/>
        <v>1</v>
      </c>
      <c r="K36" s="1403">
        <f>E36+B36+H36</f>
        <v>0</v>
      </c>
      <c r="L36" s="1403">
        <f>F36+C36+I36</f>
        <v>1</v>
      </c>
      <c r="M36" s="1407">
        <f>K36+L36</f>
        <v>1</v>
      </c>
      <c r="N36" s="1397"/>
      <c r="O36" s="1397"/>
      <c r="P36" s="1397"/>
      <c r="Q36" s="1397"/>
      <c r="R36" s="1397"/>
      <c r="S36" s="1397"/>
      <c r="T36" s="1397"/>
      <c r="U36" s="1397"/>
      <c r="V36" s="1397"/>
      <c r="W36" s="1397"/>
      <c r="X36" s="1397"/>
      <c r="Y36" s="1397"/>
      <c r="Z36" s="1397"/>
      <c r="AA36" s="1397"/>
      <c r="AB36" s="1397"/>
      <c r="AC36" s="1397"/>
      <c r="AD36" s="1397"/>
      <c r="AE36" s="1397"/>
      <c r="AF36" s="1397"/>
      <c r="AG36" s="1397"/>
      <c r="AH36" s="1397"/>
      <c r="AI36" s="1397"/>
      <c r="AJ36" s="1397"/>
      <c r="AK36" s="1397"/>
      <c r="AL36" s="1397"/>
      <c r="AM36" s="1397"/>
      <c r="AN36" s="1397"/>
      <c r="AO36" s="1397"/>
      <c r="AP36" s="1397"/>
      <c r="AQ36" s="1397"/>
      <c r="AR36" s="1397"/>
      <c r="AS36" s="1397"/>
      <c r="AT36" s="1397"/>
      <c r="AU36" s="1397"/>
      <c r="AV36" s="1397"/>
      <c r="AW36" s="1397"/>
      <c r="AX36" s="1397"/>
      <c r="AY36" s="1397"/>
      <c r="AZ36" s="1397"/>
      <c r="BA36" s="1397"/>
      <c r="BB36" s="1397"/>
      <c r="BC36" s="1397"/>
      <c r="BD36" s="1397"/>
      <c r="BE36" s="1397"/>
      <c r="BF36" s="1397"/>
      <c r="BG36" s="1397"/>
      <c r="BH36" s="1397"/>
      <c r="BI36" s="1397"/>
      <c r="BJ36" s="1397"/>
      <c r="BK36" s="1397"/>
      <c r="BL36" s="1397"/>
      <c r="BM36" s="1397"/>
      <c r="BN36" s="1397"/>
      <c r="BO36" s="1397"/>
      <c r="BP36" s="1397"/>
      <c r="BQ36" s="1397"/>
      <c r="BR36" s="1397"/>
      <c r="BS36" s="1397"/>
      <c r="BT36" s="1397"/>
      <c r="BU36" s="1397"/>
      <c r="BV36" s="1397"/>
      <c r="BW36" s="1397"/>
      <c r="BX36" s="1397"/>
      <c r="BY36" s="1397"/>
      <c r="BZ36" s="1397"/>
      <c r="CA36" s="1397"/>
      <c r="CB36" s="1397"/>
      <c r="CC36" s="1397"/>
      <c r="CD36" s="1397"/>
      <c r="CE36" s="1397"/>
      <c r="CF36" s="1397"/>
      <c r="CG36" s="1397"/>
      <c r="CH36" s="1397"/>
      <c r="CI36" s="1397"/>
      <c r="CJ36" s="1397"/>
      <c r="CK36" s="1397"/>
      <c r="CL36" s="1397"/>
      <c r="CM36" s="1397"/>
      <c r="CN36" s="1397"/>
      <c r="CO36" s="1397"/>
      <c r="CP36" s="1397"/>
      <c r="CQ36" s="1397"/>
      <c r="CR36" s="1397"/>
      <c r="CS36" s="1397"/>
      <c r="CT36" s="1397"/>
      <c r="CU36" s="1397"/>
      <c r="CV36" s="1397"/>
      <c r="CW36" s="1397"/>
      <c r="CX36" s="1397"/>
      <c r="CY36" s="1397"/>
      <c r="CZ36" s="1397"/>
      <c r="DA36" s="1397"/>
      <c r="DB36" s="1397"/>
      <c r="DC36" s="1397"/>
      <c r="DD36" s="1397"/>
      <c r="DE36" s="1397"/>
      <c r="DF36" s="1397"/>
      <c r="DG36" s="1397"/>
      <c r="DH36" s="1397"/>
      <c r="DI36" s="1397"/>
      <c r="DJ36" s="1397"/>
      <c r="DK36" s="1397"/>
      <c r="DL36" s="1397"/>
      <c r="DM36" s="1397"/>
      <c r="DN36" s="1397"/>
    </row>
    <row r="37" spans="1:118" s="1376" customFormat="1" ht="18" customHeight="1">
      <c r="A37" s="1499" t="s">
        <v>64</v>
      </c>
      <c r="B37" s="1403">
        <f aca="true" t="shared" si="13" ref="B37:J37">SUM(B29:B36)</f>
        <v>0</v>
      </c>
      <c r="C37" s="1403">
        <f t="shared" si="13"/>
        <v>0</v>
      </c>
      <c r="D37" s="1406">
        <f t="shared" si="13"/>
        <v>0</v>
      </c>
      <c r="E37" s="1490">
        <f t="shared" si="13"/>
        <v>2</v>
      </c>
      <c r="F37" s="1403">
        <f t="shared" si="13"/>
        <v>0</v>
      </c>
      <c r="G37" s="1489">
        <f>SUM(G29:G36)</f>
        <v>2</v>
      </c>
      <c r="H37" s="1406">
        <f>SUM(H29:H36)</f>
        <v>0</v>
      </c>
      <c r="I37" s="1406">
        <f>SUM(I29:I36)</f>
        <v>7</v>
      </c>
      <c r="J37" s="1489">
        <f t="shared" si="13"/>
        <v>7</v>
      </c>
      <c r="K37" s="1403">
        <f t="shared" si="5"/>
        <v>2</v>
      </c>
      <c r="L37" s="1403">
        <f t="shared" si="5"/>
        <v>7</v>
      </c>
      <c r="M37" s="1407">
        <f t="shared" si="6"/>
        <v>9</v>
      </c>
      <c r="N37" s="1397"/>
      <c r="O37" s="1397"/>
      <c r="P37" s="1397"/>
      <c r="Q37" s="1397"/>
      <c r="R37" s="1397"/>
      <c r="S37" s="1397"/>
      <c r="T37" s="1397"/>
      <c r="U37" s="1397"/>
      <c r="V37" s="1397"/>
      <c r="W37" s="1397"/>
      <c r="X37" s="1397"/>
      <c r="Y37" s="1397"/>
      <c r="Z37" s="1397"/>
      <c r="AA37" s="1397"/>
      <c r="AB37" s="1397"/>
      <c r="AC37" s="1397"/>
      <c r="AD37" s="1397"/>
      <c r="AE37" s="1397"/>
      <c r="AF37" s="1397"/>
      <c r="AG37" s="1397"/>
      <c r="AH37" s="1397"/>
      <c r="AI37" s="1397"/>
      <c r="AJ37" s="1397"/>
      <c r="AK37" s="1397"/>
      <c r="AL37" s="1397"/>
      <c r="AM37" s="1397"/>
      <c r="AN37" s="1397"/>
      <c r="AO37" s="1397"/>
      <c r="AP37" s="1397"/>
      <c r="AQ37" s="1397"/>
      <c r="AR37" s="1397"/>
      <c r="AS37" s="1397"/>
      <c r="AT37" s="1397"/>
      <c r="AU37" s="1397"/>
      <c r="AV37" s="1397"/>
      <c r="AW37" s="1397"/>
      <c r="AX37" s="1397"/>
      <c r="AY37" s="1397"/>
      <c r="AZ37" s="1397"/>
      <c r="BA37" s="1397"/>
      <c r="BB37" s="1397"/>
      <c r="BC37" s="1397"/>
      <c r="BD37" s="1397"/>
      <c r="BE37" s="1397"/>
      <c r="BF37" s="1397"/>
      <c r="BG37" s="1397"/>
      <c r="BH37" s="1397"/>
      <c r="BI37" s="1397"/>
      <c r="BJ37" s="1397"/>
      <c r="BK37" s="1397"/>
      <c r="BL37" s="1397"/>
      <c r="BM37" s="1397"/>
      <c r="BN37" s="1397"/>
      <c r="BO37" s="1397"/>
      <c r="BP37" s="1397"/>
      <c r="BQ37" s="1397"/>
      <c r="BR37" s="1397"/>
      <c r="BS37" s="1397"/>
      <c r="BT37" s="1397"/>
      <c r="BU37" s="1397"/>
      <c r="BV37" s="1397"/>
      <c r="BW37" s="1397"/>
      <c r="BX37" s="1397"/>
      <c r="BY37" s="1397"/>
      <c r="BZ37" s="1397"/>
      <c r="CA37" s="1397"/>
      <c r="CB37" s="1397"/>
      <c r="CC37" s="1397"/>
      <c r="CD37" s="1397"/>
      <c r="CE37" s="1397"/>
      <c r="CF37" s="1397"/>
      <c r="CG37" s="1397"/>
      <c r="CH37" s="1397"/>
      <c r="CI37" s="1397"/>
      <c r="CJ37" s="1397"/>
      <c r="CK37" s="1397"/>
      <c r="CL37" s="1397"/>
      <c r="CM37" s="1397"/>
      <c r="CN37" s="1397"/>
      <c r="CO37" s="1397"/>
      <c r="CP37" s="1397"/>
      <c r="CQ37" s="1397"/>
      <c r="CR37" s="1397"/>
      <c r="CS37" s="1397"/>
      <c r="CT37" s="1397"/>
      <c r="CU37" s="1397"/>
      <c r="CV37" s="1397"/>
      <c r="CW37" s="1397"/>
      <c r="CX37" s="1397"/>
      <c r="CY37" s="1397"/>
      <c r="CZ37" s="1397"/>
      <c r="DA37" s="1397"/>
      <c r="DB37" s="1397"/>
      <c r="DC37" s="1397"/>
      <c r="DD37" s="1397"/>
      <c r="DE37" s="1397"/>
      <c r="DF37" s="1397"/>
      <c r="DG37" s="1397"/>
      <c r="DH37" s="1397"/>
      <c r="DI37" s="1397"/>
      <c r="DJ37" s="1397"/>
      <c r="DK37" s="1397"/>
      <c r="DL37" s="1397"/>
      <c r="DM37" s="1397"/>
      <c r="DN37" s="1397"/>
    </row>
    <row r="38" spans="1:118" s="1376" customFormat="1" ht="15.75">
      <c r="A38" s="1500" t="s">
        <v>65</v>
      </c>
      <c r="B38" s="1403">
        <f aca="true" t="shared" si="14" ref="B38:J38">B27</f>
        <v>115</v>
      </c>
      <c r="C38" s="1403">
        <f t="shared" si="14"/>
        <v>19</v>
      </c>
      <c r="D38" s="1406">
        <f t="shared" si="14"/>
        <v>134</v>
      </c>
      <c r="E38" s="1490">
        <f t="shared" si="14"/>
        <v>99</v>
      </c>
      <c r="F38" s="1404">
        <f t="shared" si="14"/>
        <v>22</v>
      </c>
      <c r="G38" s="1489">
        <f>G27</f>
        <v>121</v>
      </c>
      <c r="H38" s="1406">
        <f>H27</f>
        <v>92</v>
      </c>
      <c r="I38" s="1485">
        <f>I27</f>
        <v>51</v>
      </c>
      <c r="J38" s="1489">
        <f t="shared" si="14"/>
        <v>143</v>
      </c>
      <c r="K38" s="1403">
        <f t="shared" si="5"/>
        <v>306</v>
      </c>
      <c r="L38" s="1403">
        <f t="shared" si="5"/>
        <v>92</v>
      </c>
      <c r="M38" s="1407">
        <f t="shared" si="6"/>
        <v>398</v>
      </c>
      <c r="N38" s="1397"/>
      <c r="O38" s="1397"/>
      <c r="P38" s="1397"/>
      <c r="Q38" s="1397"/>
      <c r="R38" s="1397"/>
      <c r="S38" s="1397"/>
      <c r="T38" s="1397"/>
      <c r="U38" s="1397"/>
      <c r="V38" s="1397"/>
      <c r="W38" s="1397"/>
      <c r="X38" s="1397"/>
      <c r="Y38" s="1397"/>
      <c r="Z38" s="1397"/>
      <c r="AA38" s="1397"/>
      <c r="AB38" s="1397"/>
      <c r="AC38" s="1397"/>
      <c r="AD38" s="1397"/>
      <c r="AE38" s="1397"/>
      <c r="AF38" s="1397"/>
      <c r="AG38" s="1397"/>
      <c r="AH38" s="1397"/>
      <c r="AI38" s="1397"/>
      <c r="AJ38" s="1397"/>
      <c r="AK38" s="1397"/>
      <c r="AL38" s="1397"/>
      <c r="AM38" s="1397"/>
      <c r="AN38" s="1397"/>
      <c r="AO38" s="1397"/>
      <c r="AP38" s="1397"/>
      <c r="AQ38" s="1397"/>
      <c r="AR38" s="1397"/>
      <c r="AS38" s="1397"/>
      <c r="AT38" s="1397"/>
      <c r="AU38" s="1397"/>
      <c r="AV38" s="1397"/>
      <c r="AW38" s="1397"/>
      <c r="AX38" s="1397"/>
      <c r="AY38" s="1397"/>
      <c r="AZ38" s="1397"/>
      <c r="BA38" s="1397"/>
      <c r="BB38" s="1397"/>
      <c r="BC38" s="1397"/>
      <c r="BD38" s="1397"/>
      <c r="BE38" s="1397"/>
      <c r="BF38" s="1397"/>
      <c r="BG38" s="1397"/>
      <c r="BH38" s="1397"/>
      <c r="BI38" s="1397"/>
      <c r="BJ38" s="1397"/>
      <c r="BK38" s="1397"/>
      <c r="BL38" s="1397"/>
      <c r="BM38" s="1397"/>
      <c r="BN38" s="1397"/>
      <c r="BO38" s="1397"/>
      <c r="BP38" s="1397"/>
      <c r="BQ38" s="1397"/>
      <c r="BR38" s="1397"/>
      <c r="BS38" s="1397"/>
      <c r="BT38" s="1397"/>
      <c r="BU38" s="1397"/>
      <c r="BV38" s="1397"/>
      <c r="BW38" s="1397"/>
      <c r="BX38" s="1397"/>
      <c r="BY38" s="1397"/>
      <c r="BZ38" s="1397"/>
      <c r="CA38" s="1397"/>
      <c r="CB38" s="1397"/>
      <c r="CC38" s="1397"/>
      <c r="CD38" s="1397"/>
      <c r="CE38" s="1397"/>
      <c r="CF38" s="1397"/>
      <c r="CG38" s="1397"/>
      <c r="CH38" s="1397"/>
      <c r="CI38" s="1397"/>
      <c r="CJ38" s="1397"/>
      <c r="CK38" s="1397"/>
      <c r="CL38" s="1397"/>
      <c r="CM38" s="1397"/>
      <c r="CN38" s="1397"/>
      <c r="CO38" s="1397"/>
      <c r="CP38" s="1397"/>
      <c r="CQ38" s="1397"/>
      <c r="CR38" s="1397"/>
      <c r="CS38" s="1397"/>
      <c r="CT38" s="1397"/>
      <c r="CU38" s="1397"/>
      <c r="CV38" s="1397"/>
      <c r="CW38" s="1397"/>
      <c r="CX38" s="1397"/>
      <c r="CY38" s="1397"/>
      <c r="CZ38" s="1397"/>
      <c r="DA38" s="1397"/>
      <c r="DB38" s="1397"/>
      <c r="DC38" s="1397"/>
      <c r="DD38" s="1397"/>
      <c r="DE38" s="1397"/>
      <c r="DF38" s="1397"/>
      <c r="DG38" s="1397"/>
      <c r="DH38" s="1397"/>
      <c r="DI38" s="1397"/>
      <c r="DJ38" s="1397"/>
      <c r="DK38" s="1397"/>
      <c r="DL38" s="1397"/>
      <c r="DM38" s="1397"/>
      <c r="DN38" s="1397"/>
    </row>
    <row r="39" spans="1:118" s="1376" customFormat="1" ht="16.5" thickBot="1">
      <c r="A39" s="1499" t="s">
        <v>64</v>
      </c>
      <c r="B39" s="1403">
        <f aca="true" t="shared" si="15" ref="B39:J39">B37</f>
        <v>0</v>
      </c>
      <c r="C39" s="1403">
        <f t="shared" si="15"/>
        <v>0</v>
      </c>
      <c r="D39" s="1406">
        <f t="shared" si="15"/>
        <v>0</v>
      </c>
      <c r="E39" s="1490">
        <f t="shared" si="15"/>
        <v>2</v>
      </c>
      <c r="F39" s="1404">
        <f t="shared" si="15"/>
        <v>0</v>
      </c>
      <c r="G39" s="1489">
        <f>G37</f>
        <v>2</v>
      </c>
      <c r="H39" s="2674">
        <f>H37</f>
        <v>0</v>
      </c>
      <c r="I39" s="2663">
        <f>I37</f>
        <v>7</v>
      </c>
      <c r="J39" s="2664">
        <f t="shared" si="15"/>
        <v>7</v>
      </c>
      <c r="K39" s="1447">
        <f t="shared" si="5"/>
        <v>2</v>
      </c>
      <c r="L39" s="1447">
        <f t="shared" si="5"/>
        <v>7</v>
      </c>
      <c r="M39" s="1449">
        <f t="shared" si="6"/>
        <v>9</v>
      </c>
      <c r="N39" s="1397"/>
      <c r="O39" s="1397"/>
      <c r="P39" s="1397"/>
      <c r="Q39" s="1397"/>
      <c r="R39" s="1397"/>
      <c r="S39" s="1397"/>
      <c r="T39" s="1397"/>
      <c r="U39" s="1397"/>
      <c r="V39" s="1397"/>
      <c r="W39" s="1397"/>
      <c r="X39" s="1397"/>
      <c r="Y39" s="1397"/>
      <c r="Z39" s="1397"/>
      <c r="AA39" s="1397"/>
      <c r="AB39" s="1397"/>
      <c r="AC39" s="1397"/>
      <c r="AD39" s="1397"/>
      <c r="AE39" s="1397"/>
      <c r="AF39" s="1397"/>
      <c r="AG39" s="1397"/>
      <c r="AH39" s="1397"/>
      <c r="AI39" s="1397"/>
      <c r="AJ39" s="1397"/>
      <c r="AK39" s="1397"/>
      <c r="AL39" s="1397"/>
      <c r="AM39" s="1397"/>
      <c r="AN39" s="1397"/>
      <c r="AO39" s="1397"/>
      <c r="AP39" s="1397"/>
      <c r="AQ39" s="1397"/>
      <c r="AR39" s="1397"/>
      <c r="AS39" s="1397"/>
      <c r="AT39" s="1397"/>
      <c r="AU39" s="1397"/>
      <c r="AV39" s="1397"/>
      <c r="AW39" s="1397"/>
      <c r="AX39" s="1397"/>
      <c r="AY39" s="1397"/>
      <c r="AZ39" s="1397"/>
      <c r="BA39" s="1397"/>
      <c r="BB39" s="1397"/>
      <c r="BC39" s="1397"/>
      <c r="BD39" s="1397"/>
      <c r="BE39" s="1397"/>
      <c r="BF39" s="1397"/>
      <c r="BG39" s="1397"/>
      <c r="BH39" s="1397"/>
      <c r="BI39" s="1397"/>
      <c r="BJ39" s="1397"/>
      <c r="BK39" s="1397"/>
      <c r="BL39" s="1397"/>
      <c r="BM39" s="1397"/>
      <c r="BN39" s="1397"/>
      <c r="BO39" s="1397"/>
      <c r="BP39" s="1397"/>
      <c r="BQ39" s="1397"/>
      <c r="BR39" s="1397"/>
      <c r="BS39" s="1397"/>
      <c r="BT39" s="1397"/>
      <c r="BU39" s="1397"/>
      <c r="BV39" s="1397"/>
      <c r="BW39" s="1397"/>
      <c r="BX39" s="1397"/>
      <c r="BY39" s="1397"/>
      <c r="BZ39" s="1397"/>
      <c r="CA39" s="1397"/>
      <c r="CB39" s="1397"/>
      <c r="CC39" s="1397"/>
      <c r="CD39" s="1397"/>
      <c r="CE39" s="1397"/>
      <c r="CF39" s="1397"/>
      <c r="CG39" s="1397"/>
      <c r="CH39" s="1397"/>
      <c r="CI39" s="1397"/>
      <c r="CJ39" s="1397"/>
      <c r="CK39" s="1397"/>
      <c r="CL39" s="1397"/>
      <c r="CM39" s="1397"/>
      <c r="CN39" s="1397"/>
      <c r="CO39" s="1397"/>
      <c r="CP39" s="1397"/>
      <c r="CQ39" s="1397"/>
      <c r="CR39" s="1397"/>
      <c r="CS39" s="1397"/>
      <c r="CT39" s="1397"/>
      <c r="CU39" s="1397"/>
      <c r="CV39" s="1397"/>
      <c r="CW39" s="1397"/>
      <c r="CX39" s="1397"/>
      <c r="CY39" s="1397"/>
      <c r="CZ39" s="1397"/>
      <c r="DA39" s="1397"/>
      <c r="DB39" s="1397"/>
      <c r="DC39" s="1397"/>
      <c r="DD39" s="1397"/>
      <c r="DE39" s="1397"/>
      <c r="DF39" s="1397"/>
      <c r="DG39" s="1397"/>
      <c r="DH39" s="1397"/>
      <c r="DI39" s="1397"/>
      <c r="DJ39" s="1397"/>
      <c r="DK39" s="1397"/>
      <c r="DL39" s="1397"/>
      <c r="DM39" s="1397"/>
      <c r="DN39" s="1397"/>
    </row>
    <row r="40" spans="1:118" s="1376" customFormat="1" ht="16.5" thickBot="1">
      <c r="A40" s="1440" t="s">
        <v>66</v>
      </c>
      <c r="B40" s="1501">
        <f aca="true" t="shared" si="16" ref="B40:J40">B39+B38</f>
        <v>115</v>
      </c>
      <c r="C40" s="1501">
        <f t="shared" si="16"/>
        <v>19</v>
      </c>
      <c r="D40" s="1444">
        <f t="shared" si="16"/>
        <v>134</v>
      </c>
      <c r="E40" s="2683">
        <f t="shared" si="16"/>
        <v>101</v>
      </c>
      <c r="F40" s="1502">
        <f t="shared" si="16"/>
        <v>22</v>
      </c>
      <c r="G40" s="1503">
        <f t="shared" si="16"/>
        <v>123</v>
      </c>
      <c r="H40" s="1444">
        <f t="shared" si="16"/>
        <v>92</v>
      </c>
      <c r="I40" s="1504">
        <f t="shared" si="16"/>
        <v>58</v>
      </c>
      <c r="J40" s="1503">
        <f t="shared" si="16"/>
        <v>150</v>
      </c>
      <c r="K40" s="1505">
        <f>E40+B40+H40</f>
        <v>308</v>
      </c>
      <c r="L40" s="1506">
        <f>F40+C40+I40</f>
        <v>99</v>
      </c>
      <c r="M40" s="1507">
        <f t="shared" si="6"/>
        <v>407</v>
      </c>
      <c r="N40" s="1397"/>
      <c r="O40" s="1397"/>
      <c r="P40" s="1397"/>
      <c r="Q40" s="1397"/>
      <c r="R40" s="1397"/>
      <c r="S40" s="1397"/>
      <c r="T40" s="1397"/>
      <c r="U40" s="1397"/>
      <c r="V40" s="1397"/>
      <c r="W40" s="1397"/>
      <c r="X40" s="1397"/>
      <c r="Y40" s="1397"/>
      <c r="Z40" s="1397"/>
      <c r="AA40" s="1397"/>
      <c r="AB40" s="1397"/>
      <c r="AC40" s="1397"/>
      <c r="AD40" s="1397"/>
      <c r="AE40" s="1397"/>
      <c r="AF40" s="1397"/>
      <c r="AG40" s="1397"/>
      <c r="AH40" s="1397"/>
      <c r="AI40" s="1397"/>
      <c r="AJ40" s="1397"/>
      <c r="AK40" s="1397"/>
      <c r="AL40" s="1397"/>
      <c r="AM40" s="1397"/>
      <c r="AN40" s="1397"/>
      <c r="AO40" s="1397"/>
      <c r="AP40" s="1397"/>
      <c r="AQ40" s="1397"/>
      <c r="AR40" s="1397"/>
      <c r="AS40" s="1397"/>
      <c r="AT40" s="1397"/>
      <c r="AU40" s="1397"/>
      <c r="AV40" s="1397"/>
      <c r="AW40" s="1397"/>
      <c r="AX40" s="1397"/>
      <c r="AY40" s="1397"/>
      <c r="AZ40" s="1397"/>
      <c r="BA40" s="1397"/>
      <c r="BB40" s="1397"/>
      <c r="BC40" s="1397"/>
      <c r="BD40" s="1397"/>
      <c r="BE40" s="1397"/>
      <c r="BF40" s="1397"/>
      <c r="BG40" s="1397"/>
      <c r="BH40" s="1397"/>
      <c r="BI40" s="1397"/>
      <c r="BJ40" s="1397"/>
      <c r="BK40" s="1397"/>
      <c r="BL40" s="1397"/>
      <c r="BM40" s="1397"/>
      <c r="BN40" s="1397"/>
      <c r="BO40" s="1397"/>
      <c r="BP40" s="1397"/>
      <c r="BQ40" s="1397"/>
      <c r="BR40" s="1397"/>
      <c r="BS40" s="1397"/>
      <c r="BT40" s="1397"/>
      <c r="BU40" s="1397"/>
      <c r="BV40" s="1397"/>
      <c r="BW40" s="1397"/>
      <c r="BX40" s="1397"/>
      <c r="BY40" s="1397"/>
      <c r="BZ40" s="1397"/>
      <c r="CA40" s="1397"/>
      <c r="CB40" s="1397"/>
      <c r="CC40" s="1397"/>
      <c r="CD40" s="1397"/>
      <c r="CE40" s="1397"/>
      <c r="CF40" s="1397"/>
      <c r="CG40" s="1397"/>
      <c r="CH40" s="1397"/>
      <c r="CI40" s="1397"/>
      <c r="CJ40" s="1397"/>
      <c r="CK40" s="1397"/>
      <c r="CL40" s="1397"/>
      <c r="CM40" s="1397"/>
      <c r="CN40" s="1397"/>
      <c r="CO40" s="1397"/>
      <c r="CP40" s="1397"/>
      <c r="CQ40" s="1397"/>
      <c r="CR40" s="1397"/>
      <c r="CS40" s="1397"/>
      <c r="CT40" s="1397"/>
      <c r="CU40" s="1397"/>
      <c r="CV40" s="1397"/>
      <c r="CW40" s="1397"/>
      <c r="CX40" s="1397"/>
      <c r="CY40" s="1397"/>
      <c r="CZ40" s="1397"/>
      <c r="DA40" s="1397"/>
      <c r="DB40" s="1397"/>
      <c r="DC40" s="1397"/>
      <c r="DD40" s="1397"/>
      <c r="DE40" s="1397"/>
      <c r="DF40" s="1397"/>
      <c r="DG40" s="1397"/>
      <c r="DH40" s="1397"/>
      <c r="DI40" s="1397"/>
      <c r="DJ40" s="1397"/>
      <c r="DK40" s="1397"/>
      <c r="DL40" s="1397"/>
      <c r="DM40" s="1397"/>
      <c r="DN40" s="1397"/>
    </row>
    <row r="41" spans="2:118" s="1376" customFormat="1" ht="15.75">
      <c r="B41" s="1396"/>
      <c r="C41" s="1396"/>
      <c r="D41" s="1396"/>
      <c r="N41" s="1397"/>
      <c r="O41" s="1397"/>
      <c r="P41" s="1397"/>
      <c r="Q41" s="1397"/>
      <c r="R41" s="1397"/>
      <c r="S41" s="1397"/>
      <c r="T41" s="1397"/>
      <c r="U41" s="1397"/>
      <c r="V41" s="1397"/>
      <c r="W41" s="1397"/>
      <c r="X41" s="1397"/>
      <c r="Y41" s="1397"/>
      <c r="Z41" s="1397"/>
      <c r="AA41" s="1397"/>
      <c r="AB41" s="1397"/>
      <c r="AC41" s="1397"/>
      <c r="AD41" s="1397"/>
      <c r="AE41" s="1397"/>
      <c r="AF41" s="1397"/>
      <c r="AG41" s="1397"/>
      <c r="AH41" s="1397"/>
      <c r="AI41" s="1397"/>
      <c r="AJ41" s="1397"/>
      <c r="AK41" s="1397"/>
      <c r="AL41" s="1397"/>
      <c r="AM41" s="1397"/>
      <c r="AN41" s="1397"/>
      <c r="AO41" s="1397"/>
      <c r="AP41" s="1397"/>
      <c r="AQ41" s="1397"/>
      <c r="AR41" s="1397"/>
      <c r="AS41" s="1397"/>
      <c r="AT41" s="1397"/>
      <c r="AU41" s="1397"/>
      <c r="AV41" s="1397"/>
      <c r="AW41" s="1397"/>
      <c r="AX41" s="1397"/>
      <c r="AY41" s="1397"/>
      <c r="AZ41" s="1397"/>
      <c r="BA41" s="1397"/>
      <c r="BB41" s="1397"/>
      <c r="BC41" s="1397"/>
      <c r="BD41" s="1397"/>
      <c r="BE41" s="1397"/>
      <c r="BF41" s="1397"/>
      <c r="BG41" s="1397"/>
      <c r="BH41" s="1397"/>
      <c r="BI41" s="1397"/>
      <c r="BJ41" s="1397"/>
      <c r="BK41" s="1397"/>
      <c r="BL41" s="1397"/>
      <c r="BM41" s="1397"/>
      <c r="BN41" s="1397"/>
      <c r="BO41" s="1397"/>
      <c r="BP41" s="1397"/>
      <c r="BQ41" s="1397"/>
      <c r="BR41" s="1397"/>
      <c r="BS41" s="1397"/>
      <c r="BT41" s="1397"/>
      <c r="BU41" s="1397"/>
      <c r="BV41" s="1397"/>
      <c r="BW41" s="1397"/>
      <c r="BX41" s="1397"/>
      <c r="BY41" s="1397"/>
      <c r="BZ41" s="1397"/>
      <c r="CA41" s="1397"/>
      <c r="CB41" s="1397"/>
      <c r="CC41" s="1397"/>
      <c r="CD41" s="1397"/>
      <c r="CE41" s="1397"/>
      <c r="CF41" s="1397"/>
      <c r="CG41" s="1397"/>
      <c r="CH41" s="1397"/>
      <c r="CI41" s="1397"/>
      <c r="CJ41" s="1397"/>
      <c r="CK41" s="1397"/>
      <c r="CL41" s="1397"/>
      <c r="CM41" s="1397"/>
      <c r="CN41" s="1397"/>
      <c r="CO41" s="1397"/>
      <c r="CP41" s="1397"/>
      <c r="CQ41" s="1397"/>
      <c r="CR41" s="1397"/>
      <c r="CS41" s="1397"/>
      <c r="CT41" s="1397"/>
      <c r="CU41" s="1397"/>
      <c r="CV41" s="1397"/>
      <c r="CW41" s="1397"/>
      <c r="CX41" s="1397"/>
      <c r="CY41" s="1397"/>
      <c r="CZ41" s="1397"/>
      <c r="DA41" s="1397"/>
      <c r="DB41" s="1397"/>
      <c r="DC41" s="1397"/>
      <c r="DD41" s="1397"/>
      <c r="DE41" s="1397"/>
      <c r="DF41" s="1397"/>
      <c r="DG41" s="1397"/>
      <c r="DH41" s="1397"/>
      <c r="DI41" s="1397"/>
      <c r="DJ41" s="1397"/>
      <c r="DK41" s="1397"/>
      <c r="DL41" s="1397"/>
      <c r="DM41" s="1397"/>
      <c r="DN41" s="1397"/>
    </row>
    <row r="42" spans="1:118" s="1376" customFormat="1" ht="15.75">
      <c r="A42" s="3059"/>
      <c r="B42" s="3059"/>
      <c r="C42" s="3059"/>
      <c r="D42" s="3059"/>
      <c r="E42" s="3059"/>
      <c r="F42" s="3059"/>
      <c r="G42" s="3059"/>
      <c r="H42" s="3059"/>
      <c r="I42" s="3059"/>
      <c r="J42" s="3059"/>
      <c r="K42" s="3059"/>
      <c r="L42" s="3059"/>
      <c r="M42" s="3059"/>
      <c r="N42" s="3059"/>
      <c r="O42" s="3059"/>
      <c r="P42" s="3059"/>
      <c r="Q42" s="3059"/>
      <c r="R42" s="1397"/>
      <c r="S42" s="1397"/>
      <c r="T42" s="1397"/>
      <c r="U42" s="1397"/>
      <c r="V42" s="1397"/>
      <c r="W42" s="1397"/>
      <c r="X42" s="1397"/>
      <c r="Y42" s="1397"/>
      <c r="Z42" s="1397"/>
      <c r="AA42" s="1397"/>
      <c r="AB42" s="1397"/>
      <c r="AC42" s="1397"/>
      <c r="AD42" s="1397"/>
      <c r="AE42" s="1397"/>
      <c r="AF42" s="1397"/>
      <c r="AG42" s="1397"/>
      <c r="AH42" s="1397"/>
      <c r="AI42" s="1397"/>
      <c r="AJ42" s="1397"/>
      <c r="AK42" s="1397"/>
      <c r="AL42" s="1397"/>
      <c r="AM42" s="1397"/>
      <c r="AN42" s="1397"/>
      <c r="AO42" s="1397"/>
      <c r="AP42" s="1397"/>
      <c r="AQ42" s="1397"/>
      <c r="AR42" s="1397"/>
      <c r="AS42" s="1397"/>
      <c r="AT42" s="1397"/>
      <c r="AU42" s="1397"/>
      <c r="AV42" s="1397"/>
      <c r="AW42" s="1397"/>
      <c r="AX42" s="1397"/>
      <c r="AY42" s="1397"/>
      <c r="AZ42" s="1397"/>
      <c r="BA42" s="1397"/>
      <c r="BB42" s="1397"/>
      <c r="BC42" s="1397"/>
      <c r="BD42" s="1397"/>
      <c r="BE42" s="1397"/>
      <c r="BF42" s="1397"/>
      <c r="BG42" s="1397"/>
      <c r="BH42" s="1397"/>
      <c r="BI42" s="1397"/>
      <c r="BJ42" s="1397"/>
      <c r="BK42" s="1397"/>
      <c r="BL42" s="1397"/>
      <c r="BM42" s="1397"/>
      <c r="BN42" s="1397"/>
      <c r="BO42" s="1397"/>
      <c r="BP42" s="1397"/>
      <c r="BQ42" s="1397"/>
      <c r="BR42" s="1397"/>
      <c r="BS42" s="1397"/>
      <c r="BT42" s="1397"/>
      <c r="BU42" s="1397"/>
      <c r="BV42" s="1397"/>
      <c r="BW42" s="1397"/>
      <c r="BX42" s="1397"/>
      <c r="BY42" s="1397"/>
      <c r="BZ42" s="1397"/>
      <c r="CA42" s="1397"/>
      <c r="CB42" s="1397"/>
      <c r="CC42" s="1397"/>
      <c r="CD42" s="1397"/>
      <c r="CE42" s="1397"/>
      <c r="CF42" s="1397"/>
      <c r="CG42" s="1397"/>
      <c r="CH42" s="1397"/>
      <c r="CI42" s="1397"/>
      <c r="CJ42" s="1397"/>
      <c r="CK42" s="1397"/>
      <c r="CL42" s="1397"/>
      <c r="CM42" s="1397"/>
      <c r="CN42" s="1397"/>
      <c r="CO42" s="1397"/>
      <c r="CP42" s="1397"/>
      <c r="CQ42" s="1397"/>
      <c r="CR42" s="1397"/>
      <c r="CS42" s="1397"/>
      <c r="CT42" s="1397"/>
      <c r="CU42" s="1397"/>
      <c r="CV42" s="1397"/>
      <c r="CW42" s="1397"/>
      <c r="CX42" s="1397"/>
      <c r="CY42" s="1397"/>
      <c r="CZ42" s="1397"/>
      <c r="DA42" s="1397"/>
      <c r="DB42" s="1397"/>
      <c r="DC42" s="1397"/>
      <c r="DD42" s="1397"/>
      <c r="DE42" s="1397"/>
      <c r="DF42" s="1397"/>
      <c r="DG42" s="1397"/>
      <c r="DH42" s="1397"/>
      <c r="DI42" s="1397"/>
      <c r="DJ42" s="1397"/>
      <c r="DK42" s="1397"/>
      <c r="DL42" s="1397"/>
      <c r="DM42" s="1397"/>
      <c r="DN42" s="1397"/>
    </row>
    <row r="43" spans="1:115" s="1376" customFormat="1" ht="15.75">
      <c r="A43" s="3063" t="s">
        <v>330</v>
      </c>
      <c r="B43" s="3063"/>
      <c r="C43" s="3063"/>
      <c r="D43" s="3063"/>
      <c r="E43" s="3063"/>
      <c r="F43" s="3063"/>
      <c r="G43" s="3063"/>
      <c r="H43" s="3063"/>
      <c r="I43" s="3063"/>
      <c r="J43" s="3063"/>
      <c r="K43" s="3063"/>
      <c r="L43" s="3063"/>
      <c r="M43" s="3063"/>
      <c r="N43" s="3063"/>
      <c r="O43" s="3063"/>
      <c r="P43" s="3063"/>
      <c r="Q43" s="3063"/>
      <c r="R43" s="3063"/>
      <c r="S43" s="3063"/>
      <c r="T43" s="3063"/>
      <c r="U43" s="3063"/>
      <c r="V43" s="3063"/>
      <c r="W43" s="3063"/>
      <c r="X43" s="3063"/>
      <c r="Y43" s="1397"/>
      <c r="Z43" s="1397"/>
      <c r="AA43" s="1397"/>
      <c r="AB43" s="1397"/>
      <c r="AC43" s="1397"/>
      <c r="AD43" s="1397"/>
      <c r="AE43" s="1397"/>
      <c r="AF43" s="1397"/>
      <c r="AG43" s="1397"/>
      <c r="AH43" s="1397"/>
      <c r="AI43" s="1397"/>
      <c r="AJ43" s="1397"/>
      <c r="AK43" s="1397"/>
      <c r="AL43" s="1397"/>
      <c r="AM43" s="1397"/>
      <c r="AN43" s="1397"/>
      <c r="AO43" s="1397"/>
      <c r="AP43" s="1397"/>
      <c r="AQ43" s="1397"/>
      <c r="AR43" s="1397"/>
      <c r="AS43" s="1397"/>
      <c r="AT43" s="1397"/>
      <c r="AU43" s="1397"/>
      <c r="AV43" s="1397"/>
      <c r="AW43" s="1397"/>
      <c r="AX43" s="1397"/>
      <c r="AY43" s="1397"/>
      <c r="AZ43" s="1397"/>
      <c r="BA43" s="1397"/>
      <c r="BB43" s="1397"/>
      <c r="BC43" s="1397"/>
      <c r="BD43" s="1397"/>
      <c r="BE43" s="1397"/>
      <c r="BF43" s="1397"/>
      <c r="BG43" s="1397"/>
      <c r="BH43" s="1397"/>
      <c r="BI43" s="1397"/>
      <c r="BJ43" s="1397"/>
      <c r="BK43" s="1397"/>
      <c r="BL43" s="1397"/>
      <c r="BM43" s="1397"/>
      <c r="BN43" s="1397"/>
      <c r="BO43" s="1397"/>
      <c r="BP43" s="1397"/>
      <c r="BQ43" s="1397"/>
      <c r="BR43" s="1397"/>
      <c r="BS43" s="1397"/>
      <c r="BT43" s="1397"/>
      <c r="BU43" s="1397"/>
      <c r="BV43" s="1397"/>
      <c r="BW43" s="1397"/>
      <c r="BX43" s="1397"/>
      <c r="BY43" s="1397"/>
      <c r="BZ43" s="1397"/>
      <c r="CA43" s="1397"/>
      <c r="CB43" s="1397"/>
      <c r="CC43" s="1397"/>
      <c r="CD43" s="1397"/>
      <c r="CE43" s="1397"/>
      <c r="CF43" s="1397"/>
      <c r="CG43" s="1397"/>
      <c r="CH43" s="1397"/>
      <c r="CI43" s="1397"/>
      <c r="CJ43" s="1397"/>
      <c r="CK43" s="1397"/>
      <c r="CL43" s="1397"/>
      <c r="CM43" s="1397"/>
      <c r="CN43" s="1397"/>
      <c r="CO43" s="1397"/>
      <c r="CP43" s="1397"/>
      <c r="CQ43" s="1397"/>
      <c r="CR43" s="1397"/>
      <c r="CS43" s="1397"/>
      <c r="CT43" s="1397"/>
      <c r="CU43" s="1397"/>
      <c r="CV43" s="1397"/>
      <c r="CW43" s="1397"/>
      <c r="CX43" s="1397"/>
      <c r="CY43" s="1397"/>
      <c r="CZ43" s="1397"/>
      <c r="DA43" s="1397"/>
      <c r="DB43" s="1397"/>
      <c r="DC43" s="1397"/>
      <c r="DD43" s="1397"/>
      <c r="DE43" s="1397"/>
      <c r="DF43" s="1397"/>
      <c r="DG43" s="1397"/>
      <c r="DH43" s="1397"/>
      <c r="DI43" s="1397"/>
      <c r="DJ43" s="1397"/>
      <c r="DK43" s="1397"/>
    </row>
    <row r="44" spans="2:118" s="1376" customFormat="1" ht="15.75">
      <c r="B44" s="1396"/>
      <c r="C44" s="1396"/>
      <c r="D44" s="1396"/>
      <c r="N44" s="1397"/>
      <c r="O44" s="1397"/>
      <c r="P44" s="1397"/>
      <c r="Q44" s="1397"/>
      <c r="R44" s="1397"/>
      <c r="S44" s="1397"/>
      <c r="T44" s="1397"/>
      <c r="U44" s="1397"/>
      <c r="V44" s="1397"/>
      <c r="W44" s="1397"/>
      <c r="X44" s="1397"/>
      <c r="Y44" s="1397"/>
      <c r="Z44" s="1397"/>
      <c r="AA44" s="1397"/>
      <c r="AB44" s="1397"/>
      <c r="AC44" s="1397"/>
      <c r="AD44" s="1397"/>
      <c r="AE44" s="1397"/>
      <c r="AF44" s="1397"/>
      <c r="AG44" s="1397"/>
      <c r="AH44" s="1397"/>
      <c r="AI44" s="1397"/>
      <c r="AJ44" s="1397"/>
      <c r="AK44" s="1397"/>
      <c r="AL44" s="1397"/>
      <c r="AM44" s="1397"/>
      <c r="AN44" s="1397"/>
      <c r="AO44" s="1397"/>
      <c r="AP44" s="1397"/>
      <c r="AQ44" s="1397"/>
      <c r="AR44" s="1397"/>
      <c r="AS44" s="1397"/>
      <c r="AT44" s="1397"/>
      <c r="AU44" s="1397"/>
      <c r="AV44" s="1397"/>
      <c r="AW44" s="1397"/>
      <c r="AX44" s="1397"/>
      <c r="AY44" s="1397"/>
      <c r="AZ44" s="1397"/>
      <c r="BA44" s="1397"/>
      <c r="BB44" s="1397"/>
      <c r="BC44" s="1397"/>
      <c r="BD44" s="1397"/>
      <c r="BE44" s="1397"/>
      <c r="BF44" s="1397"/>
      <c r="BG44" s="1397"/>
      <c r="BH44" s="1397"/>
      <c r="BI44" s="1397"/>
      <c r="BJ44" s="1397"/>
      <c r="BK44" s="1397"/>
      <c r="BL44" s="1397"/>
      <c r="BM44" s="1397"/>
      <c r="BN44" s="1397"/>
      <c r="BO44" s="1397"/>
      <c r="BP44" s="1397"/>
      <c r="BQ44" s="1397"/>
      <c r="BR44" s="1397"/>
      <c r="BS44" s="1397"/>
      <c r="BT44" s="1397"/>
      <c r="BU44" s="1397"/>
      <c r="BV44" s="1397"/>
      <c r="BW44" s="1397"/>
      <c r="BX44" s="1397"/>
      <c r="BY44" s="1397"/>
      <c r="BZ44" s="1397"/>
      <c r="CA44" s="1397"/>
      <c r="CB44" s="1397"/>
      <c r="CC44" s="1397"/>
      <c r="CD44" s="1397"/>
      <c r="CE44" s="1397"/>
      <c r="CF44" s="1397"/>
      <c r="CG44" s="1397"/>
      <c r="CH44" s="1397"/>
      <c r="CI44" s="1397"/>
      <c r="CJ44" s="1397"/>
      <c r="CK44" s="1397"/>
      <c r="CL44" s="1397"/>
      <c r="CM44" s="1397"/>
      <c r="CN44" s="1397"/>
      <c r="CO44" s="1397"/>
      <c r="CP44" s="1397"/>
      <c r="CQ44" s="1397"/>
      <c r="CR44" s="1397"/>
      <c r="CS44" s="1397"/>
      <c r="CT44" s="1397"/>
      <c r="CU44" s="1397"/>
      <c r="CV44" s="1397"/>
      <c r="CW44" s="1397"/>
      <c r="CX44" s="1397"/>
      <c r="CY44" s="1397"/>
      <c r="CZ44" s="1397"/>
      <c r="DA44" s="1397"/>
      <c r="DB44" s="1397"/>
      <c r="DC44" s="1397"/>
      <c r="DD44" s="1397"/>
      <c r="DE44" s="1397"/>
      <c r="DF44" s="1397"/>
      <c r="DG44" s="1397"/>
      <c r="DH44" s="1397"/>
      <c r="DI44" s="1397"/>
      <c r="DJ44" s="1397"/>
      <c r="DK44" s="1397"/>
      <c r="DL44" s="1397"/>
      <c r="DM44" s="1397"/>
      <c r="DN44" s="1397"/>
    </row>
    <row r="46" ht="12.75">
      <c r="A46" s="261" t="s">
        <v>318</v>
      </c>
    </row>
  </sheetData>
  <sheetProtection/>
  <mergeCells count="15">
    <mergeCell ref="H5:J5"/>
    <mergeCell ref="A3:A6"/>
    <mergeCell ref="B3:D3"/>
    <mergeCell ref="E3:G3"/>
    <mergeCell ref="B4:D4"/>
    <mergeCell ref="E4:G4"/>
    <mergeCell ref="B5:D5"/>
    <mergeCell ref="A42:Q42"/>
    <mergeCell ref="E5:G5"/>
    <mergeCell ref="A43:X43"/>
    <mergeCell ref="A1:M1"/>
    <mergeCell ref="A2:M2"/>
    <mergeCell ref="H3:J3"/>
    <mergeCell ref="H4:J4"/>
    <mergeCell ref="K4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DK44"/>
  <sheetViews>
    <sheetView zoomScalePageLayoutView="0" workbookViewId="0" topLeftCell="A1">
      <selection activeCell="L31" sqref="L31"/>
    </sheetView>
  </sheetViews>
  <sheetFormatPr defaultColWidth="9.00390625" defaultRowHeight="12.75"/>
  <cols>
    <col min="1" max="1" width="34.25390625" style="261" customWidth="1"/>
    <col min="2" max="2" width="5.375" style="261" customWidth="1"/>
    <col min="3" max="3" width="4.625" style="261" customWidth="1"/>
    <col min="4" max="4" width="4.25390625" style="261" customWidth="1"/>
    <col min="5" max="5" width="4.625" style="261" customWidth="1"/>
    <col min="6" max="6" width="4.875" style="261" customWidth="1"/>
    <col min="7" max="7" width="3.625" style="261" customWidth="1"/>
    <col min="8" max="9" width="4.875" style="261" customWidth="1"/>
    <col min="10" max="10" width="5.00390625" style="261" customWidth="1"/>
    <col min="11" max="115" width="9.125" style="260" customWidth="1"/>
    <col min="116" max="16384" width="9.125" style="261" customWidth="1"/>
  </cols>
  <sheetData>
    <row r="1" spans="1:10" ht="18.75" customHeight="1" thickBot="1">
      <c r="A1" s="2953" t="s">
        <v>46</v>
      </c>
      <c r="B1" s="2953"/>
      <c r="C1" s="2953"/>
      <c r="D1" s="2953"/>
      <c r="E1" s="2953"/>
      <c r="F1" s="2953"/>
      <c r="G1" s="2953"/>
      <c r="H1" s="2953"/>
      <c r="I1" s="2953"/>
      <c r="J1" s="2953"/>
    </row>
    <row r="2" spans="1:115" s="1510" customFormat="1" ht="13.5" thickBot="1">
      <c r="A2" s="3076" t="s">
        <v>375</v>
      </c>
      <c r="B2" s="3077"/>
      <c r="C2" s="3077"/>
      <c r="D2" s="3077"/>
      <c r="E2" s="3077"/>
      <c r="F2" s="3077"/>
      <c r="G2" s="3077"/>
      <c r="H2" s="3078"/>
      <c r="I2" s="3078"/>
      <c r="J2" s="3079"/>
      <c r="K2" s="1509"/>
      <c r="L2" s="1509"/>
      <c r="M2" s="1509"/>
      <c r="N2" s="1509"/>
      <c r="O2" s="1509"/>
      <c r="P2" s="1509"/>
      <c r="Q2" s="1509"/>
      <c r="R2" s="1509"/>
      <c r="S2" s="1509"/>
      <c r="T2" s="1509"/>
      <c r="U2" s="1509"/>
      <c r="V2" s="1509"/>
      <c r="W2" s="1509"/>
      <c r="X2" s="1509"/>
      <c r="Y2" s="1509"/>
      <c r="Z2" s="1509"/>
      <c r="AA2" s="1509"/>
      <c r="AB2" s="1509"/>
      <c r="AC2" s="1509"/>
      <c r="AD2" s="1509"/>
      <c r="AE2" s="1509"/>
      <c r="AF2" s="1509"/>
      <c r="AG2" s="1509"/>
      <c r="AH2" s="1509"/>
      <c r="AI2" s="1509"/>
      <c r="AJ2" s="1509"/>
      <c r="AK2" s="1509"/>
      <c r="AL2" s="1509"/>
      <c r="AM2" s="1509"/>
      <c r="AN2" s="1509"/>
      <c r="AO2" s="1509"/>
      <c r="AP2" s="1509"/>
      <c r="AQ2" s="1509"/>
      <c r="AR2" s="1509"/>
      <c r="AS2" s="1509"/>
      <c r="AT2" s="1509"/>
      <c r="AU2" s="1509"/>
      <c r="AV2" s="1509"/>
      <c r="AW2" s="1509"/>
      <c r="AX2" s="1509"/>
      <c r="AY2" s="1509"/>
      <c r="AZ2" s="1509"/>
      <c r="BA2" s="1509"/>
      <c r="BB2" s="1509"/>
      <c r="BC2" s="1509"/>
      <c r="BD2" s="1509"/>
      <c r="BE2" s="1509"/>
      <c r="BF2" s="1509"/>
      <c r="BG2" s="1509"/>
      <c r="BH2" s="1509"/>
      <c r="BI2" s="1509"/>
      <c r="BJ2" s="1509"/>
      <c r="BK2" s="1509"/>
      <c r="BL2" s="1509"/>
      <c r="BM2" s="1509"/>
      <c r="BN2" s="1509"/>
      <c r="BO2" s="1509"/>
      <c r="BP2" s="1509"/>
      <c r="BQ2" s="1509"/>
      <c r="BR2" s="1509"/>
      <c r="BS2" s="1509"/>
      <c r="BT2" s="1509"/>
      <c r="BU2" s="1509"/>
      <c r="BV2" s="1509"/>
      <c r="BW2" s="1509"/>
      <c r="BX2" s="1509"/>
      <c r="BY2" s="1509"/>
      <c r="BZ2" s="1509"/>
      <c r="CA2" s="1509"/>
      <c r="CB2" s="1509"/>
      <c r="CC2" s="1509"/>
      <c r="CD2" s="1509"/>
      <c r="CE2" s="1509"/>
      <c r="CF2" s="1509"/>
      <c r="CG2" s="1509"/>
      <c r="CH2" s="1509"/>
      <c r="CI2" s="1509"/>
      <c r="CJ2" s="1509"/>
      <c r="CK2" s="1509"/>
      <c r="CL2" s="1509"/>
      <c r="CM2" s="1509"/>
      <c r="CN2" s="1509"/>
      <c r="CO2" s="1509"/>
      <c r="CP2" s="1509"/>
      <c r="CQ2" s="1509"/>
      <c r="CR2" s="1509"/>
      <c r="CS2" s="1509"/>
      <c r="CT2" s="1509"/>
      <c r="CU2" s="1509"/>
      <c r="CV2" s="1509"/>
      <c r="CW2" s="1509"/>
      <c r="CX2" s="1509"/>
      <c r="CY2" s="1509"/>
      <c r="CZ2" s="1509"/>
      <c r="DA2" s="1509"/>
      <c r="DB2" s="1509"/>
      <c r="DC2" s="1509"/>
      <c r="DD2" s="1509"/>
      <c r="DE2" s="1509"/>
      <c r="DF2" s="1509"/>
      <c r="DG2" s="1509"/>
      <c r="DH2" s="1509"/>
      <c r="DI2" s="1509"/>
      <c r="DJ2" s="1509"/>
      <c r="DK2" s="1509"/>
    </row>
    <row r="3" spans="1:115" s="1510" customFormat="1" ht="13.5" thickBot="1">
      <c r="A3" s="3080" t="s">
        <v>9</v>
      </c>
      <c r="B3" s="3083" t="s">
        <v>47</v>
      </c>
      <c r="C3" s="3077"/>
      <c r="D3" s="3084"/>
      <c r="E3" s="3083" t="s">
        <v>69</v>
      </c>
      <c r="F3" s="3077"/>
      <c r="G3" s="3084"/>
      <c r="H3" s="1508"/>
      <c r="I3" s="1508"/>
      <c r="J3" s="1511"/>
      <c r="K3" s="1509"/>
      <c r="L3" s="1509"/>
      <c r="M3" s="1509"/>
      <c r="N3" s="1509"/>
      <c r="O3" s="1509"/>
      <c r="P3" s="1509"/>
      <c r="Q3" s="1509"/>
      <c r="R3" s="1509"/>
      <c r="S3" s="1509"/>
      <c r="T3" s="1509"/>
      <c r="U3" s="1509"/>
      <c r="V3" s="1509"/>
      <c r="W3" s="1509"/>
      <c r="X3" s="1509"/>
      <c r="Y3" s="1509"/>
      <c r="Z3" s="1509"/>
      <c r="AA3" s="1509"/>
      <c r="AB3" s="1509"/>
      <c r="AC3" s="1509"/>
      <c r="AD3" s="1509"/>
      <c r="AE3" s="1509"/>
      <c r="AF3" s="1509"/>
      <c r="AG3" s="1509"/>
      <c r="AH3" s="1509"/>
      <c r="AI3" s="1509"/>
      <c r="AJ3" s="1509"/>
      <c r="AK3" s="1509"/>
      <c r="AL3" s="1509"/>
      <c r="AM3" s="1509"/>
      <c r="AN3" s="1509"/>
      <c r="AO3" s="1509"/>
      <c r="AP3" s="1509"/>
      <c r="AQ3" s="1509"/>
      <c r="AR3" s="1509"/>
      <c r="AS3" s="1509"/>
      <c r="AT3" s="1509"/>
      <c r="AU3" s="1509"/>
      <c r="AV3" s="1509"/>
      <c r="AW3" s="1509"/>
      <c r="AX3" s="1509"/>
      <c r="AY3" s="1509"/>
      <c r="AZ3" s="1509"/>
      <c r="BA3" s="1509"/>
      <c r="BB3" s="1509"/>
      <c r="BC3" s="1509"/>
      <c r="BD3" s="1509"/>
      <c r="BE3" s="1509"/>
      <c r="BF3" s="1509"/>
      <c r="BG3" s="1509"/>
      <c r="BH3" s="1509"/>
      <c r="BI3" s="1509"/>
      <c r="BJ3" s="1509"/>
      <c r="BK3" s="1509"/>
      <c r="BL3" s="1509"/>
      <c r="BM3" s="1509"/>
      <c r="BN3" s="1509"/>
      <c r="BO3" s="1509"/>
      <c r="BP3" s="1509"/>
      <c r="BQ3" s="1509"/>
      <c r="BR3" s="1509"/>
      <c r="BS3" s="1509"/>
      <c r="BT3" s="1509"/>
      <c r="BU3" s="1509"/>
      <c r="BV3" s="1509"/>
      <c r="BW3" s="1509"/>
      <c r="BX3" s="1509"/>
      <c r="BY3" s="1509"/>
      <c r="BZ3" s="1509"/>
      <c r="CA3" s="1509"/>
      <c r="CB3" s="1509"/>
      <c r="CC3" s="1509"/>
      <c r="CD3" s="1509"/>
      <c r="CE3" s="1509"/>
      <c r="CF3" s="1509"/>
      <c r="CG3" s="1509"/>
      <c r="CH3" s="1509"/>
      <c r="CI3" s="1509"/>
      <c r="CJ3" s="1509"/>
      <c r="CK3" s="1509"/>
      <c r="CL3" s="1509"/>
      <c r="CM3" s="1509"/>
      <c r="CN3" s="1509"/>
      <c r="CO3" s="1509"/>
      <c r="CP3" s="1509"/>
      <c r="CQ3" s="1509"/>
      <c r="CR3" s="1509"/>
      <c r="CS3" s="1509"/>
      <c r="CT3" s="1509"/>
      <c r="CU3" s="1509"/>
      <c r="CV3" s="1509"/>
      <c r="CW3" s="1509"/>
      <c r="CX3" s="1509"/>
      <c r="CY3" s="1509"/>
      <c r="CZ3" s="1509"/>
      <c r="DA3" s="1509"/>
      <c r="DB3" s="1509"/>
      <c r="DC3" s="1509"/>
      <c r="DD3" s="1509"/>
      <c r="DE3" s="1509"/>
      <c r="DF3" s="1509"/>
      <c r="DG3" s="1509"/>
      <c r="DH3" s="1509"/>
      <c r="DI3" s="1509"/>
      <c r="DJ3" s="1509"/>
      <c r="DK3" s="1509"/>
    </row>
    <row r="4" spans="1:115" s="1510" customFormat="1" ht="11.25" customHeight="1">
      <c r="A4" s="3081"/>
      <c r="B4" s="3085">
        <v>1</v>
      </c>
      <c r="C4" s="3086"/>
      <c r="D4" s="3087"/>
      <c r="E4" s="3085">
        <v>2</v>
      </c>
      <c r="F4" s="3086"/>
      <c r="G4" s="3088"/>
      <c r="H4" s="3086" t="s">
        <v>48</v>
      </c>
      <c r="I4" s="3086"/>
      <c r="J4" s="3088"/>
      <c r="K4" s="1509"/>
      <c r="L4" s="1509"/>
      <c r="M4" s="1509"/>
      <c r="N4" s="1509"/>
      <c r="O4" s="1509"/>
      <c r="P4" s="1509"/>
      <c r="Q4" s="1509"/>
      <c r="R4" s="1509"/>
      <c r="S4" s="1509"/>
      <c r="T4" s="1509"/>
      <c r="U4" s="1509"/>
      <c r="V4" s="1509"/>
      <c r="W4" s="1509"/>
      <c r="X4" s="1509"/>
      <c r="Y4" s="1509"/>
      <c r="Z4" s="1509"/>
      <c r="AA4" s="1509"/>
      <c r="AB4" s="1509"/>
      <c r="AC4" s="1509"/>
      <c r="AD4" s="1509"/>
      <c r="AE4" s="1509"/>
      <c r="AF4" s="1509"/>
      <c r="AG4" s="1509"/>
      <c r="AH4" s="1509"/>
      <c r="AI4" s="1509"/>
      <c r="AJ4" s="1509"/>
      <c r="AK4" s="1509"/>
      <c r="AL4" s="1509"/>
      <c r="AM4" s="1509"/>
      <c r="AN4" s="1509"/>
      <c r="AO4" s="1509"/>
      <c r="AP4" s="1509"/>
      <c r="AQ4" s="1509"/>
      <c r="AR4" s="1509"/>
      <c r="AS4" s="1509"/>
      <c r="AT4" s="1509"/>
      <c r="AU4" s="1509"/>
      <c r="AV4" s="1509"/>
      <c r="AW4" s="1509"/>
      <c r="AX4" s="1509"/>
      <c r="AY4" s="1509"/>
      <c r="AZ4" s="1509"/>
      <c r="BA4" s="1509"/>
      <c r="BB4" s="1509"/>
      <c r="BC4" s="1509"/>
      <c r="BD4" s="1509"/>
      <c r="BE4" s="1509"/>
      <c r="BF4" s="1509"/>
      <c r="BG4" s="1509"/>
      <c r="BH4" s="1509"/>
      <c r="BI4" s="1509"/>
      <c r="BJ4" s="1509"/>
      <c r="BK4" s="1509"/>
      <c r="BL4" s="1509"/>
      <c r="BM4" s="1509"/>
      <c r="BN4" s="1509"/>
      <c r="BO4" s="1509"/>
      <c r="BP4" s="1509"/>
      <c r="BQ4" s="1509"/>
      <c r="BR4" s="1509"/>
      <c r="BS4" s="1509"/>
      <c r="BT4" s="1509"/>
      <c r="BU4" s="1509"/>
      <c r="BV4" s="1509"/>
      <c r="BW4" s="1509"/>
      <c r="BX4" s="1509"/>
      <c r="BY4" s="1509"/>
      <c r="BZ4" s="1509"/>
      <c r="CA4" s="1509"/>
      <c r="CB4" s="1509"/>
      <c r="CC4" s="1509"/>
      <c r="CD4" s="1509"/>
      <c r="CE4" s="1509"/>
      <c r="CF4" s="1509"/>
      <c r="CG4" s="1509"/>
      <c r="CH4" s="1509"/>
      <c r="CI4" s="1509"/>
      <c r="CJ4" s="1509"/>
      <c r="CK4" s="1509"/>
      <c r="CL4" s="1509"/>
      <c r="CM4" s="1509"/>
      <c r="CN4" s="1509"/>
      <c r="CO4" s="1509"/>
      <c r="CP4" s="1509"/>
      <c r="CQ4" s="1509"/>
      <c r="CR4" s="1509"/>
      <c r="CS4" s="1509"/>
      <c r="CT4" s="1509"/>
      <c r="CU4" s="1509"/>
      <c r="CV4" s="1509"/>
      <c r="CW4" s="1509"/>
      <c r="CX4" s="1509"/>
      <c r="CY4" s="1509"/>
      <c r="CZ4" s="1509"/>
      <c r="DA4" s="1509"/>
      <c r="DB4" s="1509"/>
      <c r="DC4" s="1509"/>
      <c r="DD4" s="1509"/>
      <c r="DE4" s="1509"/>
      <c r="DF4" s="1509"/>
      <c r="DG4" s="1509"/>
      <c r="DH4" s="1509"/>
      <c r="DI4" s="1509"/>
      <c r="DJ4" s="1509"/>
      <c r="DK4" s="1509"/>
    </row>
    <row r="5" spans="1:115" s="1510" customFormat="1" ht="12" customHeight="1">
      <c r="A5" s="3081"/>
      <c r="B5" s="3091" t="s">
        <v>49</v>
      </c>
      <c r="C5" s="3091"/>
      <c r="D5" s="3092"/>
      <c r="E5" s="3091" t="s">
        <v>49</v>
      </c>
      <c r="F5" s="3091"/>
      <c r="G5" s="3093"/>
      <c r="H5" s="3089"/>
      <c r="I5" s="3089"/>
      <c r="J5" s="3090"/>
      <c r="K5" s="1509"/>
      <c r="L5" s="1509"/>
      <c r="M5" s="1509"/>
      <c r="N5" s="1509"/>
      <c r="O5" s="1509"/>
      <c r="P5" s="1509"/>
      <c r="Q5" s="1509"/>
      <c r="R5" s="1509"/>
      <c r="S5" s="1509"/>
      <c r="T5" s="1509"/>
      <c r="U5" s="1509"/>
      <c r="V5" s="1509"/>
      <c r="W5" s="1509"/>
      <c r="X5" s="1509"/>
      <c r="Y5" s="1509"/>
      <c r="Z5" s="1509"/>
      <c r="AA5" s="1509"/>
      <c r="AB5" s="1509"/>
      <c r="AC5" s="1509"/>
      <c r="AD5" s="1509"/>
      <c r="AE5" s="1509"/>
      <c r="AF5" s="1509"/>
      <c r="AG5" s="1509"/>
      <c r="AH5" s="1509"/>
      <c r="AI5" s="1509"/>
      <c r="AJ5" s="1509"/>
      <c r="AK5" s="1509"/>
      <c r="AL5" s="1509"/>
      <c r="AM5" s="1509"/>
      <c r="AN5" s="1509"/>
      <c r="AO5" s="1509"/>
      <c r="AP5" s="1509"/>
      <c r="AQ5" s="1509"/>
      <c r="AR5" s="1509"/>
      <c r="AS5" s="1509"/>
      <c r="AT5" s="1509"/>
      <c r="AU5" s="1509"/>
      <c r="AV5" s="1509"/>
      <c r="AW5" s="1509"/>
      <c r="AX5" s="1509"/>
      <c r="AY5" s="1509"/>
      <c r="AZ5" s="1509"/>
      <c r="BA5" s="1509"/>
      <c r="BB5" s="1509"/>
      <c r="BC5" s="1509"/>
      <c r="BD5" s="1509"/>
      <c r="BE5" s="1509"/>
      <c r="BF5" s="1509"/>
      <c r="BG5" s="1509"/>
      <c r="BH5" s="1509"/>
      <c r="BI5" s="1509"/>
      <c r="BJ5" s="1509"/>
      <c r="BK5" s="1509"/>
      <c r="BL5" s="1509"/>
      <c r="BM5" s="1509"/>
      <c r="BN5" s="1509"/>
      <c r="BO5" s="1509"/>
      <c r="BP5" s="1509"/>
      <c r="BQ5" s="1509"/>
      <c r="BR5" s="1509"/>
      <c r="BS5" s="1509"/>
      <c r="BT5" s="1509"/>
      <c r="BU5" s="1509"/>
      <c r="BV5" s="1509"/>
      <c r="BW5" s="1509"/>
      <c r="BX5" s="1509"/>
      <c r="BY5" s="1509"/>
      <c r="BZ5" s="1509"/>
      <c r="CA5" s="1509"/>
      <c r="CB5" s="1509"/>
      <c r="CC5" s="1509"/>
      <c r="CD5" s="1509"/>
      <c r="CE5" s="1509"/>
      <c r="CF5" s="1509"/>
      <c r="CG5" s="1509"/>
      <c r="CH5" s="1509"/>
      <c r="CI5" s="1509"/>
      <c r="CJ5" s="1509"/>
      <c r="CK5" s="1509"/>
      <c r="CL5" s="1509"/>
      <c r="CM5" s="1509"/>
      <c r="CN5" s="1509"/>
      <c r="CO5" s="1509"/>
      <c r="CP5" s="1509"/>
      <c r="CQ5" s="1509"/>
      <c r="CR5" s="1509"/>
      <c r="CS5" s="1509"/>
      <c r="CT5" s="1509"/>
      <c r="CU5" s="1509"/>
      <c r="CV5" s="1509"/>
      <c r="CW5" s="1509"/>
      <c r="CX5" s="1509"/>
      <c r="CY5" s="1509"/>
      <c r="CZ5" s="1509"/>
      <c r="DA5" s="1509"/>
      <c r="DB5" s="1509"/>
      <c r="DC5" s="1509"/>
      <c r="DD5" s="1509"/>
      <c r="DE5" s="1509"/>
      <c r="DF5" s="1509"/>
      <c r="DG5" s="1509"/>
      <c r="DH5" s="1509"/>
      <c r="DI5" s="1509"/>
      <c r="DJ5" s="1509"/>
      <c r="DK5" s="1509"/>
    </row>
    <row r="6" spans="1:115" s="1510" customFormat="1" ht="32.25" customHeight="1">
      <c r="A6" s="3082"/>
      <c r="B6" s="1475" t="s">
        <v>26</v>
      </c>
      <c r="C6" s="1476" t="s">
        <v>50</v>
      </c>
      <c r="D6" s="1477" t="s">
        <v>4</v>
      </c>
      <c r="E6" s="1475" t="s">
        <v>26</v>
      </c>
      <c r="F6" s="1476" t="s">
        <v>50</v>
      </c>
      <c r="G6" s="1477" t="s">
        <v>4</v>
      </c>
      <c r="H6" s="1475" t="s">
        <v>26</v>
      </c>
      <c r="I6" s="1476" t="s">
        <v>50</v>
      </c>
      <c r="J6" s="1878" t="s">
        <v>4</v>
      </c>
      <c r="K6" s="1509"/>
      <c r="L6" s="1509"/>
      <c r="M6" s="1509"/>
      <c r="N6" s="1509"/>
      <c r="O6" s="1509"/>
      <c r="P6" s="1509"/>
      <c r="Q6" s="1509"/>
      <c r="R6" s="1509"/>
      <c r="S6" s="1509"/>
      <c r="T6" s="1509"/>
      <c r="U6" s="1509"/>
      <c r="V6" s="1509"/>
      <c r="W6" s="1509"/>
      <c r="X6" s="1509"/>
      <c r="Y6" s="1509"/>
      <c r="Z6" s="1509"/>
      <c r="AA6" s="1509"/>
      <c r="AB6" s="1509"/>
      <c r="AC6" s="1509"/>
      <c r="AD6" s="1509"/>
      <c r="AE6" s="1509"/>
      <c r="AF6" s="1509"/>
      <c r="AG6" s="1509"/>
      <c r="AH6" s="1509"/>
      <c r="AI6" s="1509"/>
      <c r="AJ6" s="1509"/>
      <c r="AK6" s="1509"/>
      <c r="AL6" s="1509"/>
      <c r="AM6" s="1509"/>
      <c r="AN6" s="1509"/>
      <c r="AO6" s="1509"/>
      <c r="AP6" s="1509"/>
      <c r="AQ6" s="1509"/>
      <c r="AR6" s="1509"/>
      <c r="AS6" s="1509"/>
      <c r="AT6" s="1509"/>
      <c r="AU6" s="1509"/>
      <c r="AV6" s="1509"/>
      <c r="AW6" s="1509"/>
      <c r="AX6" s="1509"/>
      <c r="AY6" s="1509"/>
      <c r="AZ6" s="1509"/>
      <c r="BA6" s="1509"/>
      <c r="BB6" s="1509"/>
      <c r="BC6" s="1509"/>
      <c r="BD6" s="1509"/>
      <c r="BE6" s="1509"/>
      <c r="BF6" s="1509"/>
      <c r="BG6" s="1509"/>
      <c r="BH6" s="1509"/>
      <c r="BI6" s="1509"/>
      <c r="BJ6" s="1509"/>
      <c r="BK6" s="1509"/>
      <c r="BL6" s="1509"/>
      <c r="BM6" s="1509"/>
      <c r="BN6" s="1509"/>
      <c r="BO6" s="1509"/>
      <c r="BP6" s="1509"/>
      <c r="BQ6" s="1509"/>
      <c r="BR6" s="1509"/>
      <c r="BS6" s="1509"/>
      <c r="BT6" s="1509"/>
      <c r="BU6" s="1509"/>
      <c r="BV6" s="1509"/>
      <c r="BW6" s="1509"/>
      <c r="BX6" s="1509"/>
      <c r="BY6" s="1509"/>
      <c r="BZ6" s="1509"/>
      <c r="CA6" s="1509"/>
      <c r="CB6" s="1509"/>
      <c r="CC6" s="1509"/>
      <c r="CD6" s="1509"/>
      <c r="CE6" s="1509"/>
      <c r="CF6" s="1509"/>
      <c r="CG6" s="1509"/>
      <c r="CH6" s="1509"/>
      <c r="CI6" s="1509"/>
      <c r="CJ6" s="1509"/>
      <c r="CK6" s="1509"/>
      <c r="CL6" s="1509"/>
      <c r="CM6" s="1509"/>
      <c r="CN6" s="1509"/>
      <c r="CO6" s="1509"/>
      <c r="CP6" s="1509"/>
      <c r="CQ6" s="1509"/>
      <c r="CR6" s="1509"/>
      <c r="CS6" s="1509"/>
      <c r="CT6" s="1509"/>
      <c r="CU6" s="1509"/>
      <c r="CV6" s="1509"/>
      <c r="CW6" s="1509"/>
      <c r="CX6" s="1509"/>
      <c r="CY6" s="1509"/>
      <c r="CZ6" s="1509"/>
      <c r="DA6" s="1509"/>
      <c r="DB6" s="1509"/>
      <c r="DC6" s="1509"/>
      <c r="DD6" s="1509"/>
      <c r="DE6" s="1509"/>
      <c r="DF6" s="1509"/>
      <c r="DG6" s="1509"/>
      <c r="DH6" s="1509"/>
      <c r="DI6" s="1509"/>
      <c r="DJ6" s="1509"/>
      <c r="DK6" s="1509"/>
    </row>
    <row r="7" spans="1:115" s="1510" customFormat="1" ht="12.75">
      <c r="A7" s="1512" t="s">
        <v>51</v>
      </c>
      <c r="B7" s="1513"/>
      <c r="C7" s="1514"/>
      <c r="D7" s="1515"/>
      <c r="E7" s="1516"/>
      <c r="F7" s="1517"/>
      <c r="G7" s="1518"/>
      <c r="H7" s="1516"/>
      <c r="I7" s="1519"/>
      <c r="J7" s="1520"/>
      <c r="K7" s="1509"/>
      <c r="L7" s="1509"/>
      <c r="M7" s="1509"/>
      <c r="N7" s="1509"/>
      <c r="O7" s="1509"/>
      <c r="P7" s="1509"/>
      <c r="Q7" s="1509"/>
      <c r="R7" s="1509"/>
      <c r="S7" s="1509"/>
      <c r="T7" s="1509"/>
      <c r="U7" s="1509"/>
      <c r="V7" s="1509"/>
      <c r="W7" s="1509"/>
      <c r="X7" s="1509"/>
      <c r="Y7" s="1509"/>
      <c r="Z7" s="1509"/>
      <c r="AA7" s="1509"/>
      <c r="AB7" s="1509"/>
      <c r="AC7" s="1509"/>
      <c r="AD7" s="1509"/>
      <c r="AE7" s="1509"/>
      <c r="AF7" s="1509"/>
      <c r="AG7" s="1509"/>
      <c r="AH7" s="1509"/>
      <c r="AI7" s="1509"/>
      <c r="AJ7" s="1509"/>
      <c r="AK7" s="1509"/>
      <c r="AL7" s="1509"/>
      <c r="AM7" s="1509"/>
      <c r="AN7" s="1509"/>
      <c r="AO7" s="1509"/>
      <c r="AP7" s="1509"/>
      <c r="AQ7" s="1509"/>
      <c r="AR7" s="1509"/>
      <c r="AS7" s="1509"/>
      <c r="AT7" s="1509"/>
      <c r="AU7" s="1509"/>
      <c r="AV7" s="1509"/>
      <c r="AW7" s="1509"/>
      <c r="AX7" s="1509"/>
      <c r="AY7" s="1509"/>
      <c r="AZ7" s="1509"/>
      <c r="BA7" s="1509"/>
      <c r="BB7" s="1509"/>
      <c r="BC7" s="1509"/>
      <c r="BD7" s="1509"/>
      <c r="BE7" s="1509"/>
      <c r="BF7" s="1509"/>
      <c r="BG7" s="1509"/>
      <c r="BH7" s="1509"/>
      <c r="BI7" s="1509"/>
      <c r="BJ7" s="1509"/>
      <c r="BK7" s="1509"/>
      <c r="BL7" s="1509"/>
      <c r="BM7" s="1509"/>
      <c r="BN7" s="1509"/>
      <c r="BO7" s="1509"/>
      <c r="BP7" s="1509"/>
      <c r="BQ7" s="1509"/>
      <c r="BR7" s="1509"/>
      <c r="BS7" s="1509"/>
      <c r="BT7" s="1509"/>
      <c r="BU7" s="1509"/>
      <c r="BV7" s="1509"/>
      <c r="BW7" s="1509"/>
      <c r="BX7" s="1509"/>
      <c r="BY7" s="1509"/>
      <c r="BZ7" s="1509"/>
      <c r="CA7" s="1509"/>
      <c r="CB7" s="1509"/>
      <c r="CC7" s="1509"/>
      <c r="CD7" s="1509"/>
      <c r="CE7" s="1509"/>
      <c r="CF7" s="1509"/>
      <c r="CG7" s="1509"/>
      <c r="CH7" s="1509"/>
      <c r="CI7" s="1509"/>
      <c r="CJ7" s="1509"/>
      <c r="CK7" s="1509"/>
      <c r="CL7" s="1509"/>
      <c r="CM7" s="1509"/>
      <c r="CN7" s="1509"/>
      <c r="CO7" s="1509"/>
      <c r="CP7" s="1509"/>
      <c r="CQ7" s="1509"/>
      <c r="CR7" s="1509"/>
      <c r="CS7" s="1509"/>
      <c r="CT7" s="1509"/>
      <c r="CU7" s="1509"/>
      <c r="CV7" s="1509"/>
      <c r="CW7" s="1509"/>
      <c r="CX7" s="1509"/>
      <c r="CY7" s="1509"/>
      <c r="CZ7" s="1509"/>
      <c r="DA7" s="1509"/>
      <c r="DB7" s="1509"/>
      <c r="DC7" s="1509"/>
      <c r="DD7" s="1509"/>
      <c r="DE7" s="1509"/>
      <c r="DF7" s="1509"/>
      <c r="DG7" s="1509"/>
      <c r="DH7" s="1509"/>
      <c r="DI7" s="1509"/>
      <c r="DJ7" s="1509"/>
      <c r="DK7" s="1509"/>
    </row>
    <row r="8" spans="1:115" s="1510" customFormat="1" ht="12.75">
      <c r="A8" s="1521" t="s">
        <v>52</v>
      </c>
      <c r="B8" s="1522">
        <f aca="true" t="shared" si="0" ref="B8:C15">B19+B29</f>
        <v>0</v>
      </c>
      <c r="C8" s="1523">
        <f t="shared" si="0"/>
        <v>0</v>
      </c>
      <c r="D8" s="1524">
        <f>C8+B8</f>
        <v>0</v>
      </c>
      <c r="E8" s="1522">
        <f aca="true" t="shared" si="1" ref="E8:F15">E19+E29</f>
        <v>0</v>
      </c>
      <c r="F8" s="1523">
        <f t="shared" si="1"/>
        <v>0</v>
      </c>
      <c r="G8" s="1525">
        <f>F8+E8</f>
        <v>0</v>
      </c>
      <c r="H8" s="1522">
        <f aca="true" t="shared" si="2" ref="H8:J10">E8</f>
        <v>0</v>
      </c>
      <c r="I8" s="1526">
        <f t="shared" si="2"/>
        <v>0</v>
      </c>
      <c r="J8" s="1527">
        <f t="shared" si="2"/>
        <v>0</v>
      </c>
      <c r="K8" s="1509"/>
      <c r="L8" s="1509"/>
      <c r="M8" s="1509"/>
      <c r="N8" s="1509"/>
      <c r="O8" s="1509"/>
      <c r="P8" s="1509"/>
      <c r="Q8" s="1509"/>
      <c r="R8" s="1509"/>
      <c r="S8" s="1509"/>
      <c r="T8" s="1509"/>
      <c r="U8" s="1509"/>
      <c r="V8" s="1509"/>
      <c r="W8" s="1509"/>
      <c r="X8" s="1509"/>
      <c r="Y8" s="1509"/>
      <c r="Z8" s="1509"/>
      <c r="AA8" s="1509"/>
      <c r="AB8" s="1509"/>
      <c r="AC8" s="1509"/>
      <c r="AD8" s="1509"/>
      <c r="AE8" s="1509"/>
      <c r="AF8" s="1509"/>
      <c r="AG8" s="1509"/>
      <c r="AH8" s="1509"/>
      <c r="AI8" s="1509"/>
      <c r="AJ8" s="1509"/>
      <c r="AK8" s="1509"/>
      <c r="AL8" s="1509"/>
      <c r="AM8" s="1509"/>
      <c r="AN8" s="1509"/>
      <c r="AO8" s="1509"/>
      <c r="AP8" s="1509"/>
      <c r="AQ8" s="1509"/>
      <c r="AR8" s="1509"/>
      <c r="AS8" s="1509"/>
      <c r="AT8" s="1509"/>
      <c r="AU8" s="1509"/>
      <c r="AV8" s="1509"/>
      <c r="AW8" s="1509"/>
      <c r="AX8" s="1509"/>
      <c r="AY8" s="1509"/>
      <c r="AZ8" s="1509"/>
      <c r="BA8" s="1509"/>
      <c r="BB8" s="1509"/>
      <c r="BC8" s="1509"/>
      <c r="BD8" s="1509"/>
      <c r="BE8" s="1509"/>
      <c r="BF8" s="1509"/>
      <c r="BG8" s="1509"/>
      <c r="BH8" s="1509"/>
      <c r="BI8" s="1509"/>
      <c r="BJ8" s="1509"/>
      <c r="BK8" s="1509"/>
      <c r="BL8" s="1509"/>
      <c r="BM8" s="1509"/>
      <c r="BN8" s="1509"/>
      <c r="BO8" s="1509"/>
      <c r="BP8" s="1509"/>
      <c r="BQ8" s="1509"/>
      <c r="BR8" s="1509"/>
      <c r="BS8" s="1509"/>
      <c r="BT8" s="1509"/>
      <c r="BU8" s="1509"/>
      <c r="BV8" s="1509"/>
      <c r="BW8" s="1509"/>
      <c r="BX8" s="1509"/>
      <c r="BY8" s="1509"/>
      <c r="BZ8" s="1509"/>
      <c r="CA8" s="1509"/>
      <c r="CB8" s="1509"/>
      <c r="CC8" s="1509"/>
      <c r="CD8" s="1509"/>
      <c r="CE8" s="1509"/>
      <c r="CF8" s="1509"/>
      <c r="CG8" s="1509"/>
      <c r="CH8" s="1509"/>
      <c r="CI8" s="1509"/>
      <c r="CJ8" s="1509"/>
      <c r="CK8" s="1509"/>
      <c r="CL8" s="1509"/>
      <c r="CM8" s="1509"/>
      <c r="CN8" s="1509"/>
      <c r="CO8" s="1509"/>
      <c r="CP8" s="1509"/>
      <c r="CQ8" s="1509"/>
      <c r="CR8" s="1509"/>
      <c r="CS8" s="1509"/>
      <c r="CT8" s="1509"/>
      <c r="CU8" s="1509"/>
      <c r="CV8" s="1509"/>
      <c r="CW8" s="1509"/>
      <c r="CX8" s="1509"/>
      <c r="CY8" s="1509"/>
      <c r="CZ8" s="1509"/>
      <c r="DA8" s="1509"/>
      <c r="DB8" s="1509"/>
      <c r="DC8" s="1509"/>
      <c r="DD8" s="1509"/>
      <c r="DE8" s="1509"/>
      <c r="DF8" s="1509"/>
      <c r="DG8" s="1509"/>
      <c r="DH8" s="1509"/>
      <c r="DI8" s="1509"/>
      <c r="DJ8" s="1509"/>
      <c r="DK8" s="1509"/>
    </row>
    <row r="9" spans="1:115" s="1510" customFormat="1" ht="12.75">
      <c r="A9" s="1528" t="s">
        <v>53</v>
      </c>
      <c r="B9" s="1522">
        <f t="shared" si="0"/>
        <v>0</v>
      </c>
      <c r="C9" s="1523">
        <f t="shared" si="0"/>
        <v>0</v>
      </c>
      <c r="D9" s="1524">
        <f aca="true" t="shared" si="3" ref="D9:D15">C9+B9</f>
        <v>0</v>
      </c>
      <c r="E9" s="1522">
        <f t="shared" si="1"/>
        <v>0</v>
      </c>
      <c r="F9" s="1523">
        <f t="shared" si="1"/>
        <v>0</v>
      </c>
      <c r="G9" s="1525">
        <f aca="true" t="shared" si="4" ref="G9:G15">F9+E9</f>
        <v>0</v>
      </c>
      <c r="H9" s="1522">
        <f t="shared" si="2"/>
        <v>0</v>
      </c>
      <c r="I9" s="1526">
        <f t="shared" si="2"/>
        <v>0</v>
      </c>
      <c r="J9" s="1527">
        <f t="shared" si="2"/>
        <v>0</v>
      </c>
      <c r="K9" s="1509"/>
      <c r="L9" s="1509"/>
      <c r="M9" s="1509"/>
      <c r="N9" s="1509"/>
      <c r="O9" s="1509"/>
      <c r="P9" s="1509"/>
      <c r="Q9" s="1509"/>
      <c r="R9" s="1509"/>
      <c r="S9" s="1509"/>
      <c r="T9" s="1509"/>
      <c r="U9" s="1509"/>
      <c r="V9" s="1509"/>
      <c r="W9" s="1509"/>
      <c r="X9" s="1509"/>
      <c r="Y9" s="1509"/>
      <c r="Z9" s="1509"/>
      <c r="AA9" s="1509"/>
      <c r="AB9" s="1509"/>
      <c r="AC9" s="1509"/>
      <c r="AD9" s="1509"/>
      <c r="AE9" s="1509"/>
      <c r="AF9" s="1509"/>
      <c r="AG9" s="1509"/>
      <c r="AH9" s="1509"/>
      <c r="AI9" s="1509"/>
      <c r="AJ9" s="1509"/>
      <c r="AK9" s="1509"/>
      <c r="AL9" s="1509"/>
      <c r="AM9" s="1509"/>
      <c r="AN9" s="1509"/>
      <c r="AO9" s="1509"/>
      <c r="AP9" s="1509"/>
      <c r="AQ9" s="1509"/>
      <c r="AR9" s="1509"/>
      <c r="AS9" s="1509"/>
      <c r="AT9" s="1509"/>
      <c r="AU9" s="1509"/>
      <c r="AV9" s="1509"/>
      <c r="AW9" s="1509"/>
      <c r="AX9" s="1509"/>
      <c r="AY9" s="1509"/>
      <c r="AZ9" s="1509"/>
      <c r="BA9" s="1509"/>
      <c r="BB9" s="1509"/>
      <c r="BC9" s="1509"/>
      <c r="BD9" s="1509"/>
      <c r="BE9" s="1509"/>
      <c r="BF9" s="1509"/>
      <c r="BG9" s="1509"/>
      <c r="BH9" s="1509"/>
      <c r="BI9" s="1509"/>
      <c r="BJ9" s="1509"/>
      <c r="BK9" s="1509"/>
      <c r="BL9" s="1509"/>
      <c r="BM9" s="1509"/>
      <c r="BN9" s="1509"/>
      <c r="BO9" s="1509"/>
      <c r="BP9" s="1509"/>
      <c r="BQ9" s="1509"/>
      <c r="BR9" s="1509"/>
      <c r="BS9" s="1509"/>
      <c r="BT9" s="1509"/>
      <c r="BU9" s="1509"/>
      <c r="BV9" s="1509"/>
      <c r="BW9" s="1509"/>
      <c r="BX9" s="1509"/>
      <c r="BY9" s="1509"/>
      <c r="BZ9" s="1509"/>
      <c r="CA9" s="1509"/>
      <c r="CB9" s="1509"/>
      <c r="CC9" s="1509"/>
      <c r="CD9" s="1509"/>
      <c r="CE9" s="1509"/>
      <c r="CF9" s="1509"/>
      <c r="CG9" s="1509"/>
      <c r="CH9" s="1509"/>
      <c r="CI9" s="1509"/>
      <c r="CJ9" s="1509"/>
      <c r="CK9" s="1509"/>
      <c r="CL9" s="1509"/>
      <c r="CM9" s="1509"/>
      <c r="CN9" s="1509"/>
      <c r="CO9" s="1509"/>
      <c r="CP9" s="1509"/>
      <c r="CQ9" s="1509"/>
      <c r="CR9" s="1509"/>
      <c r="CS9" s="1509"/>
      <c r="CT9" s="1509"/>
      <c r="CU9" s="1509"/>
      <c r="CV9" s="1509"/>
      <c r="CW9" s="1509"/>
      <c r="CX9" s="1509"/>
      <c r="CY9" s="1509"/>
      <c r="CZ9" s="1509"/>
      <c r="DA9" s="1509"/>
      <c r="DB9" s="1509"/>
      <c r="DC9" s="1509"/>
      <c r="DD9" s="1509"/>
      <c r="DE9" s="1509"/>
      <c r="DF9" s="1509"/>
      <c r="DG9" s="1509"/>
      <c r="DH9" s="1509"/>
      <c r="DI9" s="1509"/>
      <c r="DJ9" s="1509"/>
      <c r="DK9" s="1509"/>
    </row>
    <row r="10" spans="1:115" s="1510" customFormat="1" ht="12.75">
      <c r="A10" s="1529" t="s">
        <v>54</v>
      </c>
      <c r="B10" s="1522">
        <f t="shared" si="0"/>
        <v>0</v>
      </c>
      <c r="C10" s="1523">
        <f t="shared" si="0"/>
        <v>0</v>
      </c>
      <c r="D10" s="1524">
        <f t="shared" si="3"/>
        <v>0</v>
      </c>
      <c r="E10" s="1522">
        <f t="shared" si="1"/>
        <v>0</v>
      </c>
      <c r="F10" s="1523">
        <f t="shared" si="1"/>
        <v>0</v>
      </c>
      <c r="G10" s="1525">
        <f t="shared" si="4"/>
        <v>0</v>
      </c>
      <c r="H10" s="1522">
        <f t="shared" si="2"/>
        <v>0</v>
      </c>
      <c r="I10" s="1526">
        <f t="shared" si="2"/>
        <v>0</v>
      </c>
      <c r="J10" s="1527">
        <f t="shared" si="2"/>
        <v>0</v>
      </c>
      <c r="K10" s="1509"/>
      <c r="L10" s="1509"/>
      <c r="M10" s="1509"/>
      <c r="N10" s="1509"/>
      <c r="O10" s="1509"/>
      <c r="P10" s="1509"/>
      <c r="Q10" s="1509"/>
      <c r="R10" s="1509"/>
      <c r="S10" s="1509"/>
      <c r="T10" s="1509"/>
      <c r="U10" s="1509"/>
      <c r="V10" s="1509"/>
      <c r="W10" s="1509"/>
      <c r="X10" s="1509"/>
      <c r="Y10" s="1509"/>
      <c r="Z10" s="1509"/>
      <c r="AA10" s="1509"/>
      <c r="AB10" s="1509"/>
      <c r="AC10" s="1509"/>
      <c r="AD10" s="1509"/>
      <c r="AE10" s="1509"/>
      <c r="AF10" s="1509"/>
      <c r="AG10" s="1509"/>
      <c r="AH10" s="1509"/>
      <c r="AI10" s="1509"/>
      <c r="AJ10" s="1509"/>
      <c r="AK10" s="1509"/>
      <c r="AL10" s="1509"/>
      <c r="AM10" s="1509"/>
      <c r="AN10" s="1509"/>
      <c r="AO10" s="1509"/>
      <c r="AP10" s="1509"/>
      <c r="AQ10" s="1509"/>
      <c r="AR10" s="1509"/>
      <c r="AS10" s="1509"/>
      <c r="AT10" s="1509"/>
      <c r="AU10" s="1509"/>
      <c r="AV10" s="1509"/>
      <c r="AW10" s="1509"/>
      <c r="AX10" s="1509"/>
      <c r="AY10" s="1509"/>
      <c r="AZ10" s="1509"/>
      <c r="BA10" s="1509"/>
      <c r="BB10" s="1509"/>
      <c r="BC10" s="1509"/>
      <c r="BD10" s="1509"/>
      <c r="BE10" s="1509"/>
      <c r="BF10" s="1509"/>
      <c r="BG10" s="1509"/>
      <c r="BH10" s="1509"/>
      <c r="BI10" s="1509"/>
      <c r="BJ10" s="1509"/>
      <c r="BK10" s="1509"/>
      <c r="BL10" s="1509"/>
      <c r="BM10" s="1509"/>
      <c r="BN10" s="1509"/>
      <c r="BO10" s="1509"/>
      <c r="BP10" s="1509"/>
      <c r="BQ10" s="1509"/>
      <c r="BR10" s="1509"/>
      <c r="BS10" s="1509"/>
      <c r="BT10" s="1509"/>
      <c r="BU10" s="1509"/>
      <c r="BV10" s="1509"/>
      <c r="BW10" s="1509"/>
      <c r="BX10" s="1509"/>
      <c r="BY10" s="1509"/>
      <c r="BZ10" s="1509"/>
      <c r="CA10" s="1509"/>
      <c r="CB10" s="1509"/>
      <c r="CC10" s="1509"/>
      <c r="CD10" s="1509"/>
      <c r="CE10" s="1509"/>
      <c r="CF10" s="1509"/>
      <c r="CG10" s="1509"/>
      <c r="CH10" s="1509"/>
      <c r="CI10" s="1509"/>
      <c r="CJ10" s="1509"/>
      <c r="CK10" s="1509"/>
      <c r="CL10" s="1509"/>
      <c r="CM10" s="1509"/>
      <c r="CN10" s="1509"/>
      <c r="CO10" s="1509"/>
      <c r="CP10" s="1509"/>
      <c r="CQ10" s="1509"/>
      <c r="CR10" s="1509"/>
      <c r="CS10" s="1509"/>
      <c r="CT10" s="1509"/>
      <c r="CU10" s="1509"/>
      <c r="CV10" s="1509"/>
      <c r="CW10" s="1509"/>
      <c r="CX10" s="1509"/>
      <c r="CY10" s="1509"/>
      <c r="CZ10" s="1509"/>
      <c r="DA10" s="1509"/>
      <c r="DB10" s="1509"/>
      <c r="DC10" s="1509"/>
      <c r="DD10" s="1509"/>
      <c r="DE10" s="1509"/>
      <c r="DF10" s="1509"/>
      <c r="DG10" s="1509"/>
      <c r="DH10" s="1509"/>
      <c r="DI10" s="1509"/>
      <c r="DJ10" s="1509"/>
      <c r="DK10" s="1509"/>
    </row>
    <row r="11" spans="1:115" s="1510" customFormat="1" ht="12.75">
      <c r="A11" s="1521" t="s">
        <v>55</v>
      </c>
      <c r="B11" s="1522">
        <f t="shared" si="0"/>
        <v>0</v>
      </c>
      <c r="C11" s="1523">
        <f t="shared" si="0"/>
        <v>0</v>
      </c>
      <c r="D11" s="1524">
        <f t="shared" si="3"/>
        <v>0</v>
      </c>
      <c r="E11" s="1522">
        <f t="shared" si="1"/>
        <v>6</v>
      </c>
      <c r="F11" s="1523">
        <f t="shared" si="1"/>
        <v>0</v>
      </c>
      <c r="G11" s="1525">
        <f t="shared" si="4"/>
        <v>6</v>
      </c>
      <c r="H11" s="1522">
        <f>E11+B11</f>
        <v>6</v>
      </c>
      <c r="I11" s="1526">
        <f>F11+C11</f>
        <v>0</v>
      </c>
      <c r="J11" s="1527">
        <f>G11</f>
        <v>6</v>
      </c>
      <c r="K11" s="1509"/>
      <c r="L11" s="1509"/>
      <c r="M11" s="1509"/>
      <c r="N11" s="1509"/>
      <c r="O11" s="1509"/>
      <c r="P11" s="1509"/>
      <c r="Q11" s="1509"/>
      <c r="R11" s="1509"/>
      <c r="S11" s="1509"/>
      <c r="T11" s="1509"/>
      <c r="U11" s="1509"/>
      <c r="V11" s="1509"/>
      <c r="W11" s="1509"/>
      <c r="X11" s="1509"/>
      <c r="Y11" s="1509"/>
      <c r="Z11" s="1509"/>
      <c r="AA11" s="1509"/>
      <c r="AB11" s="1509"/>
      <c r="AC11" s="1509"/>
      <c r="AD11" s="1509"/>
      <c r="AE11" s="1509"/>
      <c r="AF11" s="1509"/>
      <c r="AG11" s="1509"/>
      <c r="AH11" s="1509"/>
      <c r="AI11" s="1509"/>
      <c r="AJ11" s="1509"/>
      <c r="AK11" s="1509"/>
      <c r="AL11" s="1509"/>
      <c r="AM11" s="1509"/>
      <c r="AN11" s="1509"/>
      <c r="AO11" s="1509"/>
      <c r="AP11" s="1509"/>
      <c r="AQ11" s="1509"/>
      <c r="AR11" s="1509"/>
      <c r="AS11" s="1509"/>
      <c r="AT11" s="1509"/>
      <c r="AU11" s="1509"/>
      <c r="AV11" s="1509"/>
      <c r="AW11" s="1509"/>
      <c r="AX11" s="1509"/>
      <c r="AY11" s="1509"/>
      <c r="AZ11" s="1509"/>
      <c r="BA11" s="1509"/>
      <c r="BB11" s="1509"/>
      <c r="BC11" s="1509"/>
      <c r="BD11" s="1509"/>
      <c r="BE11" s="1509"/>
      <c r="BF11" s="1509"/>
      <c r="BG11" s="1509"/>
      <c r="BH11" s="1509"/>
      <c r="BI11" s="1509"/>
      <c r="BJ11" s="1509"/>
      <c r="BK11" s="1509"/>
      <c r="BL11" s="1509"/>
      <c r="BM11" s="1509"/>
      <c r="BN11" s="1509"/>
      <c r="BO11" s="1509"/>
      <c r="BP11" s="1509"/>
      <c r="BQ11" s="1509"/>
      <c r="BR11" s="1509"/>
      <c r="BS11" s="1509"/>
      <c r="BT11" s="1509"/>
      <c r="BU11" s="1509"/>
      <c r="BV11" s="1509"/>
      <c r="BW11" s="1509"/>
      <c r="BX11" s="1509"/>
      <c r="BY11" s="1509"/>
      <c r="BZ11" s="1509"/>
      <c r="CA11" s="1509"/>
      <c r="CB11" s="1509"/>
      <c r="CC11" s="1509"/>
      <c r="CD11" s="1509"/>
      <c r="CE11" s="1509"/>
      <c r="CF11" s="1509"/>
      <c r="CG11" s="1509"/>
      <c r="CH11" s="1509"/>
      <c r="CI11" s="1509"/>
      <c r="CJ11" s="1509"/>
      <c r="CK11" s="1509"/>
      <c r="CL11" s="1509"/>
      <c r="CM11" s="1509"/>
      <c r="CN11" s="1509"/>
      <c r="CO11" s="1509"/>
      <c r="CP11" s="1509"/>
      <c r="CQ11" s="1509"/>
      <c r="CR11" s="1509"/>
      <c r="CS11" s="1509"/>
      <c r="CT11" s="1509"/>
      <c r="CU11" s="1509"/>
      <c r="CV11" s="1509"/>
      <c r="CW11" s="1509"/>
      <c r="CX11" s="1509"/>
      <c r="CY11" s="1509"/>
      <c r="CZ11" s="1509"/>
      <c r="DA11" s="1509"/>
      <c r="DB11" s="1509"/>
      <c r="DC11" s="1509"/>
      <c r="DD11" s="1509"/>
      <c r="DE11" s="1509"/>
      <c r="DF11" s="1509"/>
      <c r="DG11" s="1509"/>
      <c r="DH11" s="1509"/>
      <c r="DI11" s="1509"/>
      <c r="DJ11" s="1509"/>
      <c r="DK11" s="1509"/>
    </row>
    <row r="12" spans="1:115" s="1510" customFormat="1" ht="12.75">
      <c r="A12" s="1530" t="s">
        <v>56</v>
      </c>
      <c r="B12" s="1522">
        <f t="shared" si="0"/>
        <v>0</v>
      </c>
      <c r="C12" s="1523">
        <f t="shared" si="0"/>
        <v>0</v>
      </c>
      <c r="D12" s="1524">
        <f t="shared" si="3"/>
        <v>0</v>
      </c>
      <c r="E12" s="1522">
        <f t="shared" si="1"/>
        <v>0</v>
      </c>
      <c r="F12" s="1523">
        <f t="shared" si="1"/>
        <v>0</v>
      </c>
      <c r="G12" s="1525">
        <f t="shared" si="4"/>
        <v>0</v>
      </c>
      <c r="H12" s="1522">
        <f aca="true" t="shared" si="5" ref="H12:I15">E12</f>
        <v>0</v>
      </c>
      <c r="I12" s="1526">
        <f t="shared" si="5"/>
        <v>0</v>
      </c>
      <c r="J12" s="1527">
        <f>G12</f>
        <v>0</v>
      </c>
      <c r="K12" s="1509"/>
      <c r="L12" s="1509"/>
      <c r="M12" s="1509"/>
      <c r="N12" s="1509"/>
      <c r="O12" s="1509"/>
      <c r="P12" s="1509"/>
      <c r="Q12" s="1509"/>
      <c r="R12" s="1509"/>
      <c r="S12" s="1509"/>
      <c r="T12" s="1509"/>
      <c r="U12" s="1509"/>
      <c r="V12" s="1509"/>
      <c r="W12" s="1509"/>
      <c r="X12" s="1509"/>
      <c r="Y12" s="1509"/>
      <c r="Z12" s="1509"/>
      <c r="AA12" s="1509"/>
      <c r="AB12" s="1509"/>
      <c r="AC12" s="1509"/>
      <c r="AD12" s="1509"/>
      <c r="AE12" s="1509"/>
      <c r="AF12" s="1509"/>
      <c r="AG12" s="1509"/>
      <c r="AH12" s="1509"/>
      <c r="AI12" s="1509"/>
      <c r="AJ12" s="1509"/>
      <c r="AK12" s="1509"/>
      <c r="AL12" s="1509"/>
      <c r="AM12" s="1509"/>
      <c r="AN12" s="1509"/>
      <c r="AO12" s="1509"/>
      <c r="AP12" s="1509"/>
      <c r="AQ12" s="1509"/>
      <c r="AR12" s="1509"/>
      <c r="AS12" s="1509"/>
      <c r="AT12" s="1509"/>
      <c r="AU12" s="1509"/>
      <c r="AV12" s="1509"/>
      <c r="AW12" s="1509"/>
      <c r="AX12" s="1509"/>
      <c r="AY12" s="1509"/>
      <c r="AZ12" s="1509"/>
      <c r="BA12" s="1509"/>
      <c r="BB12" s="1509"/>
      <c r="BC12" s="1509"/>
      <c r="BD12" s="1509"/>
      <c r="BE12" s="1509"/>
      <c r="BF12" s="1509"/>
      <c r="BG12" s="1509"/>
      <c r="BH12" s="1509"/>
      <c r="BI12" s="1509"/>
      <c r="BJ12" s="1509"/>
      <c r="BK12" s="1509"/>
      <c r="BL12" s="1509"/>
      <c r="BM12" s="1509"/>
      <c r="BN12" s="1509"/>
      <c r="BO12" s="1509"/>
      <c r="BP12" s="1509"/>
      <c r="BQ12" s="1509"/>
      <c r="BR12" s="1509"/>
      <c r="BS12" s="1509"/>
      <c r="BT12" s="1509"/>
      <c r="BU12" s="1509"/>
      <c r="BV12" s="1509"/>
      <c r="BW12" s="1509"/>
      <c r="BX12" s="1509"/>
      <c r="BY12" s="1509"/>
      <c r="BZ12" s="1509"/>
      <c r="CA12" s="1509"/>
      <c r="CB12" s="1509"/>
      <c r="CC12" s="1509"/>
      <c r="CD12" s="1509"/>
      <c r="CE12" s="1509"/>
      <c r="CF12" s="1509"/>
      <c r="CG12" s="1509"/>
      <c r="CH12" s="1509"/>
      <c r="CI12" s="1509"/>
      <c r="CJ12" s="1509"/>
      <c r="CK12" s="1509"/>
      <c r="CL12" s="1509"/>
      <c r="CM12" s="1509"/>
      <c r="CN12" s="1509"/>
      <c r="CO12" s="1509"/>
      <c r="CP12" s="1509"/>
      <c r="CQ12" s="1509"/>
      <c r="CR12" s="1509"/>
      <c r="CS12" s="1509"/>
      <c r="CT12" s="1509"/>
      <c r="CU12" s="1509"/>
      <c r="CV12" s="1509"/>
      <c r="CW12" s="1509"/>
      <c r="CX12" s="1509"/>
      <c r="CY12" s="1509"/>
      <c r="CZ12" s="1509"/>
      <c r="DA12" s="1509"/>
      <c r="DB12" s="1509"/>
      <c r="DC12" s="1509"/>
      <c r="DD12" s="1509"/>
      <c r="DE12" s="1509"/>
      <c r="DF12" s="1509"/>
      <c r="DG12" s="1509"/>
      <c r="DH12" s="1509"/>
      <c r="DI12" s="1509"/>
      <c r="DJ12" s="1509"/>
      <c r="DK12" s="1509"/>
    </row>
    <row r="13" spans="1:115" s="1510" customFormat="1" ht="12.75">
      <c r="A13" s="1531" t="s">
        <v>57</v>
      </c>
      <c r="B13" s="1522">
        <f t="shared" si="0"/>
        <v>0</v>
      </c>
      <c r="C13" s="1523">
        <f t="shared" si="0"/>
        <v>0</v>
      </c>
      <c r="D13" s="1524">
        <f t="shared" si="3"/>
        <v>0</v>
      </c>
      <c r="E13" s="1522">
        <f t="shared" si="1"/>
        <v>0</v>
      </c>
      <c r="F13" s="1523">
        <f t="shared" si="1"/>
        <v>0</v>
      </c>
      <c r="G13" s="1525">
        <f t="shared" si="4"/>
        <v>0</v>
      </c>
      <c r="H13" s="1522">
        <f t="shared" si="5"/>
        <v>0</v>
      </c>
      <c r="I13" s="1526">
        <f t="shared" si="5"/>
        <v>0</v>
      </c>
      <c r="J13" s="1527">
        <f>G13</f>
        <v>0</v>
      </c>
      <c r="K13" s="1509"/>
      <c r="L13" s="1509"/>
      <c r="M13" s="1509"/>
      <c r="N13" s="1509"/>
      <c r="O13" s="1509"/>
      <c r="P13" s="1509"/>
      <c r="Q13" s="1509"/>
      <c r="R13" s="1509"/>
      <c r="S13" s="1509"/>
      <c r="T13" s="1509"/>
      <c r="U13" s="1509"/>
      <c r="V13" s="1509"/>
      <c r="W13" s="1509"/>
      <c r="X13" s="1509"/>
      <c r="Y13" s="1509"/>
      <c r="Z13" s="1509"/>
      <c r="AA13" s="1509"/>
      <c r="AB13" s="1509"/>
      <c r="AC13" s="1509"/>
      <c r="AD13" s="1509"/>
      <c r="AE13" s="1509"/>
      <c r="AF13" s="1509"/>
      <c r="AG13" s="1509"/>
      <c r="AH13" s="1509"/>
      <c r="AI13" s="1509"/>
      <c r="AJ13" s="1509"/>
      <c r="AK13" s="1509"/>
      <c r="AL13" s="1509"/>
      <c r="AM13" s="1509"/>
      <c r="AN13" s="1509"/>
      <c r="AO13" s="1509"/>
      <c r="AP13" s="1509"/>
      <c r="AQ13" s="1509"/>
      <c r="AR13" s="1509"/>
      <c r="AS13" s="1509"/>
      <c r="AT13" s="1509"/>
      <c r="AU13" s="1509"/>
      <c r="AV13" s="1509"/>
      <c r="AW13" s="1509"/>
      <c r="AX13" s="1509"/>
      <c r="AY13" s="1509"/>
      <c r="AZ13" s="1509"/>
      <c r="BA13" s="1509"/>
      <c r="BB13" s="1509"/>
      <c r="BC13" s="1509"/>
      <c r="BD13" s="1509"/>
      <c r="BE13" s="1509"/>
      <c r="BF13" s="1509"/>
      <c r="BG13" s="1509"/>
      <c r="BH13" s="1509"/>
      <c r="BI13" s="1509"/>
      <c r="BJ13" s="1509"/>
      <c r="BK13" s="1509"/>
      <c r="BL13" s="1509"/>
      <c r="BM13" s="1509"/>
      <c r="BN13" s="1509"/>
      <c r="BO13" s="1509"/>
      <c r="BP13" s="1509"/>
      <c r="BQ13" s="1509"/>
      <c r="BR13" s="1509"/>
      <c r="BS13" s="1509"/>
      <c r="BT13" s="1509"/>
      <c r="BU13" s="1509"/>
      <c r="BV13" s="1509"/>
      <c r="BW13" s="1509"/>
      <c r="BX13" s="1509"/>
      <c r="BY13" s="1509"/>
      <c r="BZ13" s="1509"/>
      <c r="CA13" s="1509"/>
      <c r="CB13" s="1509"/>
      <c r="CC13" s="1509"/>
      <c r="CD13" s="1509"/>
      <c r="CE13" s="1509"/>
      <c r="CF13" s="1509"/>
      <c r="CG13" s="1509"/>
      <c r="CH13" s="1509"/>
      <c r="CI13" s="1509"/>
      <c r="CJ13" s="1509"/>
      <c r="CK13" s="1509"/>
      <c r="CL13" s="1509"/>
      <c r="CM13" s="1509"/>
      <c r="CN13" s="1509"/>
      <c r="CO13" s="1509"/>
      <c r="CP13" s="1509"/>
      <c r="CQ13" s="1509"/>
      <c r="CR13" s="1509"/>
      <c r="CS13" s="1509"/>
      <c r="CT13" s="1509"/>
      <c r="CU13" s="1509"/>
      <c r="CV13" s="1509"/>
      <c r="CW13" s="1509"/>
      <c r="CX13" s="1509"/>
      <c r="CY13" s="1509"/>
      <c r="CZ13" s="1509"/>
      <c r="DA13" s="1509"/>
      <c r="DB13" s="1509"/>
      <c r="DC13" s="1509"/>
      <c r="DD13" s="1509"/>
      <c r="DE13" s="1509"/>
      <c r="DF13" s="1509"/>
      <c r="DG13" s="1509"/>
      <c r="DH13" s="1509"/>
      <c r="DI13" s="1509"/>
      <c r="DJ13" s="1509"/>
      <c r="DK13" s="1509"/>
    </row>
    <row r="14" spans="1:115" s="1510" customFormat="1" ht="12.75">
      <c r="A14" s="1532" t="s">
        <v>58</v>
      </c>
      <c r="B14" s="1522">
        <f t="shared" si="0"/>
        <v>0</v>
      </c>
      <c r="C14" s="1523">
        <f t="shared" si="0"/>
        <v>0</v>
      </c>
      <c r="D14" s="1524">
        <f t="shared" si="3"/>
        <v>0</v>
      </c>
      <c r="E14" s="1522">
        <f t="shared" si="1"/>
        <v>0</v>
      </c>
      <c r="F14" s="1523">
        <f t="shared" si="1"/>
        <v>0</v>
      </c>
      <c r="G14" s="1525">
        <f t="shared" si="4"/>
        <v>0</v>
      </c>
      <c r="H14" s="1522">
        <f t="shared" si="5"/>
        <v>0</v>
      </c>
      <c r="I14" s="1526">
        <f t="shared" si="5"/>
        <v>0</v>
      </c>
      <c r="J14" s="1527">
        <f>G14</f>
        <v>0</v>
      </c>
      <c r="K14" s="1509"/>
      <c r="L14" s="1509"/>
      <c r="M14" s="1509"/>
      <c r="N14" s="1509"/>
      <c r="O14" s="1509"/>
      <c r="P14" s="1509"/>
      <c r="Q14" s="1509"/>
      <c r="R14" s="1509"/>
      <c r="S14" s="1509"/>
      <c r="T14" s="1509"/>
      <c r="U14" s="1509"/>
      <c r="V14" s="1509"/>
      <c r="W14" s="1509"/>
      <c r="X14" s="1509"/>
      <c r="Y14" s="1509"/>
      <c r="Z14" s="1509"/>
      <c r="AA14" s="1509"/>
      <c r="AB14" s="1509"/>
      <c r="AC14" s="1509"/>
      <c r="AD14" s="1509"/>
      <c r="AE14" s="1509"/>
      <c r="AF14" s="1509"/>
      <c r="AG14" s="1509"/>
      <c r="AH14" s="1509"/>
      <c r="AI14" s="1509"/>
      <c r="AJ14" s="1509"/>
      <c r="AK14" s="1509"/>
      <c r="AL14" s="1509"/>
      <c r="AM14" s="1509"/>
      <c r="AN14" s="1509"/>
      <c r="AO14" s="1509"/>
      <c r="AP14" s="1509"/>
      <c r="AQ14" s="1509"/>
      <c r="AR14" s="1509"/>
      <c r="AS14" s="1509"/>
      <c r="AT14" s="1509"/>
      <c r="AU14" s="1509"/>
      <c r="AV14" s="1509"/>
      <c r="AW14" s="1509"/>
      <c r="AX14" s="1509"/>
      <c r="AY14" s="1509"/>
      <c r="AZ14" s="1509"/>
      <c r="BA14" s="1509"/>
      <c r="BB14" s="1509"/>
      <c r="BC14" s="1509"/>
      <c r="BD14" s="1509"/>
      <c r="BE14" s="1509"/>
      <c r="BF14" s="1509"/>
      <c r="BG14" s="1509"/>
      <c r="BH14" s="1509"/>
      <c r="BI14" s="1509"/>
      <c r="BJ14" s="1509"/>
      <c r="BK14" s="1509"/>
      <c r="BL14" s="1509"/>
      <c r="BM14" s="1509"/>
      <c r="BN14" s="1509"/>
      <c r="BO14" s="1509"/>
      <c r="BP14" s="1509"/>
      <c r="BQ14" s="1509"/>
      <c r="BR14" s="1509"/>
      <c r="BS14" s="1509"/>
      <c r="BT14" s="1509"/>
      <c r="BU14" s="1509"/>
      <c r="BV14" s="1509"/>
      <c r="BW14" s="1509"/>
      <c r="BX14" s="1509"/>
      <c r="BY14" s="1509"/>
      <c r="BZ14" s="1509"/>
      <c r="CA14" s="1509"/>
      <c r="CB14" s="1509"/>
      <c r="CC14" s="1509"/>
      <c r="CD14" s="1509"/>
      <c r="CE14" s="1509"/>
      <c r="CF14" s="1509"/>
      <c r="CG14" s="1509"/>
      <c r="CH14" s="1509"/>
      <c r="CI14" s="1509"/>
      <c r="CJ14" s="1509"/>
      <c r="CK14" s="1509"/>
      <c r="CL14" s="1509"/>
      <c r="CM14" s="1509"/>
      <c r="CN14" s="1509"/>
      <c r="CO14" s="1509"/>
      <c r="CP14" s="1509"/>
      <c r="CQ14" s="1509"/>
      <c r="CR14" s="1509"/>
      <c r="CS14" s="1509"/>
      <c r="CT14" s="1509"/>
      <c r="CU14" s="1509"/>
      <c r="CV14" s="1509"/>
      <c r="CW14" s="1509"/>
      <c r="CX14" s="1509"/>
      <c r="CY14" s="1509"/>
      <c r="CZ14" s="1509"/>
      <c r="DA14" s="1509"/>
      <c r="DB14" s="1509"/>
      <c r="DC14" s="1509"/>
      <c r="DD14" s="1509"/>
      <c r="DE14" s="1509"/>
      <c r="DF14" s="1509"/>
      <c r="DG14" s="1509"/>
      <c r="DH14" s="1509"/>
      <c r="DI14" s="1509"/>
      <c r="DJ14" s="1509"/>
      <c r="DK14" s="1509"/>
    </row>
    <row r="15" spans="1:115" s="1510" customFormat="1" ht="12.75">
      <c r="A15" s="1533" t="s">
        <v>59</v>
      </c>
      <c r="B15" s="1534">
        <f t="shared" si="0"/>
        <v>0</v>
      </c>
      <c r="C15" s="1535">
        <f t="shared" si="0"/>
        <v>0</v>
      </c>
      <c r="D15" s="1524">
        <f t="shared" si="3"/>
        <v>0</v>
      </c>
      <c r="E15" s="1534">
        <f t="shared" si="1"/>
        <v>0</v>
      </c>
      <c r="F15" s="1535">
        <f t="shared" si="1"/>
        <v>0</v>
      </c>
      <c r="G15" s="1536">
        <f t="shared" si="4"/>
        <v>0</v>
      </c>
      <c r="H15" s="1522">
        <f t="shared" si="5"/>
        <v>0</v>
      </c>
      <c r="I15" s="1526">
        <f t="shared" si="5"/>
        <v>0</v>
      </c>
      <c r="J15" s="1527">
        <f>G15</f>
        <v>0</v>
      </c>
      <c r="K15" s="1509"/>
      <c r="L15" s="1509"/>
      <c r="M15" s="1509"/>
      <c r="N15" s="1509"/>
      <c r="O15" s="1509"/>
      <c r="P15" s="1509"/>
      <c r="Q15" s="1509"/>
      <c r="R15" s="1509"/>
      <c r="S15" s="1509"/>
      <c r="T15" s="1509"/>
      <c r="U15" s="1509"/>
      <c r="V15" s="1509"/>
      <c r="W15" s="1509"/>
      <c r="X15" s="1509"/>
      <c r="Y15" s="1509"/>
      <c r="Z15" s="1509"/>
      <c r="AA15" s="1509"/>
      <c r="AB15" s="1509"/>
      <c r="AC15" s="1509"/>
      <c r="AD15" s="1509"/>
      <c r="AE15" s="1509"/>
      <c r="AF15" s="1509"/>
      <c r="AG15" s="1509"/>
      <c r="AH15" s="1509"/>
      <c r="AI15" s="1509"/>
      <c r="AJ15" s="1509"/>
      <c r="AK15" s="1509"/>
      <c r="AL15" s="1509"/>
      <c r="AM15" s="1509"/>
      <c r="AN15" s="1509"/>
      <c r="AO15" s="1509"/>
      <c r="AP15" s="1509"/>
      <c r="AQ15" s="1509"/>
      <c r="AR15" s="1509"/>
      <c r="AS15" s="1509"/>
      <c r="AT15" s="1509"/>
      <c r="AU15" s="1509"/>
      <c r="AV15" s="1509"/>
      <c r="AW15" s="1509"/>
      <c r="AX15" s="1509"/>
      <c r="AY15" s="1509"/>
      <c r="AZ15" s="1509"/>
      <c r="BA15" s="1509"/>
      <c r="BB15" s="1509"/>
      <c r="BC15" s="1509"/>
      <c r="BD15" s="1509"/>
      <c r="BE15" s="1509"/>
      <c r="BF15" s="1509"/>
      <c r="BG15" s="1509"/>
      <c r="BH15" s="1509"/>
      <c r="BI15" s="1509"/>
      <c r="BJ15" s="1509"/>
      <c r="BK15" s="1509"/>
      <c r="BL15" s="1509"/>
      <c r="BM15" s="1509"/>
      <c r="BN15" s="1509"/>
      <c r="BO15" s="1509"/>
      <c r="BP15" s="1509"/>
      <c r="BQ15" s="1509"/>
      <c r="BR15" s="1509"/>
      <c r="BS15" s="1509"/>
      <c r="BT15" s="1509"/>
      <c r="BU15" s="1509"/>
      <c r="BV15" s="1509"/>
      <c r="BW15" s="1509"/>
      <c r="BX15" s="1509"/>
      <c r="BY15" s="1509"/>
      <c r="BZ15" s="1509"/>
      <c r="CA15" s="1509"/>
      <c r="CB15" s="1509"/>
      <c r="CC15" s="1509"/>
      <c r="CD15" s="1509"/>
      <c r="CE15" s="1509"/>
      <c r="CF15" s="1509"/>
      <c r="CG15" s="1509"/>
      <c r="CH15" s="1509"/>
      <c r="CI15" s="1509"/>
      <c r="CJ15" s="1509"/>
      <c r="CK15" s="1509"/>
      <c r="CL15" s="1509"/>
      <c r="CM15" s="1509"/>
      <c r="CN15" s="1509"/>
      <c r="CO15" s="1509"/>
      <c r="CP15" s="1509"/>
      <c r="CQ15" s="1509"/>
      <c r="CR15" s="1509"/>
      <c r="CS15" s="1509"/>
      <c r="CT15" s="1509"/>
      <c r="CU15" s="1509"/>
      <c r="CV15" s="1509"/>
      <c r="CW15" s="1509"/>
      <c r="CX15" s="1509"/>
      <c r="CY15" s="1509"/>
      <c r="CZ15" s="1509"/>
      <c r="DA15" s="1509"/>
      <c r="DB15" s="1509"/>
      <c r="DC15" s="1509"/>
      <c r="DD15" s="1509"/>
      <c r="DE15" s="1509"/>
      <c r="DF15" s="1509"/>
      <c r="DG15" s="1509"/>
      <c r="DH15" s="1509"/>
      <c r="DI15" s="1509"/>
      <c r="DJ15" s="1509"/>
      <c r="DK15" s="1509"/>
    </row>
    <row r="16" spans="1:115" s="1510" customFormat="1" ht="12.75">
      <c r="A16" s="1537" t="s">
        <v>12</v>
      </c>
      <c r="B16" s="1538">
        <f>SUM(B8:B15)</f>
        <v>0</v>
      </c>
      <c r="C16" s="1539">
        <f>SUM(C8:C15)</f>
        <v>0</v>
      </c>
      <c r="D16" s="1540">
        <f>SUM(D8:D15)</f>
        <v>0</v>
      </c>
      <c r="E16" s="1541">
        <f>SUM(E7:E15)</f>
        <v>6</v>
      </c>
      <c r="F16" s="1541">
        <f>SUM(F7:F15)</f>
        <v>0</v>
      </c>
      <c r="G16" s="1527">
        <f>SUM(G7:G15)</f>
        <v>6</v>
      </c>
      <c r="H16" s="1522">
        <f>E16+B16</f>
        <v>6</v>
      </c>
      <c r="I16" s="1522">
        <f>F16+C16</f>
        <v>0</v>
      </c>
      <c r="J16" s="1525">
        <f>G16+D16</f>
        <v>6</v>
      </c>
      <c r="K16" s="1509"/>
      <c r="L16" s="1509"/>
      <c r="M16" s="1509"/>
      <c r="N16" s="1509"/>
      <c r="O16" s="1509"/>
      <c r="P16" s="1509"/>
      <c r="Q16" s="1509"/>
      <c r="R16" s="1509"/>
      <c r="S16" s="1509"/>
      <c r="T16" s="1509"/>
      <c r="U16" s="1509"/>
      <c r="V16" s="1509"/>
      <c r="W16" s="1509"/>
      <c r="X16" s="1509"/>
      <c r="Y16" s="1509"/>
      <c r="Z16" s="1509"/>
      <c r="AA16" s="1509"/>
      <c r="AB16" s="1509"/>
      <c r="AC16" s="1509"/>
      <c r="AD16" s="1509"/>
      <c r="AE16" s="1509"/>
      <c r="AF16" s="1509"/>
      <c r="AG16" s="1509"/>
      <c r="AH16" s="1509"/>
      <c r="AI16" s="1509"/>
      <c r="AJ16" s="1509"/>
      <c r="AK16" s="1509"/>
      <c r="AL16" s="1509"/>
      <c r="AM16" s="1509"/>
      <c r="AN16" s="1509"/>
      <c r="AO16" s="1509"/>
      <c r="AP16" s="1509"/>
      <c r="AQ16" s="1509"/>
      <c r="AR16" s="1509"/>
      <c r="AS16" s="1509"/>
      <c r="AT16" s="1509"/>
      <c r="AU16" s="1509"/>
      <c r="AV16" s="1509"/>
      <c r="AW16" s="1509"/>
      <c r="AX16" s="1509"/>
      <c r="AY16" s="1509"/>
      <c r="AZ16" s="1509"/>
      <c r="BA16" s="1509"/>
      <c r="BB16" s="1509"/>
      <c r="BC16" s="1509"/>
      <c r="BD16" s="1509"/>
      <c r="BE16" s="1509"/>
      <c r="BF16" s="1509"/>
      <c r="BG16" s="1509"/>
      <c r="BH16" s="1509"/>
      <c r="BI16" s="1509"/>
      <c r="BJ16" s="1509"/>
      <c r="BK16" s="1509"/>
      <c r="BL16" s="1509"/>
      <c r="BM16" s="1509"/>
      <c r="BN16" s="1509"/>
      <c r="BO16" s="1509"/>
      <c r="BP16" s="1509"/>
      <c r="BQ16" s="1509"/>
      <c r="BR16" s="1509"/>
      <c r="BS16" s="1509"/>
      <c r="BT16" s="1509"/>
      <c r="BU16" s="1509"/>
      <c r="BV16" s="1509"/>
      <c r="BW16" s="1509"/>
      <c r="BX16" s="1509"/>
      <c r="BY16" s="1509"/>
      <c r="BZ16" s="1509"/>
      <c r="CA16" s="1509"/>
      <c r="CB16" s="1509"/>
      <c r="CC16" s="1509"/>
      <c r="CD16" s="1509"/>
      <c r="CE16" s="1509"/>
      <c r="CF16" s="1509"/>
      <c r="CG16" s="1509"/>
      <c r="CH16" s="1509"/>
      <c r="CI16" s="1509"/>
      <c r="CJ16" s="1509"/>
      <c r="CK16" s="1509"/>
      <c r="CL16" s="1509"/>
      <c r="CM16" s="1509"/>
      <c r="CN16" s="1509"/>
      <c r="CO16" s="1509"/>
      <c r="CP16" s="1509"/>
      <c r="CQ16" s="1509"/>
      <c r="CR16" s="1509"/>
      <c r="CS16" s="1509"/>
      <c r="CT16" s="1509"/>
      <c r="CU16" s="1509"/>
      <c r="CV16" s="1509"/>
      <c r="CW16" s="1509"/>
      <c r="CX16" s="1509"/>
      <c r="CY16" s="1509"/>
      <c r="CZ16" s="1509"/>
      <c r="DA16" s="1509"/>
      <c r="DB16" s="1509"/>
      <c r="DC16" s="1509"/>
      <c r="DD16" s="1509"/>
      <c r="DE16" s="1509"/>
      <c r="DF16" s="1509"/>
      <c r="DG16" s="1509"/>
      <c r="DH16" s="1509"/>
      <c r="DI16" s="1509"/>
      <c r="DJ16" s="1509"/>
      <c r="DK16" s="1509"/>
    </row>
    <row r="17" spans="1:115" s="1510" customFormat="1" ht="12.75">
      <c r="A17" s="1542" t="s">
        <v>23</v>
      </c>
      <c r="B17" s="1543"/>
      <c r="C17" s="1544"/>
      <c r="D17" s="1545"/>
      <c r="E17" s="1522"/>
      <c r="F17" s="1522"/>
      <c r="G17" s="1525"/>
      <c r="H17" s="1522"/>
      <c r="I17" s="1526"/>
      <c r="J17" s="1527"/>
      <c r="K17" s="1509"/>
      <c r="L17" s="1509"/>
      <c r="M17" s="1509"/>
      <c r="N17" s="1509"/>
      <c r="O17" s="1509"/>
      <c r="P17" s="1509"/>
      <c r="Q17" s="1509"/>
      <c r="R17" s="1509"/>
      <c r="S17" s="1509"/>
      <c r="T17" s="1509"/>
      <c r="U17" s="1509"/>
      <c r="V17" s="1509"/>
      <c r="W17" s="1509"/>
      <c r="X17" s="1509"/>
      <c r="Y17" s="1509"/>
      <c r="Z17" s="1509"/>
      <c r="AA17" s="1509"/>
      <c r="AB17" s="1509"/>
      <c r="AC17" s="1509"/>
      <c r="AD17" s="1509"/>
      <c r="AE17" s="1509"/>
      <c r="AF17" s="1509"/>
      <c r="AG17" s="1509"/>
      <c r="AH17" s="1509"/>
      <c r="AI17" s="1509"/>
      <c r="AJ17" s="1509"/>
      <c r="AK17" s="1509"/>
      <c r="AL17" s="1509"/>
      <c r="AM17" s="1509"/>
      <c r="AN17" s="1509"/>
      <c r="AO17" s="1509"/>
      <c r="AP17" s="1509"/>
      <c r="AQ17" s="1509"/>
      <c r="AR17" s="1509"/>
      <c r="AS17" s="1509"/>
      <c r="AT17" s="1509"/>
      <c r="AU17" s="1509"/>
      <c r="AV17" s="1509"/>
      <c r="AW17" s="1509"/>
      <c r="AX17" s="1509"/>
      <c r="AY17" s="1509"/>
      <c r="AZ17" s="1509"/>
      <c r="BA17" s="1509"/>
      <c r="BB17" s="1509"/>
      <c r="BC17" s="1509"/>
      <c r="BD17" s="1509"/>
      <c r="BE17" s="1509"/>
      <c r="BF17" s="1509"/>
      <c r="BG17" s="1509"/>
      <c r="BH17" s="1509"/>
      <c r="BI17" s="1509"/>
      <c r="BJ17" s="1509"/>
      <c r="BK17" s="1509"/>
      <c r="BL17" s="1509"/>
      <c r="BM17" s="1509"/>
      <c r="BN17" s="1509"/>
      <c r="BO17" s="1509"/>
      <c r="BP17" s="1509"/>
      <c r="BQ17" s="1509"/>
      <c r="BR17" s="1509"/>
      <c r="BS17" s="1509"/>
      <c r="BT17" s="1509"/>
      <c r="BU17" s="1509"/>
      <c r="BV17" s="1509"/>
      <c r="BW17" s="1509"/>
      <c r="BX17" s="1509"/>
      <c r="BY17" s="1509"/>
      <c r="BZ17" s="1509"/>
      <c r="CA17" s="1509"/>
      <c r="CB17" s="1509"/>
      <c r="CC17" s="1509"/>
      <c r="CD17" s="1509"/>
      <c r="CE17" s="1509"/>
      <c r="CF17" s="1509"/>
      <c r="CG17" s="1509"/>
      <c r="CH17" s="1509"/>
      <c r="CI17" s="1509"/>
      <c r="CJ17" s="1509"/>
      <c r="CK17" s="1509"/>
      <c r="CL17" s="1509"/>
      <c r="CM17" s="1509"/>
      <c r="CN17" s="1509"/>
      <c r="CO17" s="1509"/>
      <c r="CP17" s="1509"/>
      <c r="CQ17" s="1509"/>
      <c r="CR17" s="1509"/>
      <c r="CS17" s="1509"/>
      <c r="CT17" s="1509"/>
      <c r="CU17" s="1509"/>
      <c r="CV17" s="1509"/>
      <c r="CW17" s="1509"/>
      <c r="CX17" s="1509"/>
      <c r="CY17" s="1509"/>
      <c r="CZ17" s="1509"/>
      <c r="DA17" s="1509"/>
      <c r="DB17" s="1509"/>
      <c r="DC17" s="1509"/>
      <c r="DD17" s="1509"/>
      <c r="DE17" s="1509"/>
      <c r="DF17" s="1509"/>
      <c r="DG17" s="1509"/>
      <c r="DH17" s="1509"/>
      <c r="DI17" s="1509"/>
      <c r="DJ17" s="1509"/>
      <c r="DK17" s="1509"/>
    </row>
    <row r="18" spans="1:115" s="1510" customFormat="1" ht="12.75">
      <c r="A18" s="1542" t="s">
        <v>11</v>
      </c>
      <c r="B18" s="1543"/>
      <c r="C18" s="1544"/>
      <c r="D18" s="1546"/>
      <c r="E18" s="1522"/>
      <c r="F18" s="1522"/>
      <c r="G18" s="1525"/>
      <c r="H18" s="1522"/>
      <c r="I18" s="1526"/>
      <c r="J18" s="1527"/>
      <c r="K18" s="1509"/>
      <c r="L18" s="1509"/>
      <c r="M18" s="1509"/>
      <c r="N18" s="1509"/>
      <c r="O18" s="1509"/>
      <c r="P18" s="1509"/>
      <c r="Q18" s="1509"/>
      <c r="R18" s="1509"/>
      <c r="S18" s="1509"/>
      <c r="T18" s="1509"/>
      <c r="U18" s="1509"/>
      <c r="V18" s="1509"/>
      <c r="W18" s="1509"/>
      <c r="X18" s="1509"/>
      <c r="Y18" s="1509"/>
      <c r="Z18" s="1509"/>
      <c r="AA18" s="1509"/>
      <c r="AB18" s="1509"/>
      <c r="AC18" s="1509"/>
      <c r="AD18" s="1509"/>
      <c r="AE18" s="1509"/>
      <c r="AF18" s="1509"/>
      <c r="AG18" s="1509"/>
      <c r="AH18" s="1509"/>
      <c r="AI18" s="1509"/>
      <c r="AJ18" s="1509"/>
      <c r="AK18" s="1509"/>
      <c r="AL18" s="1509"/>
      <c r="AM18" s="1509"/>
      <c r="AN18" s="1509"/>
      <c r="AO18" s="1509"/>
      <c r="AP18" s="1509"/>
      <c r="AQ18" s="1509"/>
      <c r="AR18" s="1509"/>
      <c r="AS18" s="1509"/>
      <c r="AT18" s="1509"/>
      <c r="AU18" s="1509"/>
      <c r="AV18" s="1509"/>
      <c r="AW18" s="1509"/>
      <c r="AX18" s="1509"/>
      <c r="AY18" s="1509"/>
      <c r="AZ18" s="1509"/>
      <c r="BA18" s="1509"/>
      <c r="BB18" s="1509"/>
      <c r="BC18" s="1509"/>
      <c r="BD18" s="1509"/>
      <c r="BE18" s="1509"/>
      <c r="BF18" s="1509"/>
      <c r="BG18" s="1509"/>
      <c r="BH18" s="1509"/>
      <c r="BI18" s="1509"/>
      <c r="BJ18" s="1509"/>
      <c r="BK18" s="1509"/>
      <c r="BL18" s="1509"/>
      <c r="BM18" s="1509"/>
      <c r="BN18" s="1509"/>
      <c r="BO18" s="1509"/>
      <c r="BP18" s="1509"/>
      <c r="BQ18" s="1509"/>
      <c r="BR18" s="1509"/>
      <c r="BS18" s="1509"/>
      <c r="BT18" s="1509"/>
      <c r="BU18" s="1509"/>
      <c r="BV18" s="1509"/>
      <c r="BW18" s="1509"/>
      <c r="BX18" s="1509"/>
      <c r="BY18" s="1509"/>
      <c r="BZ18" s="1509"/>
      <c r="CA18" s="1509"/>
      <c r="CB18" s="1509"/>
      <c r="CC18" s="1509"/>
      <c r="CD18" s="1509"/>
      <c r="CE18" s="1509"/>
      <c r="CF18" s="1509"/>
      <c r="CG18" s="1509"/>
      <c r="CH18" s="1509"/>
      <c r="CI18" s="1509"/>
      <c r="CJ18" s="1509"/>
      <c r="CK18" s="1509"/>
      <c r="CL18" s="1509"/>
      <c r="CM18" s="1509"/>
      <c r="CN18" s="1509"/>
      <c r="CO18" s="1509"/>
      <c r="CP18" s="1509"/>
      <c r="CQ18" s="1509"/>
      <c r="CR18" s="1509"/>
      <c r="CS18" s="1509"/>
      <c r="CT18" s="1509"/>
      <c r="CU18" s="1509"/>
      <c r="CV18" s="1509"/>
      <c r="CW18" s="1509"/>
      <c r="CX18" s="1509"/>
      <c r="CY18" s="1509"/>
      <c r="CZ18" s="1509"/>
      <c r="DA18" s="1509"/>
      <c r="DB18" s="1509"/>
      <c r="DC18" s="1509"/>
      <c r="DD18" s="1509"/>
      <c r="DE18" s="1509"/>
      <c r="DF18" s="1509"/>
      <c r="DG18" s="1509"/>
      <c r="DH18" s="1509"/>
      <c r="DI18" s="1509"/>
      <c r="DJ18" s="1509"/>
      <c r="DK18" s="1509"/>
    </row>
    <row r="19" spans="1:115" s="1510" customFormat="1" ht="12.75">
      <c r="A19" s="1521" t="s">
        <v>52</v>
      </c>
      <c r="B19" s="1879">
        <v>0</v>
      </c>
      <c r="C19" s="1882">
        <v>0</v>
      </c>
      <c r="D19" s="1891">
        <v>0</v>
      </c>
      <c r="E19" s="1899">
        <v>0</v>
      </c>
      <c r="F19" s="1882">
        <v>0</v>
      </c>
      <c r="G19" s="1548">
        <v>0</v>
      </c>
      <c r="H19" s="1522">
        <f>E19+B19</f>
        <v>0</v>
      </c>
      <c r="I19" s="1522">
        <f>F19+C19</f>
        <v>0</v>
      </c>
      <c r="J19" s="1525">
        <f>G19+D19</f>
        <v>0</v>
      </c>
      <c r="K19" s="1509"/>
      <c r="L19" s="1509"/>
      <c r="M19" s="1509"/>
      <c r="N19" s="1509"/>
      <c r="O19" s="1509"/>
      <c r="P19" s="1509"/>
      <c r="Q19" s="1509"/>
      <c r="R19" s="1509"/>
      <c r="S19" s="1509"/>
      <c r="T19" s="1509"/>
      <c r="U19" s="1509"/>
      <c r="V19" s="1509"/>
      <c r="W19" s="1509"/>
      <c r="X19" s="1509"/>
      <c r="Y19" s="1509"/>
      <c r="Z19" s="1509"/>
      <c r="AA19" s="1509"/>
      <c r="AB19" s="1509"/>
      <c r="AC19" s="1509"/>
      <c r="AD19" s="1509"/>
      <c r="AE19" s="1509"/>
      <c r="AF19" s="1509"/>
      <c r="AG19" s="1509"/>
      <c r="AH19" s="1509"/>
      <c r="AI19" s="1509"/>
      <c r="AJ19" s="1509"/>
      <c r="AK19" s="1509"/>
      <c r="AL19" s="1509"/>
      <c r="AM19" s="1509"/>
      <c r="AN19" s="1509"/>
      <c r="AO19" s="1509"/>
      <c r="AP19" s="1509"/>
      <c r="AQ19" s="1509"/>
      <c r="AR19" s="1509"/>
      <c r="AS19" s="1509"/>
      <c r="AT19" s="1509"/>
      <c r="AU19" s="1509"/>
      <c r="AV19" s="1509"/>
      <c r="AW19" s="1509"/>
      <c r="AX19" s="1509"/>
      <c r="AY19" s="1509"/>
      <c r="AZ19" s="1509"/>
      <c r="BA19" s="1509"/>
      <c r="BB19" s="1509"/>
      <c r="BC19" s="1509"/>
      <c r="BD19" s="1509"/>
      <c r="BE19" s="1509"/>
      <c r="BF19" s="1509"/>
      <c r="BG19" s="1509"/>
      <c r="BH19" s="1509"/>
      <c r="BI19" s="1509"/>
      <c r="BJ19" s="1509"/>
      <c r="BK19" s="1509"/>
      <c r="BL19" s="1509"/>
      <c r="BM19" s="1509"/>
      <c r="BN19" s="1509"/>
      <c r="BO19" s="1509"/>
      <c r="BP19" s="1509"/>
      <c r="BQ19" s="1509"/>
      <c r="BR19" s="1509"/>
      <c r="BS19" s="1509"/>
      <c r="BT19" s="1509"/>
      <c r="BU19" s="1509"/>
      <c r="BV19" s="1509"/>
      <c r="BW19" s="1509"/>
      <c r="BX19" s="1509"/>
      <c r="BY19" s="1509"/>
      <c r="BZ19" s="1509"/>
      <c r="CA19" s="1509"/>
      <c r="CB19" s="1509"/>
      <c r="CC19" s="1509"/>
      <c r="CD19" s="1509"/>
      <c r="CE19" s="1509"/>
      <c r="CF19" s="1509"/>
      <c r="CG19" s="1509"/>
      <c r="CH19" s="1509"/>
      <c r="CI19" s="1509"/>
      <c r="CJ19" s="1509"/>
      <c r="CK19" s="1509"/>
      <c r="CL19" s="1509"/>
      <c r="CM19" s="1509"/>
      <c r="CN19" s="1509"/>
      <c r="CO19" s="1509"/>
      <c r="CP19" s="1509"/>
      <c r="CQ19" s="1509"/>
      <c r="CR19" s="1509"/>
      <c r="CS19" s="1509"/>
      <c r="CT19" s="1509"/>
      <c r="CU19" s="1509"/>
      <c r="CV19" s="1509"/>
      <c r="CW19" s="1509"/>
      <c r="CX19" s="1509"/>
      <c r="CY19" s="1509"/>
      <c r="CZ19" s="1509"/>
      <c r="DA19" s="1509"/>
      <c r="DB19" s="1509"/>
      <c r="DC19" s="1509"/>
      <c r="DD19" s="1509"/>
      <c r="DE19" s="1509"/>
      <c r="DF19" s="1509"/>
      <c r="DG19" s="1509"/>
      <c r="DH19" s="1509"/>
      <c r="DI19" s="1509"/>
      <c r="DJ19" s="1509"/>
      <c r="DK19" s="1509"/>
    </row>
    <row r="20" spans="1:115" s="1510" customFormat="1" ht="12.75">
      <c r="A20" s="1528" t="s">
        <v>53</v>
      </c>
      <c r="B20" s="1879">
        <v>0</v>
      </c>
      <c r="C20" s="1882">
        <v>0</v>
      </c>
      <c r="D20" s="1892">
        <v>0</v>
      </c>
      <c r="E20" s="1899">
        <v>0</v>
      </c>
      <c r="F20" s="1882">
        <v>0</v>
      </c>
      <c r="G20" s="1900">
        <v>0</v>
      </c>
      <c r="H20" s="1522">
        <f aca="true" t="shared" si="6" ref="H20:J27">E20+B20</f>
        <v>0</v>
      </c>
      <c r="I20" s="1522">
        <f t="shared" si="6"/>
        <v>0</v>
      </c>
      <c r="J20" s="1525">
        <f t="shared" si="6"/>
        <v>0</v>
      </c>
      <c r="K20" s="1509"/>
      <c r="L20" s="1509"/>
      <c r="M20" s="1509"/>
      <c r="N20" s="1509"/>
      <c r="O20" s="1509"/>
      <c r="P20" s="1509"/>
      <c r="Q20" s="1509"/>
      <c r="R20" s="1509"/>
      <c r="S20" s="1509"/>
      <c r="T20" s="1509"/>
      <c r="U20" s="1509"/>
      <c r="V20" s="1509"/>
      <c r="W20" s="1509"/>
      <c r="X20" s="1509"/>
      <c r="Y20" s="1509"/>
      <c r="Z20" s="1509"/>
      <c r="AA20" s="1509"/>
      <c r="AB20" s="1509"/>
      <c r="AC20" s="1509"/>
      <c r="AD20" s="1509"/>
      <c r="AE20" s="1509"/>
      <c r="AF20" s="1509"/>
      <c r="AG20" s="1509"/>
      <c r="AH20" s="1509"/>
      <c r="AI20" s="1509"/>
      <c r="AJ20" s="1509"/>
      <c r="AK20" s="1509"/>
      <c r="AL20" s="1509"/>
      <c r="AM20" s="1509"/>
      <c r="AN20" s="1509"/>
      <c r="AO20" s="1509"/>
      <c r="AP20" s="1509"/>
      <c r="AQ20" s="1509"/>
      <c r="AR20" s="1509"/>
      <c r="AS20" s="1509"/>
      <c r="AT20" s="1509"/>
      <c r="AU20" s="1509"/>
      <c r="AV20" s="1509"/>
      <c r="AW20" s="1509"/>
      <c r="AX20" s="1509"/>
      <c r="AY20" s="1509"/>
      <c r="AZ20" s="1509"/>
      <c r="BA20" s="1509"/>
      <c r="BB20" s="1509"/>
      <c r="BC20" s="1509"/>
      <c r="BD20" s="1509"/>
      <c r="BE20" s="1509"/>
      <c r="BF20" s="1509"/>
      <c r="BG20" s="1509"/>
      <c r="BH20" s="1509"/>
      <c r="BI20" s="1509"/>
      <c r="BJ20" s="1509"/>
      <c r="BK20" s="1509"/>
      <c r="BL20" s="1509"/>
      <c r="BM20" s="1509"/>
      <c r="BN20" s="1509"/>
      <c r="BO20" s="1509"/>
      <c r="BP20" s="1509"/>
      <c r="BQ20" s="1509"/>
      <c r="BR20" s="1509"/>
      <c r="BS20" s="1509"/>
      <c r="BT20" s="1509"/>
      <c r="BU20" s="1509"/>
      <c r="BV20" s="1509"/>
      <c r="BW20" s="1509"/>
      <c r="BX20" s="1509"/>
      <c r="BY20" s="1509"/>
      <c r="BZ20" s="1509"/>
      <c r="CA20" s="1509"/>
      <c r="CB20" s="1509"/>
      <c r="CC20" s="1509"/>
      <c r="CD20" s="1509"/>
      <c r="CE20" s="1509"/>
      <c r="CF20" s="1509"/>
      <c r="CG20" s="1509"/>
      <c r="CH20" s="1509"/>
      <c r="CI20" s="1509"/>
      <c r="CJ20" s="1509"/>
      <c r="CK20" s="1509"/>
      <c r="CL20" s="1509"/>
      <c r="CM20" s="1509"/>
      <c r="CN20" s="1509"/>
      <c r="CO20" s="1509"/>
      <c r="CP20" s="1509"/>
      <c r="CQ20" s="1509"/>
      <c r="CR20" s="1509"/>
      <c r="CS20" s="1509"/>
      <c r="CT20" s="1509"/>
      <c r="CU20" s="1509"/>
      <c r="CV20" s="1509"/>
      <c r="CW20" s="1509"/>
      <c r="CX20" s="1509"/>
      <c r="CY20" s="1509"/>
      <c r="CZ20" s="1509"/>
      <c r="DA20" s="1509"/>
      <c r="DB20" s="1509"/>
      <c r="DC20" s="1509"/>
      <c r="DD20" s="1509"/>
      <c r="DE20" s="1509"/>
      <c r="DF20" s="1509"/>
      <c r="DG20" s="1509"/>
      <c r="DH20" s="1509"/>
      <c r="DI20" s="1509"/>
      <c r="DJ20" s="1509"/>
      <c r="DK20" s="1509"/>
    </row>
    <row r="21" spans="1:115" s="1510" customFormat="1" ht="12.75">
      <c r="A21" s="1529" t="s">
        <v>54</v>
      </c>
      <c r="B21" s="1880" t="s">
        <v>92</v>
      </c>
      <c r="C21" s="1883" t="s">
        <v>92</v>
      </c>
      <c r="D21" s="1893" t="s">
        <v>92</v>
      </c>
      <c r="E21" s="1901" t="s">
        <v>92</v>
      </c>
      <c r="F21" s="1883" t="s">
        <v>92</v>
      </c>
      <c r="G21" s="1902" t="s">
        <v>92</v>
      </c>
      <c r="H21" s="1522">
        <f t="shared" si="6"/>
        <v>0</v>
      </c>
      <c r="I21" s="1522">
        <f t="shared" si="6"/>
        <v>0</v>
      </c>
      <c r="J21" s="1525">
        <f t="shared" si="6"/>
        <v>0</v>
      </c>
      <c r="K21" s="1509"/>
      <c r="L21" s="1509"/>
      <c r="M21" s="1509"/>
      <c r="N21" s="1509"/>
      <c r="O21" s="1509"/>
      <c r="P21" s="1509"/>
      <c r="Q21" s="1509"/>
      <c r="R21" s="1509"/>
      <c r="S21" s="1509"/>
      <c r="T21" s="1509"/>
      <c r="U21" s="1509"/>
      <c r="V21" s="1509"/>
      <c r="W21" s="1509"/>
      <c r="X21" s="1509"/>
      <c r="Y21" s="1509"/>
      <c r="Z21" s="1509"/>
      <c r="AA21" s="1509"/>
      <c r="AB21" s="1509"/>
      <c r="AC21" s="1509"/>
      <c r="AD21" s="1509"/>
      <c r="AE21" s="1509"/>
      <c r="AF21" s="1509"/>
      <c r="AG21" s="1509"/>
      <c r="AH21" s="1509"/>
      <c r="AI21" s="1509"/>
      <c r="AJ21" s="1509"/>
      <c r="AK21" s="1509"/>
      <c r="AL21" s="1509"/>
      <c r="AM21" s="1509"/>
      <c r="AN21" s="1509"/>
      <c r="AO21" s="1509"/>
      <c r="AP21" s="1509"/>
      <c r="AQ21" s="1509"/>
      <c r="AR21" s="1509"/>
      <c r="AS21" s="1509"/>
      <c r="AT21" s="1509"/>
      <c r="AU21" s="1509"/>
      <c r="AV21" s="1509"/>
      <c r="AW21" s="1509"/>
      <c r="AX21" s="1509"/>
      <c r="AY21" s="1509"/>
      <c r="AZ21" s="1509"/>
      <c r="BA21" s="1509"/>
      <c r="BB21" s="1509"/>
      <c r="BC21" s="1509"/>
      <c r="BD21" s="1509"/>
      <c r="BE21" s="1509"/>
      <c r="BF21" s="1509"/>
      <c r="BG21" s="1509"/>
      <c r="BH21" s="1509"/>
      <c r="BI21" s="1509"/>
      <c r="BJ21" s="1509"/>
      <c r="BK21" s="1509"/>
      <c r="BL21" s="1509"/>
      <c r="BM21" s="1509"/>
      <c r="BN21" s="1509"/>
      <c r="BO21" s="1509"/>
      <c r="BP21" s="1509"/>
      <c r="BQ21" s="1509"/>
      <c r="BR21" s="1509"/>
      <c r="BS21" s="1509"/>
      <c r="BT21" s="1509"/>
      <c r="BU21" s="1509"/>
      <c r="BV21" s="1509"/>
      <c r="BW21" s="1509"/>
      <c r="BX21" s="1509"/>
      <c r="BY21" s="1509"/>
      <c r="BZ21" s="1509"/>
      <c r="CA21" s="1509"/>
      <c r="CB21" s="1509"/>
      <c r="CC21" s="1509"/>
      <c r="CD21" s="1509"/>
      <c r="CE21" s="1509"/>
      <c r="CF21" s="1509"/>
      <c r="CG21" s="1509"/>
      <c r="CH21" s="1509"/>
      <c r="CI21" s="1509"/>
      <c r="CJ21" s="1509"/>
      <c r="CK21" s="1509"/>
      <c r="CL21" s="1509"/>
      <c r="CM21" s="1509"/>
      <c r="CN21" s="1509"/>
      <c r="CO21" s="1509"/>
      <c r="CP21" s="1509"/>
      <c r="CQ21" s="1509"/>
      <c r="CR21" s="1509"/>
      <c r="CS21" s="1509"/>
      <c r="CT21" s="1509"/>
      <c r="CU21" s="1509"/>
      <c r="CV21" s="1509"/>
      <c r="CW21" s="1509"/>
      <c r="CX21" s="1509"/>
      <c r="CY21" s="1509"/>
      <c r="CZ21" s="1509"/>
      <c r="DA21" s="1509"/>
      <c r="DB21" s="1509"/>
      <c r="DC21" s="1509"/>
      <c r="DD21" s="1509"/>
      <c r="DE21" s="1509"/>
      <c r="DF21" s="1509"/>
      <c r="DG21" s="1509"/>
      <c r="DH21" s="1509"/>
      <c r="DI21" s="1509"/>
      <c r="DJ21" s="1509"/>
      <c r="DK21" s="1509"/>
    </row>
    <row r="22" spans="1:115" s="1510" customFormat="1" ht="12.75">
      <c r="A22" s="1521" t="s">
        <v>55</v>
      </c>
      <c r="B22" s="1879">
        <v>0</v>
      </c>
      <c r="C22" s="1882">
        <v>0</v>
      </c>
      <c r="D22" s="1891">
        <v>0</v>
      </c>
      <c r="E22" s="1903">
        <v>6</v>
      </c>
      <c r="F22" s="1547">
        <v>0</v>
      </c>
      <c r="G22" s="1548">
        <f>F22+E22</f>
        <v>6</v>
      </c>
      <c r="H22" s="1522">
        <f t="shared" si="6"/>
        <v>6</v>
      </c>
      <c r="I22" s="1522">
        <f t="shared" si="6"/>
        <v>0</v>
      </c>
      <c r="J22" s="1525">
        <f t="shared" si="6"/>
        <v>6</v>
      </c>
      <c r="K22" s="1509"/>
      <c r="L22" s="1509"/>
      <c r="M22" s="1509"/>
      <c r="N22" s="1509"/>
      <c r="O22" s="1509"/>
      <c r="P22" s="1509"/>
      <c r="Q22" s="1509"/>
      <c r="R22" s="1509"/>
      <c r="S22" s="1509"/>
      <c r="T22" s="1509"/>
      <c r="U22" s="1509"/>
      <c r="V22" s="1509"/>
      <c r="W22" s="1509"/>
      <c r="X22" s="1509"/>
      <c r="Y22" s="1509"/>
      <c r="Z22" s="1509"/>
      <c r="AA22" s="1509"/>
      <c r="AB22" s="1509"/>
      <c r="AC22" s="1509"/>
      <c r="AD22" s="1509"/>
      <c r="AE22" s="1509"/>
      <c r="AF22" s="1509"/>
      <c r="AG22" s="1509"/>
      <c r="AH22" s="1509"/>
      <c r="AI22" s="1509"/>
      <c r="AJ22" s="1509"/>
      <c r="AK22" s="1509"/>
      <c r="AL22" s="1509"/>
      <c r="AM22" s="1509"/>
      <c r="AN22" s="1509"/>
      <c r="AO22" s="1509"/>
      <c r="AP22" s="1509"/>
      <c r="AQ22" s="1509"/>
      <c r="AR22" s="1509"/>
      <c r="AS22" s="1509"/>
      <c r="AT22" s="1509"/>
      <c r="AU22" s="1509"/>
      <c r="AV22" s="1509"/>
      <c r="AW22" s="1509"/>
      <c r="AX22" s="1509"/>
      <c r="AY22" s="1509"/>
      <c r="AZ22" s="1509"/>
      <c r="BA22" s="1509"/>
      <c r="BB22" s="1509"/>
      <c r="BC22" s="1509"/>
      <c r="BD22" s="1509"/>
      <c r="BE22" s="1509"/>
      <c r="BF22" s="1509"/>
      <c r="BG22" s="1509"/>
      <c r="BH22" s="1509"/>
      <c r="BI22" s="1509"/>
      <c r="BJ22" s="1509"/>
      <c r="BK22" s="1509"/>
      <c r="BL22" s="1509"/>
      <c r="BM22" s="1509"/>
      <c r="BN22" s="1509"/>
      <c r="BO22" s="1509"/>
      <c r="BP22" s="1509"/>
      <c r="BQ22" s="1509"/>
      <c r="BR22" s="1509"/>
      <c r="BS22" s="1509"/>
      <c r="BT22" s="1509"/>
      <c r="BU22" s="1509"/>
      <c r="BV22" s="1509"/>
      <c r="BW22" s="1509"/>
      <c r="BX22" s="1509"/>
      <c r="BY22" s="1509"/>
      <c r="BZ22" s="1509"/>
      <c r="CA22" s="1509"/>
      <c r="CB22" s="1509"/>
      <c r="CC22" s="1509"/>
      <c r="CD22" s="1509"/>
      <c r="CE22" s="1509"/>
      <c r="CF22" s="1509"/>
      <c r="CG22" s="1509"/>
      <c r="CH22" s="1509"/>
      <c r="CI22" s="1509"/>
      <c r="CJ22" s="1509"/>
      <c r="CK22" s="1509"/>
      <c r="CL22" s="1509"/>
      <c r="CM22" s="1509"/>
      <c r="CN22" s="1509"/>
      <c r="CO22" s="1509"/>
      <c r="CP22" s="1509"/>
      <c r="CQ22" s="1509"/>
      <c r="CR22" s="1509"/>
      <c r="CS22" s="1509"/>
      <c r="CT22" s="1509"/>
      <c r="CU22" s="1509"/>
      <c r="CV22" s="1509"/>
      <c r="CW22" s="1509"/>
      <c r="CX22" s="1509"/>
      <c r="CY22" s="1509"/>
      <c r="CZ22" s="1509"/>
      <c r="DA22" s="1509"/>
      <c r="DB22" s="1509"/>
      <c r="DC22" s="1509"/>
      <c r="DD22" s="1509"/>
      <c r="DE22" s="1509"/>
      <c r="DF22" s="1509"/>
      <c r="DG22" s="1509"/>
      <c r="DH22" s="1509"/>
      <c r="DI22" s="1509"/>
      <c r="DJ22" s="1509"/>
      <c r="DK22" s="1509"/>
    </row>
    <row r="23" spans="1:115" s="1510" customFormat="1" ht="12.75">
      <c r="A23" s="1530" t="s">
        <v>56</v>
      </c>
      <c r="B23" s="1879">
        <v>0</v>
      </c>
      <c r="C23" s="1882">
        <v>0</v>
      </c>
      <c r="D23" s="1891">
        <v>0</v>
      </c>
      <c r="E23" s="1899">
        <v>0</v>
      </c>
      <c r="F23" s="1882">
        <v>0</v>
      </c>
      <c r="G23" s="1548">
        <v>0</v>
      </c>
      <c r="H23" s="1522">
        <f t="shared" si="6"/>
        <v>0</v>
      </c>
      <c r="I23" s="1522">
        <f t="shared" si="6"/>
        <v>0</v>
      </c>
      <c r="J23" s="1525">
        <f t="shared" si="6"/>
        <v>0</v>
      </c>
      <c r="K23" s="1509"/>
      <c r="L23" s="1509"/>
      <c r="M23" s="1509"/>
      <c r="N23" s="1509"/>
      <c r="O23" s="1509"/>
      <c r="P23" s="1509"/>
      <c r="Q23" s="1509"/>
      <c r="R23" s="1509"/>
      <c r="S23" s="1509"/>
      <c r="T23" s="1509"/>
      <c r="U23" s="1509"/>
      <c r="V23" s="1509"/>
      <c r="W23" s="1509"/>
      <c r="X23" s="1509"/>
      <c r="Y23" s="1509"/>
      <c r="Z23" s="1509"/>
      <c r="AA23" s="1509"/>
      <c r="AB23" s="1509"/>
      <c r="AC23" s="1509"/>
      <c r="AD23" s="1509"/>
      <c r="AE23" s="1509"/>
      <c r="AF23" s="1509"/>
      <c r="AG23" s="1509"/>
      <c r="AH23" s="1509"/>
      <c r="AI23" s="1509"/>
      <c r="AJ23" s="1509"/>
      <c r="AK23" s="1509"/>
      <c r="AL23" s="1509"/>
      <c r="AM23" s="1509"/>
      <c r="AN23" s="1509"/>
      <c r="AO23" s="1509"/>
      <c r="AP23" s="1509"/>
      <c r="AQ23" s="1509"/>
      <c r="AR23" s="1509"/>
      <c r="AS23" s="1509"/>
      <c r="AT23" s="1509"/>
      <c r="AU23" s="1509"/>
      <c r="AV23" s="1509"/>
      <c r="AW23" s="1509"/>
      <c r="AX23" s="1509"/>
      <c r="AY23" s="1509"/>
      <c r="AZ23" s="1509"/>
      <c r="BA23" s="1509"/>
      <c r="BB23" s="1509"/>
      <c r="BC23" s="1509"/>
      <c r="BD23" s="1509"/>
      <c r="BE23" s="1509"/>
      <c r="BF23" s="1509"/>
      <c r="BG23" s="1509"/>
      <c r="BH23" s="1509"/>
      <c r="BI23" s="1509"/>
      <c r="BJ23" s="1509"/>
      <c r="BK23" s="1509"/>
      <c r="BL23" s="1509"/>
      <c r="BM23" s="1509"/>
      <c r="BN23" s="1509"/>
      <c r="BO23" s="1509"/>
      <c r="BP23" s="1509"/>
      <c r="BQ23" s="1509"/>
      <c r="BR23" s="1509"/>
      <c r="BS23" s="1509"/>
      <c r="BT23" s="1509"/>
      <c r="BU23" s="1509"/>
      <c r="BV23" s="1509"/>
      <c r="BW23" s="1509"/>
      <c r="BX23" s="1509"/>
      <c r="BY23" s="1509"/>
      <c r="BZ23" s="1509"/>
      <c r="CA23" s="1509"/>
      <c r="CB23" s="1509"/>
      <c r="CC23" s="1509"/>
      <c r="CD23" s="1509"/>
      <c r="CE23" s="1509"/>
      <c r="CF23" s="1509"/>
      <c r="CG23" s="1509"/>
      <c r="CH23" s="1509"/>
      <c r="CI23" s="1509"/>
      <c r="CJ23" s="1509"/>
      <c r="CK23" s="1509"/>
      <c r="CL23" s="1509"/>
      <c r="CM23" s="1509"/>
      <c r="CN23" s="1509"/>
      <c r="CO23" s="1509"/>
      <c r="CP23" s="1509"/>
      <c r="CQ23" s="1509"/>
      <c r="CR23" s="1509"/>
      <c r="CS23" s="1509"/>
      <c r="CT23" s="1509"/>
      <c r="CU23" s="1509"/>
      <c r="CV23" s="1509"/>
      <c r="CW23" s="1509"/>
      <c r="CX23" s="1509"/>
      <c r="CY23" s="1509"/>
      <c r="CZ23" s="1509"/>
      <c r="DA23" s="1509"/>
      <c r="DB23" s="1509"/>
      <c r="DC23" s="1509"/>
      <c r="DD23" s="1509"/>
      <c r="DE23" s="1509"/>
      <c r="DF23" s="1509"/>
      <c r="DG23" s="1509"/>
      <c r="DH23" s="1509"/>
      <c r="DI23" s="1509"/>
      <c r="DJ23" s="1509"/>
      <c r="DK23" s="1509"/>
    </row>
    <row r="24" spans="1:115" s="1510" customFormat="1" ht="12.75">
      <c r="A24" s="1531" t="s">
        <v>57</v>
      </c>
      <c r="B24" s="1881" t="s">
        <v>92</v>
      </c>
      <c r="C24" s="1884" t="s">
        <v>92</v>
      </c>
      <c r="D24" s="1894" t="s">
        <v>92</v>
      </c>
      <c r="E24" s="1904" t="s">
        <v>92</v>
      </c>
      <c r="F24" s="1884" t="s">
        <v>92</v>
      </c>
      <c r="G24" s="1905" t="s">
        <v>92</v>
      </c>
      <c r="H24" s="1522">
        <f t="shared" si="6"/>
        <v>0</v>
      </c>
      <c r="I24" s="1522">
        <f t="shared" si="6"/>
        <v>0</v>
      </c>
      <c r="J24" s="1525">
        <f t="shared" si="6"/>
        <v>0</v>
      </c>
      <c r="K24" s="1509"/>
      <c r="L24" s="1509"/>
      <c r="M24" s="1509"/>
      <c r="N24" s="1509"/>
      <c r="O24" s="1509"/>
      <c r="P24" s="1509"/>
      <c r="Q24" s="1509"/>
      <c r="R24" s="1509"/>
      <c r="S24" s="1509"/>
      <c r="T24" s="1509"/>
      <c r="U24" s="1509"/>
      <c r="V24" s="1509"/>
      <c r="W24" s="1509"/>
      <c r="X24" s="1509"/>
      <c r="Y24" s="1509"/>
      <c r="Z24" s="1509"/>
      <c r="AA24" s="1509"/>
      <c r="AB24" s="1509"/>
      <c r="AC24" s="1509"/>
      <c r="AD24" s="1509"/>
      <c r="AE24" s="1509"/>
      <c r="AF24" s="1509"/>
      <c r="AG24" s="1509"/>
      <c r="AH24" s="1509"/>
      <c r="AI24" s="1509"/>
      <c r="AJ24" s="1509"/>
      <c r="AK24" s="1509"/>
      <c r="AL24" s="1509"/>
      <c r="AM24" s="1509"/>
      <c r="AN24" s="1509"/>
      <c r="AO24" s="1509"/>
      <c r="AP24" s="1509"/>
      <c r="AQ24" s="1509"/>
      <c r="AR24" s="1509"/>
      <c r="AS24" s="1509"/>
      <c r="AT24" s="1509"/>
      <c r="AU24" s="1509"/>
      <c r="AV24" s="1509"/>
      <c r="AW24" s="1509"/>
      <c r="AX24" s="1509"/>
      <c r="AY24" s="1509"/>
      <c r="AZ24" s="1509"/>
      <c r="BA24" s="1509"/>
      <c r="BB24" s="1509"/>
      <c r="BC24" s="1509"/>
      <c r="BD24" s="1509"/>
      <c r="BE24" s="1509"/>
      <c r="BF24" s="1509"/>
      <c r="BG24" s="1509"/>
      <c r="BH24" s="1509"/>
      <c r="BI24" s="1509"/>
      <c r="BJ24" s="1509"/>
      <c r="BK24" s="1509"/>
      <c r="BL24" s="1509"/>
      <c r="BM24" s="1509"/>
      <c r="BN24" s="1509"/>
      <c r="BO24" s="1509"/>
      <c r="BP24" s="1509"/>
      <c r="BQ24" s="1509"/>
      <c r="BR24" s="1509"/>
      <c r="BS24" s="1509"/>
      <c r="BT24" s="1509"/>
      <c r="BU24" s="1509"/>
      <c r="BV24" s="1509"/>
      <c r="BW24" s="1509"/>
      <c r="BX24" s="1509"/>
      <c r="BY24" s="1509"/>
      <c r="BZ24" s="1509"/>
      <c r="CA24" s="1509"/>
      <c r="CB24" s="1509"/>
      <c r="CC24" s="1509"/>
      <c r="CD24" s="1509"/>
      <c r="CE24" s="1509"/>
      <c r="CF24" s="1509"/>
      <c r="CG24" s="1509"/>
      <c r="CH24" s="1509"/>
      <c r="CI24" s="1509"/>
      <c r="CJ24" s="1509"/>
      <c r="CK24" s="1509"/>
      <c r="CL24" s="1509"/>
      <c r="CM24" s="1509"/>
      <c r="CN24" s="1509"/>
      <c r="CO24" s="1509"/>
      <c r="CP24" s="1509"/>
      <c r="CQ24" s="1509"/>
      <c r="CR24" s="1509"/>
      <c r="CS24" s="1509"/>
      <c r="CT24" s="1509"/>
      <c r="CU24" s="1509"/>
      <c r="CV24" s="1509"/>
      <c r="CW24" s="1509"/>
      <c r="CX24" s="1509"/>
      <c r="CY24" s="1509"/>
      <c r="CZ24" s="1509"/>
      <c r="DA24" s="1509"/>
      <c r="DB24" s="1509"/>
      <c r="DC24" s="1509"/>
      <c r="DD24" s="1509"/>
      <c r="DE24" s="1509"/>
      <c r="DF24" s="1509"/>
      <c r="DG24" s="1509"/>
      <c r="DH24" s="1509"/>
      <c r="DI24" s="1509"/>
      <c r="DJ24" s="1509"/>
      <c r="DK24" s="1509"/>
    </row>
    <row r="25" spans="1:115" s="1510" customFormat="1" ht="12.75">
      <c r="A25" s="1532" t="s">
        <v>58</v>
      </c>
      <c r="B25" s="1881" t="s">
        <v>92</v>
      </c>
      <c r="C25" s="1884" t="s">
        <v>92</v>
      </c>
      <c r="D25" s="1894" t="s">
        <v>92</v>
      </c>
      <c r="E25" s="1904" t="s">
        <v>92</v>
      </c>
      <c r="F25" s="1884" t="s">
        <v>92</v>
      </c>
      <c r="G25" s="1905" t="s">
        <v>92</v>
      </c>
      <c r="H25" s="1522">
        <f t="shared" si="6"/>
        <v>0</v>
      </c>
      <c r="I25" s="1522">
        <f t="shared" si="6"/>
        <v>0</v>
      </c>
      <c r="J25" s="1525">
        <f t="shared" si="6"/>
        <v>0</v>
      </c>
      <c r="K25" s="1509"/>
      <c r="L25" s="1509"/>
      <c r="M25" s="1509"/>
      <c r="N25" s="1509"/>
      <c r="O25" s="1509"/>
      <c r="P25" s="1509"/>
      <c r="Q25" s="1509"/>
      <c r="R25" s="1509"/>
      <c r="S25" s="1509"/>
      <c r="T25" s="1509"/>
      <c r="U25" s="1509"/>
      <c r="V25" s="1509"/>
      <c r="W25" s="1509"/>
      <c r="X25" s="1509"/>
      <c r="Y25" s="1509"/>
      <c r="Z25" s="1509"/>
      <c r="AA25" s="1509"/>
      <c r="AB25" s="1509"/>
      <c r="AC25" s="1509"/>
      <c r="AD25" s="1509"/>
      <c r="AE25" s="1509"/>
      <c r="AF25" s="1509"/>
      <c r="AG25" s="1509"/>
      <c r="AH25" s="1509"/>
      <c r="AI25" s="1509"/>
      <c r="AJ25" s="1509"/>
      <c r="AK25" s="1509"/>
      <c r="AL25" s="1509"/>
      <c r="AM25" s="1509"/>
      <c r="AN25" s="1509"/>
      <c r="AO25" s="1509"/>
      <c r="AP25" s="1509"/>
      <c r="AQ25" s="1509"/>
      <c r="AR25" s="1509"/>
      <c r="AS25" s="1509"/>
      <c r="AT25" s="1509"/>
      <c r="AU25" s="1509"/>
      <c r="AV25" s="1509"/>
      <c r="AW25" s="1509"/>
      <c r="AX25" s="1509"/>
      <c r="AY25" s="1509"/>
      <c r="AZ25" s="1509"/>
      <c r="BA25" s="1509"/>
      <c r="BB25" s="1509"/>
      <c r="BC25" s="1509"/>
      <c r="BD25" s="1509"/>
      <c r="BE25" s="1509"/>
      <c r="BF25" s="1509"/>
      <c r="BG25" s="1509"/>
      <c r="BH25" s="1509"/>
      <c r="BI25" s="1509"/>
      <c r="BJ25" s="1509"/>
      <c r="BK25" s="1509"/>
      <c r="BL25" s="1509"/>
      <c r="BM25" s="1509"/>
      <c r="BN25" s="1509"/>
      <c r="BO25" s="1509"/>
      <c r="BP25" s="1509"/>
      <c r="BQ25" s="1509"/>
      <c r="BR25" s="1509"/>
      <c r="BS25" s="1509"/>
      <c r="BT25" s="1509"/>
      <c r="BU25" s="1509"/>
      <c r="BV25" s="1509"/>
      <c r="BW25" s="1509"/>
      <c r="BX25" s="1509"/>
      <c r="BY25" s="1509"/>
      <c r="BZ25" s="1509"/>
      <c r="CA25" s="1509"/>
      <c r="CB25" s="1509"/>
      <c r="CC25" s="1509"/>
      <c r="CD25" s="1509"/>
      <c r="CE25" s="1509"/>
      <c r="CF25" s="1509"/>
      <c r="CG25" s="1509"/>
      <c r="CH25" s="1509"/>
      <c r="CI25" s="1509"/>
      <c r="CJ25" s="1509"/>
      <c r="CK25" s="1509"/>
      <c r="CL25" s="1509"/>
      <c r="CM25" s="1509"/>
      <c r="CN25" s="1509"/>
      <c r="CO25" s="1509"/>
      <c r="CP25" s="1509"/>
      <c r="CQ25" s="1509"/>
      <c r="CR25" s="1509"/>
      <c r="CS25" s="1509"/>
      <c r="CT25" s="1509"/>
      <c r="CU25" s="1509"/>
      <c r="CV25" s="1509"/>
      <c r="CW25" s="1509"/>
      <c r="CX25" s="1509"/>
      <c r="CY25" s="1509"/>
      <c r="CZ25" s="1509"/>
      <c r="DA25" s="1509"/>
      <c r="DB25" s="1509"/>
      <c r="DC25" s="1509"/>
      <c r="DD25" s="1509"/>
      <c r="DE25" s="1509"/>
      <c r="DF25" s="1509"/>
      <c r="DG25" s="1509"/>
      <c r="DH25" s="1509"/>
      <c r="DI25" s="1509"/>
      <c r="DJ25" s="1509"/>
      <c r="DK25" s="1509"/>
    </row>
    <row r="26" spans="1:115" s="1510" customFormat="1" ht="12.75">
      <c r="A26" s="1533" t="s">
        <v>59</v>
      </c>
      <c r="B26" s="1879">
        <v>0</v>
      </c>
      <c r="C26" s="1882">
        <v>0</v>
      </c>
      <c r="D26" s="1891">
        <v>0</v>
      </c>
      <c r="E26" s="1899">
        <v>0</v>
      </c>
      <c r="F26" s="1882">
        <v>0</v>
      </c>
      <c r="G26" s="1548">
        <v>0</v>
      </c>
      <c r="H26" s="1522">
        <f t="shared" si="6"/>
        <v>0</v>
      </c>
      <c r="I26" s="1522">
        <f t="shared" si="6"/>
        <v>0</v>
      </c>
      <c r="J26" s="1525">
        <f t="shared" si="6"/>
        <v>0</v>
      </c>
      <c r="K26" s="1509"/>
      <c r="L26" s="1509"/>
      <c r="M26" s="1509"/>
      <c r="N26" s="1509"/>
      <c r="O26" s="1509"/>
      <c r="P26" s="1509"/>
      <c r="Q26" s="1509"/>
      <c r="R26" s="1509"/>
      <c r="S26" s="1509"/>
      <c r="T26" s="1509"/>
      <c r="U26" s="1509"/>
      <c r="V26" s="1509"/>
      <c r="W26" s="1509"/>
      <c r="X26" s="1509"/>
      <c r="Y26" s="1509"/>
      <c r="Z26" s="1509"/>
      <c r="AA26" s="1509"/>
      <c r="AB26" s="1509"/>
      <c r="AC26" s="1509"/>
      <c r="AD26" s="1509"/>
      <c r="AE26" s="1509"/>
      <c r="AF26" s="1509"/>
      <c r="AG26" s="1509"/>
      <c r="AH26" s="1509"/>
      <c r="AI26" s="1509"/>
      <c r="AJ26" s="1509"/>
      <c r="AK26" s="1509"/>
      <c r="AL26" s="1509"/>
      <c r="AM26" s="1509"/>
      <c r="AN26" s="1509"/>
      <c r="AO26" s="1509"/>
      <c r="AP26" s="1509"/>
      <c r="AQ26" s="1509"/>
      <c r="AR26" s="1509"/>
      <c r="AS26" s="1509"/>
      <c r="AT26" s="1509"/>
      <c r="AU26" s="1509"/>
      <c r="AV26" s="1509"/>
      <c r="AW26" s="1509"/>
      <c r="AX26" s="1509"/>
      <c r="AY26" s="1509"/>
      <c r="AZ26" s="1509"/>
      <c r="BA26" s="1509"/>
      <c r="BB26" s="1509"/>
      <c r="BC26" s="1509"/>
      <c r="BD26" s="1509"/>
      <c r="BE26" s="1509"/>
      <c r="BF26" s="1509"/>
      <c r="BG26" s="1509"/>
      <c r="BH26" s="1509"/>
      <c r="BI26" s="1509"/>
      <c r="BJ26" s="1509"/>
      <c r="BK26" s="1509"/>
      <c r="BL26" s="1509"/>
      <c r="BM26" s="1509"/>
      <c r="BN26" s="1509"/>
      <c r="BO26" s="1509"/>
      <c r="BP26" s="1509"/>
      <c r="BQ26" s="1509"/>
      <c r="BR26" s="1509"/>
      <c r="BS26" s="1509"/>
      <c r="BT26" s="1509"/>
      <c r="BU26" s="1509"/>
      <c r="BV26" s="1509"/>
      <c r="BW26" s="1509"/>
      <c r="BX26" s="1509"/>
      <c r="BY26" s="1509"/>
      <c r="BZ26" s="1509"/>
      <c r="CA26" s="1509"/>
      <c r="CB26" s="1509"/>
      <c r="CC26" s="1509"/>
      <c r="CD26" s="1509"/>
      <c r="CE26" s="1509"/>
      <c r="CF26" s="1509"/>
      <c r="CG26" s="1509"/>
      <c r="CH26" s="1509"/>
      <c r="CI26" s="1509"/>
      <c r="CJ26" s="1509"/>
      <c r="CK26" s="1509"/>
      <c r="CL26" s="1509"/>
      <c r="CM26" s="1509"/>
      <c r="CN26" s="1509"/>
      <c r="CO26" s="1509"/>
      <c r="CP26" s="1509"/>
      <c r="CQ26" s="1509"/>
      <c r="CR26" s="1509"/>
      <c r="CS26" s="1509"/>
      <c r="CT26" s="1509"/>
      <c r="CU26" s="1509"/>
      <c r="CV26" s="1509"/>
      <c r="CW26" s="1509"/>
      <c r="CX26" s="1509"/>
      <c r="CY26" s="1509"/>
      <c r="CZ26" s="1509"/>
      <c r="DA26" s="1509"/>
      <c r="DB26" s="1509"/>
      <c r="DC26" s="1509"/>
      <c r="DD26" s="1509"/>
      <c r="DE26" s="1509"/>
      <c r="DF26" s="1509"/>
      <c r="DG26" s="1509"/>
      <c r="DH26" s="1509"/>
      <c r="DI26" s="1509"/>
      <c r="DJ26" s="1509"/>
      <c r="DK26" s="1509"/>
    </row>
    <row r="27" spans="1:115" s="1510" customFormat="1" ht="12.75">
      <c r="A27" s="1542" t="s">
        <v>8</v>
      </c>
      <c r="B27" s="1526">
        <v>0</v>
      </c>
      <c r="C27" s="1885">
        <v>0</v>
      </c>
      <c r="D27" s="1526">
        <f>SUM(D19:D26)</f>
        <v>0</v>
      </c>
      <c r="E27" s="1885">
        <f>SUM(E19:E26)</f>
        <v>6</v>
      </c>
      <c r="F27" s="1522">
        <f>SUM(F19:F26)</f>
        <v>0</v>
      </c>
      <c r="G27" s="1525">
        <f>SUM(G19:G26)</f>
        <v>6</v>
      </c>
      <c r="H27" s="1522">
        <f>E27+B27</f>
        <v>6</v>
      </c>
      <c r="I27" s="1522">
        <f t="shared" si="6"/>
        <v>0</v>
      </c>
      <c r="J27" s="1525">
        <f t="shared" si="6"/>
        <v>6</v>
      </c>
      <c r="K27" s="1509"/>
      <c r="L27" s="1509"/>
      <c r="M27" s="1509"/>
      <c r="N27" s="1509"/>
      <c r="O27" s="1509"/>
      <c r="P27" s="1509"/>
      <c r="Q27" s="1509"/>
      <c r="R27" s="1509"/>
      <c r="S27" s="1509"/>
      <c r="T27" s="1509"/>
      <c r="U27" s="1509"/>
      <c r="V27" s="1509"/>
      <c r="W27" s="1509"/>
      <c r="X27" s="1509"/>
      <c r="Y27" s="1509"/>
      <c r="Z27" s="1509"/>
      <c r="AA27" s="1509"/>
      <c r="AB27" s="1509"/>
      <c r="AC27" s="1509"/>
      <c r="AD27" s="1509"/>
      <c r="AE27" s="1509"/>
      <c r="AF27" s="1509"/>
      <c r="AG27" s="1509"/>
      <c r="AH27" s="1509"/>
      <c r="AI27" s="1509"/>
      <c r="AJ27" s="1509"/>
      <c r="AK27" s="1509"/>
      <c r="AL27" s="1509"/>
      <c r="AM27" s="1509"/>
      <c r="AN27" s="1509"/>
      <c r="AO27" s="1509"/>
      <c r="AP27" s="1509"/>
      <c r="AQ27" s="1509"/>
      <c r="AR27" s="1509"/>
      <c r="AS27" s="1509"/>
      <c r="AT27" s="1509"/>
      <c r="AU27" s="1509"/>
      <c r="AV27" s="1509"/>
      <c r="AW27" s="1509"/>
      <c r="AX27" s="1509"/>
      <c r="AY27" s="1509"/>
      <c r="AZ27" s="1509"/>
      <c r="BA27" s="1509"/>
      <c r="BB27" s="1509"/>
      <c r="BC27" s="1509"/>
      <c r="BD27" s="1509"/>
      <c r="BE27" s="1509"/>
      <c r="BF27" s="1509"/>
      <c r="BG27" s="1509"/>
      <c r="BH27" s="1509"/>
      <c r="BI27" s="1509"/>
      <c r="BJ27" s="1509"/>
      <c r="BK27" s="1509"/>
      <c r="BL27" s="1509"/>
      <c r="BM27" s="1509"/>
      <c r="BN27" s="1509"/>
      <c r="BO27" s="1509"/>
      <c r="BP27" s="1509"/>
      <c r="BQ27" s="1509"/>
      <c r="BR27" s="1509"/>
      <c r="BS27" s="1509"/>
      <c r="BT27" s="1509"/>
      <c r="BU27" s="1509"/>
      <c r="BV27" s="1509"/>
      <c r="BW27" s="1509"/>
      <c r="BX27" s="1509"/>
      <c r="BY27" s="1509"/>
      <c r="BZ27" s="1509"/>
      <c r="CA27" s="1509"/>
      <c r="CB27" s="1509"/>
      <c r="CC27" s="1509"/>
      <c r="CD27" s="1509"/>
      <c r="CE27" s="1509"/>
      <c r="CF27" s="1509"/>
      <c r="CG27" s="1509"/>
      <c r="CH27" s="1509"/>
      <c r="CI27" s="1509"/>
      <c r="CJ27" s="1509"/>
      <c r="CK27" s="1509"/>
      <c r="CL27" s="1509"/>
      <c r="CM27" s="1509"/>
      <c r="CN27" s="1509"/>
      <c r="CO27" s="1509"/>
      <c r="CP27" s="1509"/>
      <c r="CQ27" s="1509"/>
      <c r="CR27" s="1509"/>
      <c r="CS27" s="1509"/>
      <c r="CT27" s="1509"/>
      <c r="CU27" s="1509"/>
      <c r="CV27" s="1509"/>
      <c r="CW27" s="1509"/>
      <c r="CX27" s="1509"/>
      <c r="CY27" s="1509"/>
      <c r="CZ27" s="1509"/>
      <c r="DA27" s="1509"/>
      <c r="DB27" s="1509"/>
      <c r="DC27" s="1509"/>
      <c r="DD27" s="1509"/>
      <c r="DE27" s="1509"/>
      <c r="DF27" s="1509"/>
      <c r="DG27" s="1509"/>
      <c r="DH27" s="1509"/>
      <c r="DI27" s="1509"/>
      <c r="DJ27" s="1509"/>
      <c r="DK27" s="1509"/>
    </row>
    <row r="28" spans="1:115" s="1510" customFormat="1" ht="12.75">
      <c r="A28" s="1550" t="s">
        <v>63</v>
      </c>
      <c r="B28" s="1543"/>
      <c r="C28" s="1551"/>
      <c r="D28" s="1895"/>
      <c r="E28" s="1885"/>
      <c r="F28" s="1534"/>
      <c r="G28" s="1536"/>
      <c r="H28" s="1522"/>
      <c r="I28" s="1526"/>
      <c r="J28" s="1527"/>
      <c r="K28" s="1509"/>
      <c r="L28" s="1509"/>
      <c r="M28" s="1509"/>
      <c r="N28" s="1509"/>
      <c r="O28" s="1509"/>
      <c r="P28" s="1509"/>
      <c r="Q28" s="1509"/>
      <c r="R28" s="1509"/>
      <c r="S28" s="1509"/>
      <c r="T28" s="1509"/>
      <c r="U28" s="1509"/>
      <c r="V28" s="1509"/>
      <c r="W28" s="1509"/>
      <c r="X28" s="1509"/>
      <c r="Y28" s="1509"/>
      <c r="Z28" s="1509"/>
      <c r="AA28" s="1509"/>
      <c r="AB28" s="1509"/>
      <c r="AC28" s="1509"/>
      <c r="AD28" s="1509"/>
      <c r="AE28" s="1509"/>
      <c r="AF28" s="1509"/>
      <c r="AG28" s="1509"/>
      <c r="AH28" s="1509"/>
      <c r="AI28" s="1509"/>
      <c r="AJ28" s="1509"/>
      <c r="AK28" s="1509"/>
      <c r="AL28" s="1509"/>
      <c r="AM28" s="1509"/>
      <c r="AN28" s="1509"/>
      <c r="AO28" s="1509"/>
      <c r="AP28" s="1509"/>
      <c r="AQ28" s="1509"/>
      <c r="AR28" s="1509"/>
      <c r="AS28" s="1509"/>
      <c r="AT28" s="1509"/>
      <c r="AU28" s="1509"/>
      <c r="AV28" s="1509"/>
      <c r="AW28" s="1509"/>
      <c r="AX28" s="1509"/>
      <c r="AY28" s="1509"/>
      <c r="AZ28" s="1509"/>
      <c r="BA28" s="1509"/>
      <c r="BB28" s="1509"/>
      <c r="BC28" s="1509"/>
      <c r="BD28" s="1509"/>
      <c r="BE28" s="1509"/>
      <c r="BF28" s="1509"/>
      <c r="BG28" s="1509"/>
      <c r="BH28" s="1509"/>
      <c r="BI28" s="1509"/>
      <c r="BJ28" s="1509"/>
      <c r="BK28" s="1509"/>
      <c r="BL28" s="1509"/>
      <c r="BM28" s="1509"/>
      <c r="BN28" s="1509"/>
      <c r="BO28" s="1509"/>
      <c r="BP28" s="1509"/>
      <c r="BQ28" s="1509"/>
      <c r="BR28" s="1509"/>
      <c r="BS28" s="1509"/>
      <c r="BT28" s="1509"/>
      <c r="BU28" s="1509"/>
      <c r="BV28" s="1509"/>
      <c r="BW28" s="1509"/>
      <c r="BX28" s="1509"/>
      <c r="BY28" s="1509"/>
      <c r="BZ28" s="1509"/>
      <c r="CA28" s="1509"/>
      <c r="CB28" s="1509"/>
      <c r="CC28" s="1509"/>
      <c r="CD28" s="1509"/>
      <c r="CE28" s="1509"/>
      <c r="CF28" s="1509"/>
      <c r="CG28" s="1509"/>
      <c r="CH28" s="1509"/>
      <c r="CI28" s="1509"/>
      <c r="CJ28" s="1509"/>
      <c r="CK28" s="1509"/>
      <c r="CL28" s="1509"/>
      <c r="CM28" s="1509"/>
      <c r="CN28" s="1509"/>
      <c r="CO28" s="1509"/>
      <c r="CP28" s="1509"/>
      <c r="CQ28" s="1509"/>
      <c r="CR28" s="1509"/>
      <c r="CS28" s="1509"/>
      <c r="CT28" s="1509"/>
      <c r="CU28" s="1509"/>
      <c r="CV28" s="1509"/>
      <c r="CW28" s="1509"/>
      <c r="CX28" s="1509"/>
      <c r="CY28" s="1509"/>
      <c r="CZ28" s="1509"/>
      <c r="DA28" s="1509"/>
      <c r="DB28" s="1509"/>
      <c r="DC28" s="1509"/>
      <c r="DD28" s="1509"/>
      <c r="DE28" s="1509"/>
      <c r="DF28" s="1509"/>
      <c r="DG28" s="1509"/>
      <c r="DH28" s="1509"/>
      <c r="DI28" s="1509"/>
      <c r="DJ28" s="1509"/>
      <c r="DK28" s="1509"/>
    </row>
    <row r="29" spans="1:115" s="1510" customFormat="1" ht="12.75">
      <c r="A29" s="1521" t="s">
        <v>52</v>
      </c>
      <c r="B29" s="1879">
        <v>0</v>
      </c>
      <c r="C29" s="1887">
        <v>0</v>
      </c>
      <c r="D29" s="1549">
        <v>0</v>
      </c>
      <c r="E29" s="1906">
        <v>0</v>
      </c>
      <c r="F29" s="1888">
        <v>0</v>
      </c>
      <c r="G29" s="1907">
        <v>0</v>
      </c>
      <c r="H29" s="1522">
        <f aca="true" t="shared" si="7" ref="H29:J36">E29</f>
        <v>0</v>
      </c>
      <c r="I29" s="1526">
        <f t="shared" si="7"/>
        <v>0</v>
      </c>
      <c r="J29" s="1527">
        <f t="shared" si="7"/>
        <v>0</v>
      </c>
      <c r="K29" s="1509"/>
      <c r="L29" s="1509"/>
      <c r="M29" s="1509"/>
      <c r="N29" s="1509"/>
      <c r="O29" s="1509"/>
      <c r="P29" s="1509"/>
      <c r="Q29" s="1509"/>
      <c r="R29" s="1509"/>
      <c r="S29" s="1509"/>
      <c r="T29" s="1509"/>
      <c r="U29" s="1509"/>
      <c r="V29" s="1509"/>
      <c r="W29" s="1509"/>
      <c r="X29" s="1509"/>
      <c r="Y29" s="1509"/>
      <c r="Z29" s="1509"/>
      <c r="AA29" s="1509"/>
      <c r="AB29" s="1509"/>
      <c r="AC29" s="1509"/>
      <c r="AD29" s="1509"/>
      <c r="AE29" s="1509"/>
      <c r="AF29" s="1509"/>
      <c r="AG29" s="1509"/>
      <c r="AH29" s="1509"/>
      <c r="AI29" s="1509"/>
      <c r="AJ29" s="1509"/>
      <c r="AK29" s="1509"/>
      <c r="AL29" s="1509"/>
      <c r="AM29" s="1509"/>
      <c r="AN29" s="1509"/>
      <c r="AO29" s="1509"/>
      <c r="AP29" s="1509"/>
      <c r="AQ29" s="1509"/>
      <c r="AR29" s="1509"/>
      <c r="AS29" s="1509"/>
      <c r="AT29" s="1509"/>
      <c r="AU29" s="1509"/>
      <c r="AV29" s="1509"/>
      <c r="AW29" s="1509"/>
      <c r="AX29" s="1509"/>
      <c r="AY29" s="1509"/>
      <c r="AZ29" s="1509"/>
      <c r="BA29" s="1509"/>
      <c r="BB29" s="1509"/>
      <c r="BC29" s="1509"/>
      <c r="BD29" s="1509"/>
      <c r="BE29" s="1509"/>
      <c r="BF29" s="1509"/>
      <c r="BG29" s="1509"/>
      <c r="BH29" s="1509"/>
      <c r="BI29" s="1509"/>
      <c r="BJ29" s="1509"/>
      <c r="BK29" s="1509"/>
      <c r="BL29" s="1509"/>
      <c r="BM29" s="1509"/>
      <c r="BN29" s="1509"/>
      <c r="BO29" s="1509"/>
      <c r="BP29" s="1509"/>
      <c r="BQ29" s="1509"/>
      <c r="BR29" s="1509"/>
      <c r="BS29" s="1509"/>
      <c r="BT29" s="1509"/>
      <c r="BU29" s="1509"/>
      <c r="BV29" s="1509"/>
      <c r="BW29" s="1509"/>
      <c r="BX29" s="1509"/>
      <c r="BY29" s="1509"/>
      <c r="BZ29" s="1509"/>
      <c r="CA29" s="1509"/>
      <c r="CB29" s="1509"/>
      <c r="CC29" s="1509"/>
      <c r="CD29" s="1509"/>
      <c r="CE29" s="1509"/>
      <c r="CF29" s="1509"/>
      <c r="CG29" s="1509"/>
      <c r="CH29" s="1509"/>
      <c r="CI29" s="1509"/>
      <c r="CJ29" s="1509"/>
      <c r="CK29" s="1509"/>
      <c r="CL29" s="1509"/>
      <c r="CM29" s="1509"/>
      <c r="CN29" s="1509"/>
      <c r="CO29" s="1509"/>
      <c r="CP29" s="1509"/>
      <c r="CQ29" s="1509"/>
      <c r="CR29" s="1509"/>
      <c r="CS29" s="1509"/>
      <c r="CT29" s="1509"/>
      <c r="CU29" s="1509"/>
      <c r="CV29" s="1509"/>
      <c r="CW29" s="1509"/>
      <c r="CX29" s="1509"/>
      <c r="CY29" s="1509"/>
      <c r="CZ29" s="1509"/>
      <c r="DA29" s="1509"/>
      <c r="DB29" s="1509"/>
      <c r="DC29" s="1509"/>
      <c r="DD29" s="1509"/>
      <c r="DE29" s="1509"/>
      <c r="DF29" s="1509"/>
      <c r="DG29" s="1509"/>
      <c r="DH29" s="1509"/>
      <c r="DI29" s="1509"/>
      <c r="DJ29" s="1509"/>
      <c r="DK29" s="1509"/>
    </row>
    <row r="30" spans="1:115" s="1510" customFormat="1" ht="12.75">
      <c r="A30" s="1528" t="s">
        <v>53</v>
      </c>
      <c r="B30" s="1886">
        <v>0</v>
      </c>
      <c r="C30" s="1888">
        <v>0</v>
      </c>
      <c r="D30" s="1896">
        <v>0</v>
      </c>
      <c r="E30" s="1901" t="s">
        <v>92</v>
      </c>
      <c r="F30" s="1889" t="s">
        <v>92</v>
      </c>
      <c r="G30" s="1908" t="s">
        <v>92</v>
      </c>
      <c r="H30" s="1522" t="str">
        <f t="shared" si="7"/>
        <v>0</v>
      </c>
      <c r="I30" s="1526" t="str">
        <f t="shared" si="7"/>
        <v>0</v>
      </c>
      <c r="J30" s="1527" t="str">
        <f t="shared" si="7"/>
        <v>0</v>
      </c>
      <c r="K30" s="1509"/>
      <c r="L30" s="1509"/>
      <c r="M30" s="1509"/>
      <c r="N30" s="1509"/>
      <c r="O30" s="1509"/>
      <c r="P30" s="1509"/>
      <c r="Q30" s="1509"/>
      <c r="R30" s="1509"/>
      <c r="S30" s="1509"/>
      <c r="T30" s="1509"/>
      <c r="U30" s="1509"/>
      <c r="V30" s="1509"/>
      <c r="W30" s="1509"/>
      <c r="X30" s="1509"/>
      <c r="Y30" s="1509"/>
      <c r="Z30" s="1509"/>
      <c r="AA30" s="1509"/>
      <c r="AB30" s="1509"/>
      <c r="AC30" s="1509"/>
      <c r="AD30" s="1509"/>
      <c r="AE30" s="1509"/>
      <c r="AF30" s="1509"/>
      <c r="AG30" s="1509"/>
      <c r="AH30" s="1509"/>
      <c r="AI30" s="1509"/>
      <c r="AJ30" s="1509"/>
      <c r="AK30" s="1509"/>
      <c r="AL30" s="1509"/>
      <c r="AM30" s="1509"/>
      <c r="AN30" s="1509"/>
      <c r="AO30" s="1509"/>
      <c r="AP30" s="1509"/>
      <c r="AQ30" s="1509"/>
      <c r="AR30" s="1509"/>
      <c r="AS30" s="1509"/>
      <c r="AT30" s="1509"/>
      <c r="AU30" s="1509"/>
      <c r="AV30" s="1509"/>
      <c r="AW30" s="1509"/>
      <c r="AX30" s="1509"/>
      <c r="AY30" s="1509"/>
      <c r="AZ30" s="1509"/>
      <c r="BA30" s="1509"/>
      <c r="BB30" s="1509"/>
      <c r="BC30" s="1509"/>
      <c r="BD30" s="1509"/>
      <c r="BE30" s="1509"/>
      <c r="BF30" s="1509"/>
      <c r="BG30" s="1509"/>
      <c r="BH30" s="1509"/>
      <c r="BI30" s="1509"/>
      <c r="BJ30" s="1509"/>
      <c r="BK30" s="1509"/>
      <c r="BL30" s="1509"/>
      <c r="BM30" s="1509"/>
      <c r="BN30" s="1509"/>
      <c r="BO30" s="1509"/>
      <c r="BP30" s="1509"/>
      <c r="BQ30" s="1509"/>
      <c r="BR30" s="1509"/>
      <c r="BS30" s="1509"/>
      <c r="BT30" s="1509"/>
      <c r="BU30" s="1509"/>
      <c r="BV30" s="1509"/>
      <c r="BW30" s="1509"/>
      <c r="BX30" s="1509"/>
      <c r="BY30" s="1509"/>
      <c r="BZ30" s="1509"/>
      <c r="CA30" s="1509"/>
      <c r="CB30" s="1509"/>
      <c r="CC30" s="1509"/>
      <c r="CD30" s="1509"/>
      <c r="CE30" s="1509"/>
      <c r="CF30" s="1509"/>
      <c r="CG30" s="1509"/>
      <c r="CH30" s="1509"/>
      <c r="CI30" s="1509"/>
      <c r="CJ30" s="1509"/>
      <c r="CK30" s="1509"/>
      <c r="CL30" s="1509"/>
      <c r="CM30" s="1509"/>
      <c r="CN30" s="1509"/>
      <c r="CO30" s="1509"/>
      <c r="CP30" s="1509"/>
      <c r="CQ30" s="1509"/>
      <c r="CR30" s="1509"/>
      <c r="CS30" s="1509"/>
      <c r="CT30" s="1509"/>
      <c r="CU30" s="1509"/>
      <c r="CV30" s="1509"/>
      <c r="CW30" s="1509"/>
      <c r="CX30" s="1509"/>
      <c r="CY30" s="1509"/>
      <c r="CZ30" s="1509"/>
      <c r="DA30" s="1509"/>
      <c r="DB30" s="1509"/>
      <c r="DC30" s="1509"/>
      <c r="DD30" s="1509"/>
      <c r="DE30" s="1509"/>
      <c r="DF30" s="1509"/>
      <c r="DG30" s="1509"/>
      <c r="DH30" s="1509"/>
      <c r="DI30" s="1509"/>
      <c r="DJ30" s="1509"/>
      <c r="DK30" s="1509"/>
    </row>
    <row r="31" spans="1:115" s="1510" customFormat="1" ht="12.75">
      <c r="A31" s="1529" t="s">
        <v>54</v>
      </c>
      <c r="B31" s="1880" t="s">
        <v>92</v>
      </c>
      <c r="C31" s="1889" t="s">
        <v>92</v>
      </c>
      <c r="D31" s="1897" t="s">
        <v>92</v>
      </c>
      <c r="E31" s="1899">
        <v>0</v>
      </c>
      <c r="F31" s="1887">
        <v>0</v>
      </c>
      <c r="G31" s="1909">
        <v>0</v>
      </c>
      <c r="H31" s="1522">
        <f t="shared" si="7"/>
        <v>0</v>
      </c>
      <c r="I31" s="1526">
        <f t="shared" si="7"/>
        <v>0</v>
      </c>
      <c r="J31" s="1527">
        <f t="shared" si="7"/>
        <v>0</v>
      </c>
      <c r="K31" s="1509"/>
      <c r="L31" s="1509"/>
      <c r="M31" s="1509"/>
      <c r="N31" s="1509"/>
      <c r="O31" s="1509"/>
      <c r="P31" s="1509"/>
      <c r="Q31" s="1509"/>
      <c r="R31" s="1509"/>
      <c r="S31" s="1509"/>
      <c r="T31" s="1509"/>
      <c r="U31" s="1509"/>
      <c r="V31" s="1509"/>
      <c r="W31" s="1509"/>
      <c r="X31" s="1509"/>
      <c r="Y31" s="1509"/>
      <c r="Z31" s="1509"/>
      <c r="AA31" s="1509"/>
      <c r="AB31" s="1509"/>
      <c r="AC31" s="1509"/>
      <c r="AD31" s="1509"/>
      <c r="AE31" s="1509"/>
      <c r="AF31" s="1509"/>
      <c r="AG31" s="1509"/>
      <c r="AH31" s="1509"/>
      <c r="AI31" s="1509"/>
      <c r="AJ31" s="1509"/>
      <c r="AK31" s="1509"/>
      <c r="AL31" s="1509"/>
      <c r="AM31" s="1509"/>
      <c r="AN31" s="1509"/>
      <c r="AO31" s="1509"/>
      <c r="AP31" s="1509"/>
      <c r="AQ31" s="1509"/>
      <c r="AR31" s="1509"/>
      <c r="AS31" s="1509"/>
      <c r="AT31" s="1509"/>
      <c r="AU31" s="1509"/>
      <c r="AV31" s="1509"/>
      <c r="AW31" s="1509"/>
      <c r="AX31" s="1509"/>
      <c r="AY31" s="1509"/>
      <c r="AZ31" s="1509"/>
      <c r="BA31" s="1509"/>
      <c r="BB31" s="1509"/>
      <c r="BC31" s="1509"/>
      <c r="BD31" s="1509"/>
      <c r="BE31" s="1509"/>
      <c r="BF31" s="1509"/>
      <c r="BG31" s="1509"/>
      <c r="BH31" s="1509"/>
      <c r="BI31" s="1509"/>
      <c r="BJ31" s="1509"/>
      <c r="BK31" s="1509"/>
      <c r="BL31" s="1509"/>
      <c r="BM31" s="1509"/>
      <c r="BN31" s="1509"/>
      <c r="BO31" s="1509"/>
      <c r="BP31" s="1509"/>
      <c r="BQ31" s="1509"/>
      <c r="BR31" s="1509"/>
      <c r="BS31" s="1509"/>
      <c r="BT31" s="1509"/>
      <c r="BU31" s="1509"/>
      <c r="BV31" s="1509"/>
      <c r="BW31" s="1509"/>
      <c r="BX31" s="1509"/>
      <c r="BY31" s="1509"/>
      <c r="BZ31" s="1509"/>
      <c r="CA31" s="1509"/>
      <c r="CB31" s="1509"/>
      <c r="CC31" s="1509"/>
      <c r="CD31" s="1509"/>
      <c r="CE31" s="1509"/>
      <c r="CF31" s="1509"/>
      <c r="CG31" s="1509"/>
      <c r="CH31" s="1509"/>
      <c r="CI31" s="1509"/>
      <c r="CJ31" s="1509"/>
      <c r="CK31" s="1509"/>
      <c r="CL31" s="1509"/>
      <c r="CM31" s="1509"/>
      <c r="CN31" s="1509"/>
      <c r="CO31" s="1509"/>
      <c r="CP31" s="1509"/>
      <c r="CQ31" s="1509"/>
      <c r="CR31" s="1509"/>
      <c r="CS31" s="1509"/>
      <c r="CT31" s="1509"/>
      <c r="CU31" s="1509"/>
      <c r="CV31" s="1509"/>
      <c r="CW31" s="1509"/>
      <c r="CX31" s="1509"/>
      <c r="CY31" s="1509"/>
      <c r="CZ31" s="1509"/>
      <c r="DA31" s="1509"/>
      <c r="DB31" s="1509"/>
      <c r="DC31" s="1509"/>
      <c r="DD31" s="1509"/>
      <c r="DE31" s="1509"/>
      <c r="DF31" s="1509"/>
      <c r="DG31" s="1509"/>
      <c r="DH31" s="1509"/>
      <c r="DI31" s="1509"/>
      <c r="DJ31" s="1509"/>
      <c r="DK31" s="1509"/>
    </row>
    <row r="32" spans="1:115" s="1510" customFormat="1" ht="12.75">
      <c r="A32" s="1521" t="s">
        <v>55</v>
      </c>
      <c r="B32" s="1879">
        <v>0</v>
      </c>
      <c r="C32" s="1887">
        <v>0</v>
      </c>
      <c r="D32" s="1549">
        <v>0</v>
      </c>
      <c r="E32" s="1899">
        <v>0</v>
      </c>
      <c r="F32" s="1887">
        <v>0</v>
      </c>
      <c r="G32" s="1909">
        <v>0</v>
      </c>
      <c r="H32" s="1522">
        <f t="shared" si="7"/>
        <v>0</v>
      </c>
      <c r="I32" s="1526">
        <f t="shared" si="7"/>
        <v>0</v>
      </c>
      <c r="J32" s="1527">
        <f t="shared" si="7"/>
        <v>0</v>
      </c>
      <c r="K32" s="1509"/>
      <c r="L32" s="1509"/>
      <c r="M32" s="1509"/>
      <c r="N32" s="1509"/>
      <c r="O32" s="1509"/>
      <c r="P32" s="1509"/>
      <c r="Q32" s="1509"/>
      <c r="R32" s="1509"/>
      <c r="S32" s="1509"/>
      <c r="T32" s="1509"/>
      <c r="U32" s="1509"/>
      <c r="V32" s="1509"/>
      <c r="W32" s="1509"/>
      <c r="X32" s="1509"/>
      <c r="Y32" s="1509"/>
      <c r="Z32" s="1509"/>
      <c r="AA32" s="1509"/>
      <c r="AB32" s="1509"/>
      <c r="AC32" s="1509"/>
      <c r="AD32" s="1509"/>
      <c r="AE32" s="1509"/>
      <c r="AF32" s="1509"/>
      <c r="AG32" s="1509"/>
      <c r="AH32" s="1509"/>
      <c r="AI32" s="1509"/>
      <c r="AJ32" s="1509"/>
      <c r="AK32" s="1509"/>
      <c r="AL32" s="1509"/>
      <c r="AM32" s="1509"/>
      <c r="AN32" s="1509"/>
      <c r="AO32" s="1509"/>
      <c r="AP32" s="1509"/>
      <c r="AQ32" s="1509"/>
      <c r="AR32" s="1509"/>
      <c r="AS32" s="1509"/>
      <c r="AT32" s="1509"/>
      <c r="AU32" s="1509"/>
      <c r="AV32" s="1509"/>
      <c r="AW32" s="1509"/>
      <c r="AX32" s="1509"/>
      <c r="AY32" s="1509"/>
      <c r="AZ32" s="1509"/>
      <c r="BA32" s="1509"/>
      <c r="BB32" s="1509"/>
      <c r="BC32" s="1509"/>
      <c r="BD32" s="1509"/>
      <c r="BE32" s="1509"/>
      <c r="BF32" s="1509"/>
      <c r="BG32" s="1509"/>
      <c r="BH32" s="1509"/>
      <c r="BI32" s="1509"/>
      <c r="BJ32" s="1509"/>
      <c r="BK32" s="1509"/>
      <c r="BL32" s="1509"/>
      <c r="BM32" s="1509"/>
      <c r="BN32" s="1509"/>
      <c r="BO32" s="1509"/>
      <c r="BP32" s="1509"/>
      <c r="BQ32" s="1509"/>
      <c r="BR32" s="1509"/>
      <c r="BS32" s="1509"/>
      <c r="BT32" s="1509"/>
      <c r="BU32" s="1509"/>
      <c r="BV32" s="1509"/>
      <c r="BW32" s="1509"/>
      <c r="BX32" s="1509"/>
      <c r="BY32" s="1509"/>
      <c r="BZ32" s="1509"/>
      <c r="CA32" s="1509"/>
      <c r="CB32" s="1509"/>
      <c r="CC32" s="1509"/>
      <c r="CD32" s="1509"/>
      <c r="CE32" s="1509"/>
      <c r="CF32" s="1509"/>
      <c r="CG32" s="1509"/>
      <c r="CH32" s="1509"/>
      <c r="CI32" s="1509"/>
      <c r="CJ32" s="1509"/>
      <c r="CK32" s="1509"/>
      <c r="CL32" s="1509"/>
      <c r="CM32" s="1509"/>
      <c r="CN32" s="1509"/>
      <c r="CO32" s="1509"/>
      <c r="CP32" s="1509"/>
      <c r="CQ32" s="1509"/>
      <c r="CR32" s="1509"/>
      <c r="CS32" s="1509"/>
      <c r="CT32" s="1509"/>
      <c r="CU32" s="1509"/>
      <c r="CV32" s="1509"/>
      <c r="CW32" s="1509"/>
      <c r="CX32" s="1509"/>
      <c r="CY32" s="1509"/>
      <c r="CZ32" s="1509"/>
      <c r="DA32" s="1509"/>
      <c r="DB32" s="1509"/>
      <c r="DC32" s="1509"/>
      <c r="DD32" s="1509"/>
      <c r="DE32" s="1509"/>
      <c r="DF32" s="1509"/>
      <c r="DG32" s="1509"/>
      <c r="DH32" s="1509"/>
      <c r="DI32" s="1509"/>
      <c r="DJ32" s="1509"/>
      <c r="DK32" s="1509"/>
    </row>
    <row r="33" spans="1:115" s="1510" customFormat="1" ht="12.75">
      <c r="A33" s="1530" t="s">
        <v>56</v>
      </c>
      <c r="B33" s="1879">
        <v>0</v>
      </c>
      <c r="C33" s="1887">
        <v>0</v>
      </c>
      <c r="D33" s="1549">
        <v>0</v>
      </c>
      <c r="E33" s="1901" t="s">
        <v>92</v>
      </c>
      <c r="F33" s="1889" t="s">
        <v>92</v>
      </c>
      <c r="G33" s="1908" t="s">
        <v>92</v>
      </c>
      <c r="H33" s="1522" t="str">
        <f t="shared" si="7"/>
        <v>0</v>
      </c>
      <c r="I33" s="1526" t="str">
        <f t="shared" si="7"/>
        <v>0</v>
      </c>
      <c r="J33" s="1527" t="str">
        <f t="shared" si="7"/>
        <v>0</v>
      </c>
      <c r="K33" s="1509"/>
      <c r="L33" s="1509"/>
      <c r="M33" s="1509"/>
      <c r="N33" s="1509"/>
      <c r="O33" s="1509"/>
      <c r="P33" s="1509"/>
      <c r="Q33" s="1509"/>
      <c r="R33" s="1509"/>
      <c r="S33" s="1509"/>
      <c r="T33" s="1509"/>
      <c r="U33" s="1509"/>
      <c r="V33" s="1509"/>
      <c r="W33" s="1509"/>
      <c r="X33" s="1509"/>
      <c r="Y33" s="1509"/>
      <c r="Z33" s="1509"/>
      <c r="AA33" s="1509"/>
      <c r="AB33" s="1509"/>
      <c r="AC33" s="1509"/>
      <c r="AD33" s="1509"/>
      <c r="AE33" s="1509"/>
      <c r="AF33" s="1509"/>
      <c r="AG33" s="1509"/>
      <c r="AH33" s="1509"/>
      <c r="AI33" s="1509"/>
      <c r="AJ33" s="1509"/>
      <c r="AK33" s="1509"/>
      <c r="AL33" s="1509"/>
      <c r="AM33" s="1509"/>
      <c r="AN33" s="1509"/>
      <c r="AO33" s="1509"/>
      <c r="AP33" s="1509"/>
      <c r="AQ33" s="1509"/>
      <c r="AR33" s="1509"/>
      <c r="AS33" s="1509"/>
      <c r="AT33" s="1509"/>
      <c r="AU33" s="1509"/>
      <c r="AV33" s="1509"/>
      <c r="AW33" s="1509"/>
      <c r="AX33" s="1509"/>
      <c r="AY33" s="1509"/>
      <c r="AZ33" s="1509"/>
      <c r="BA33" s="1509"/>
      <c r="BB33" s="1509"/>
      <c r="BC33" s="1509"/>
      <c r="BD33" s="1509"/>
      <c r="BE33" s="1509"/>
      <c r="BF33" s="1509"/>
      <c r="BG33" s="1509"/>
      <c r="BH33" s="1509"/>
      <c r="BI33" s="1509"/>
      <c r="BJ33" s="1509"/>
      <c r="BK33" s="1509"/>
      <c r="BL33" s="1509"/>
      <c r="BM33" s="1509"/>
      <c r="BN33" s="1509"/>
      <c r="BO33" s="1509"/>
      <c r="BP33" s="1509"/>
      <c r="BQ33" s="1509"/>
      <c r="BR33" s="1509"/>
      <c r="BS33" s="1509"/>
      <c r="BT33" s="1509"/>
      <c r="BU33" s="1509"/>
      <c r="BV33" s="1509"/>
      <c r="BW33" s="1509"/>
      <c r="BX33" s="1509"/>
      <c r="BY33" s="1509"/>
      <c r="BZ33" s="1509"/>
      <c r="CA33" s="1509"/>
      <c r="CB33" s="1509"/>
      <c r="CC33" s="1509"/>
      <c r="CD33" s="1509"/>
      <c r="CE33" s="1509"/>
      <c r="CF33" s="1509"/>
      <c r="CG33" s="1509"/>
      <c r="CH33" s="1509"/>
      <c r="CI33" s="1509"/>
      <c r="CJ33" s="1509"/>
      <c r="CK33" s="1509"/>
      <c r="CL33" s="1509"/>
      <c r="CM33" s="1509"/>
      <c r="CN33" s="1509"/>
      <c r="CO33" s="1509"/>
      <c r="CP33" s="1509"/>
      <c r="CQ33" s="1509"/>
      <c r="CR33" s="1509"/>
      <c r="CS33" s="1509"/>
      <c r="CT33" s="1509"/>
      <c r="CU33" s="1509"/>
      <c r="CV33" s="1509"/>
      <c r="CW33" s="1509"/>
      <c r="CX33" s="1509"/>
      <c r="CY33" s="1509"/>
      <c r="CZ33" s="1509"/>
      <c r="DA33" s="1509"/>
      <c r="DB33" s="1509"/>
      <c r="DC33" s="1509"/>
      <c r="DD33" s="1509"/>
      <c r="DE33" s="1509"/>
      <c r="DF33" s="1509"/>
      <c r="DG33" s="1509"/>
      <c r="DH33" s="1509"/>
      <c r="DI33" s="1509"/>
      <c r="DJ33" s="1509"/>
      <c r="DK33" s="1509"/>
    </row>
    <row r="34" spans="1:115" s="1510" customFormat="1" ht="12.75">
      <c r="A34" s="1531" t="s">
        <v>57</v>
      </c>
      <c r="B34" s="1880" t="s">
        <v>92</v>
      </c>
      <c r="C34" s="1889" t="s">
        <v>92</v>
      </c>
      <c r="D34" s="1897" t="s">
        <v>92</v>
      </c>
      <c r="E34" s="1904" t="s">
        <v>92</v>
      </c>
      <c r="F34" s="1890" t="s">
        <v>92</v>
      </c>
      <c r="G34" s="1910" t="s">
        <v>92</v>
      </c>
      <c r="H34" s="1522" t="str">
        <f t="shared" si="7"/>
        <v>0</v>
      </c>
      <c r="I34" s="1526" t="str">
        <f t="shared" si="7"/>
        <v>0</v>
      </c>
      <c r="J34" s="1527" t="str">
        <f t="shared" si="7"/>
        <v>0</v>
      </c>
      <c r="K34" s="1509"/>
      <c r="L34" s="1509"/>
      <c r="M34" s="1509"/>
      <c r="N34" s="1509"/>
      <c r="O34" s="1509"/>
      <c r="P34" s="1509"/>
      <c r="Q34" s="1509"/>
      <c r="R34" s="1509"/>
      <c r="S34" s="1509"/>
      <c r="T34" s="1509"/>
      <c r="U34" s="1509"/>
      <c r="V34" s="1509"/>
      <c r="W34" s="1509"/>
      <c r="X34" s="1509"/>
      <c r="Y34" s="1509"/>
      <c r="Z34" s="1509"/>
      <c r="AA34" s="1509"/>
      <c r="AB34" s="1509"/>
      <c r="AC34" s="1509"/>
      <c r="AD34" s="1509"/>
      <c r="AE34" s="1509"/>
      <c r="AF34" s="1509"/>
      <c r="AG34" s="1509"/>
      <c r="AH34" s="1509"/>
      <c r="AI34" s="1509"/>
      <c r="AJ34" s="1509"/>
      <c r="AK34" s="1509"/>
      <c r="AL34" s="1509"/>
      <c r="AM34" s="1509"/>
      <c r="AN34" s="1509"/>
      <c r="AO34" s="1509"/>
      <c r="AP34" s="1509"/>
      <c r="AQ34" s="1509"/>
      <c r="AR34" s="1509"/>
      <c r="AS34" s="1509"/>
      <c r="AT34" s="1509"/>
      <c r="AU34" s="1509"/>
      <c r="AV34" s="1509"/>
      <c r="AW34" s="1509"/>
      <c r="AX34" s="1509"/>
      <c r="AY34" s="1509"/>
      <c r="AZ34" s="1509"/>
      <c r="BA34" s="1509"/>
      <c r="BB34" s="1509"/>
      <c r="BC34" s="1509"/>
      <c r="BD34" s="1509"/>
      <c r="BE34" s="1509"/>
      <c r="BF34" s="1509"/>
      <c r="BG34" s="1509"/>
      <c r="BH34" s="1509"/>
      <c r="BI34" s="1509"/>
      <c r="BJ34" s="1509"/>
      <c r="BK34" s="1509"/>
      <c r="BL34" s="1509"/>
      <c r="BM34" s="1509"/>
      <c r="BN34" s="1509"/>
      <c r="BO34" s="1509"/>
      <c r="BP34" s="1509"/>
      <c r="BQ34" s="1509"/>
      <c r="BR34" s="1509"/>
      <c r="BS34" s="1509"/>
      <c r="BT34" s="1509"/>
      <c r="BU34" s="1509"/>
      <c r="BV34" s="1509"/>
      <c r="BW34" s="1509"/>
      <c r="BX34" s="1509"/>
      <c r="BY34" s="1509"/>
      <c r="BZ34" s="1509"/>
      <c r="CA34" s="1509"/>
      <c r="CB34" s="1509"/>
      <c r="CC34" s="1509"/>
      <c r="CD34" s="1509"/>
      <c r="CE34" s="1509"/>
      <c r="CF34" s="1509"/>
      <c r="CG34" s="1509"/>
      <c r="CH34" s="1509"/>
      <c r="CI34" s="1509"/>
      <c r="CJ34" s="1509"/>
      <c r="CK34" s="1509"/>
      <c r="CL34" s="1509"/>
      <c r="CM34" s="1509"/>
      <c r="CN34" s="1509"/>
      <c r="CO34" s="1509"/>
      <c r="CP34" s="1509"/>
      <c r="CQ34" s="1509"/>
      <c r="CR34" s="1509"/>
      <c r="CS34" s="1509"/>
      <c r="CT34" s="1509"/>
      <c r="CU34" s="1509"/>
      <c r="CV34" s="1509"/>
      <c r="CW34" s="1509"/>
      <c r="CX34" s="1509"/>
      <c r="CY34" s="1509"/>
      <c r="CZ34" s="1509"/>
      <c r="DA34" s="1509"/>
      <c r="DB34" s="1509"/>
      <c r="DC34" s="1509"/>
      <c r="DD34" s="1509"/>
      <c r="DE34" s="1509"/>
      <c r="DF34" s="1509"/>
      <c r="DG34" s="1509"/>
      <c r="DH34" s="1509"/>
      <c r="DI34" s="1509"/>
      <c r="DJ34" s="1509"/>
      <c r="DK34" s="1509"/>
    </row>
    <row r="35" spans="1:115" s="1510" customFormat="1" ht="12.75">
      <c r="A35" s="1532" t="s">
        <v>58</v>
      </c>
      <c r="B35" s="1881" t="s">
        <v>92</v>
      </c>
      <c r="C35" s="1890" t="s">
        <v>92</v>
      </c>
      <c r="D35" s="1898" t="s">
        <v>92</v>
      </c>
      <c r="E35" s="1899">
        <v>0</v>
      </c>
      <c r="F35" s="1887">
        <v>0</v>
      </c>
      <c r="G35" s="1909">
        <v>0</v>
      </c>
      <c r="H35" s="1522">
        <f t="shared" si="7"/>
        <v>0</v>
      </c>
      <c r="I35" s="1526">
        <f t="shared" si="7"/>
        <v>0</v>
      </c>
      <c r="J35" s="1527">
        <f t="shared" si="7"/>
        <v>0</v>
      </c>
      <c r="K35" s="1509"/>
      <c r="L35" s="1509"/>
      <c r="M35" s="1509"/>
      <c r="N35" s="1509"/>
      <c r="O35" s="1509"/>
      <c r="P35" s="1509"/>
      <c r="Q35" s="1509"/>
      <c r="R35" s="1509"/>
      <c r="S35" s="1509"/>
      <c r="T35" s="1509"/>
      <c r="U35" s="1509"/>
      <c r="V35" s="1509"/>
      <c r="W35" s="1509"/>
      <c r="X35" s="1509"/>
      <c r="Y35" s="1509"/>
      <c r="Z35" s="1509"/>
      <c r="AA35" s="1509"/>
      <c r="AB35" s="1509"/>
      <c r="AC35" s="1509"/>
      <c r="AD35" s="1509"/>
      <c r="AE35" s="1509"/>
      <c r="AF35" s="1509"/>
      <c r="AG35" s="1509"/>
      <c r="AH35" s="1509"/>
      <c r="AI35" s="1509"/>
      <c r="AJ35" s="1509"/>
      <c r="AK35" s="1509"/>
      <c r="AL35" s="1509"/>
      <c r="AM35" s="1509"/>
      <c r="AN35" s="1509"/>
      <c r="AO35" s="1509"/>
      <c r="AP35" s="1509"/>
      <c r="AQ35" s="1509"/>
      <c r="AR35" s="1509"/>
      <c r="AS35" s="1509"/>
      <c r="AT35" s="1509"/>
      <c r="AU35" s="1509"/>
      <c r="AV35" s="1509"/>
      <c r="AW35" s="1509"/>
      <c r="AX35" s="1509"/>
      <c r="AY35" s="1509"/>
      <c r="AZ35" s="1509"/>
      <c r="BA35" s="1509"/>
      <c r="BB35" s="1509"/>
      <c r="BC35" s="1509"/>
      <c r="BD35" s="1509"/>
      <c r="BE35" s="1509"/>
      <c r="BF35" s="1509"/>
      <c r="BG35" s="1509"/>
      <c r="BH35" s="1509"/>
      <c r="BI35" s="1509"/>
      <c r="BJ35" s="1509"/>
      <c r="BK35" s="1509"/>
      <c r="BL35" s="1509"/>
      <c r="BM35" s="1509"/>
      <c r="BN35" s="1509"/>
      <c r="BO35" s="1509"/>
      <c r="BP35" s="1509"/>
      <c r="BQ35" s="1509"/>
      <c r="BR35" s="1509"/>
      <c r="BS35" s="1509"/>
      <c r="BT35" s="1509"/>
      <c r="BU35" s="1509"/>
      <c r="BV35" s="1509"/>
      <c r="BW35" s="1509"/>
      <c r="BX35" s="1509"/>
      <c r="BY35" s="1509"/>
      <c r="BZ35" s="1509"/>
      <c r="CA35" s="1509"/>
      <c r="CB35" s="1509"/>
      <c r="CC35" s="1509"/>
      <c r="CD35" s="1509"/>
      <c r="CE35" s="1509"/>
      <c r="CF35" s="1509"/>
      <c r="CG35" s="1509"/>
      <c r="CH35" s="1509"/>
      <c r="CI35" s="1509"/>
      <c r="CJ35" s="1509"/>
      <c r="CK35" s="1509"/>
      <c r="CL35" s="1509"/>
      <c r="CM35" s="1509"/>
      <c r="CN35" s="1509"/>
      <c r="CO35" s="1509"/>
      <c r="CP35" s="1509"/>
      <c r="CQ35" s="1509"/>
      <c r="CR35" s="1509"/>
      <c r="CS35" s="1509"/>
      <c r="CT35" s="1509"/>
      <c r="CU35" s="1509"/>
      <c r="CV35" s="1509"/>
      <c r="CW35" s="1509"/>
      <c r="CX35" s="1509"/>
      <c r="CY35" s="1509"/>
      <c r="CZ35" s="1509"/>
      <c r="DA35" s="1509"/>
      <c r="DB35" s="1509"/>
      <c r="DC35" s="1509"/>
      <c r="DD35" s="1509"/>
      <c r="DE35" s="1509"/>
      <c r="DF35" s="1509"/>
      <c r="DG35" s="1509"/>
      <c r="DH35" s="1509"/>
      <c r="DI35" s="1509"/>
      <c r="DJ35" s="1509"/>
      <c r="DK35" s="1509"/>
    </row>
    <row r="36" spans="1:115" s="1510" customFormat="1" ht="12.75">
      <c r="A36" s="1533" t="s">
        <v>59</v>
      </c>
      <c r="B36" s="1879">
        <v>0</v>
      </c>
      <c r="C36" s="1887">
        <v>0</v>
      </c>
      <c r="D36" s="1549">
        <v>0</v>
      </c>
      <c r="E36" s="1903">
        <v>0</v>
      </c>
      <c r="F36" s="1547">
        <v>0</v>
      </c>
      <c r="G36" s="1548">
        <v>0</v>
      </c>
      <c r="H36" s="1522">
        <f t="shared" si="7"/>
        <v>0</v>
      </c>
      <c r="I36" s="1526">
        <f t="shared" si="7"/>
        <v>0</v>
      </c>
      <c r="J36" s="1527">
        <f t="shared" si="7"/>
        <v>0</v>
      </c>
      <c r="K36" s="1509"/>
      <c r="L36" s="1509"/>
      <c r="M36" s="1509"/>
      <c r="N36" s="1509"/>
      <c r="O36" s="1509"/>
      <c r="P36" s="1509"/>
      <c r="Q36" s="1509"/>
      <c r="R36" s="1509"/>
      <c r="S36" s="1509"/>
      <c r="T36" s="1509"/>
      <c r="U36" s="1509"/>
      <c r="V36" s="1509"/>
      <c r="W36" s="1509"/>
      <c r="X36" s="1509"/>
      <c r="Y36" s="1509"/>
      <c r="Z36" s="1509"/>
      <c r="AA36" s="1509"/>
      <c r="AB36" s="1509"/>
      <c r="AC36" s="1509"/>
      <c r="AD36" s="1509"/>
      <c r="AE36" s="1509"/>
      <c r="AF36" s="1509"/>
      <c r="AG36" s="1509"/>
      <c r="AH36" s="1509"/>
      <c r="AI36" s="1509"/>
      <c r="AJ36" s="1509"/>
      <c r="AK36" s="1509"/>
      <c r="AL36" s="1509"/>
      <c r="AM36" s="1509"/>
      <c r="AN36" s="1509"/>
      <c r="AO36" s="1509"/>
      <c r="AP36" s="1509"/>
      <c r="AQ36" s="1509"/>
      <c r="AR36" s="1509"/>
      <c r="AS36" s="1509"/>
      <c r="AT36" s="1509"/>
      <c r="AU36" s="1509"/>
      <c r="AV36" s="1509"/>
      <c r="AW36" s="1509"/>
      <c r="AX36" s="1509"/>
      <c r="AY36" s="1509"/>
      <c r="AZ36" s="1509"/>
      <c r="BA36" s="1509"/>
      <c r="BB36" s="1509"/>
      <c r="BC36" s="1509"/>
      <c r="BD36" s="1509"/>
      <c r="BE36" s="1509"/>
      <c r="BF36" s="1509"/>
      <c r="BG36" s="1509"/>
      <c r="BH36" s="1509"/>
      <c r="BI36" s="1509"/>
      <c r="BJ36" s="1509"/>
      <c r="BK36" s="1509"/>
      <c r="BL36" s="1509"/>
      <c r="BM36" s="1509"/>
      <c r="BN36" s="1509"/>
      <c r="BO36" s="1509"/>
      <c r="BP36" s="1509"/>
      <c r="BQ36" s="1509"/>
      <c r="BR36" s="1509"/>
      <c r="BS36" s="1509"/>
      <c r="BT36" s="1509"/>
      <c r="BU36" s="1509"/>
      <c r="BV36" s="1509"/>
      <c r="BW36" s="1509"/>
      <c r="BX36" s="1509"/>
      <c r="BY36" s="1509"/>
      <c r="BZ36" s="1509"/>
      <c r="CA36" s="1509"/>
      <c r="CB36" s="1509"/>
      <c r="CC36" s="1509"/>
      <c r="CD36" s="1509"/>
      <c r="CE36" s="1509"/>
      <c r="CF36" s="1509"/>
      <c r="CG36" s="1509"/>
      <c r="CH36" s="1509"/>
      <c r="CI36" s="1509"/>
      <c r="CJ36" s="1509"/>
      <c r="CK36" s="1509"/>
      <c r="CL36" s="1509"/>
      <c r="CM36" s="1509"/>
      <c r="CN36" s="1509"/>
      <c r="CO36" s="1509"/>
      <c r="CP36" s="1509"/>
      <c r="CQ36" s="1509"/>
      <c r="CR36" s="1509"/>
      <c r="CS36" s="1509"/>
      <c r="CT36" s="1509"/>
      <c r="CU36" s="1509"/>
      <c r="CV36" s="1509"/>
      <c r="CW36" s="1509"/>
      <c r="CX36" s="1509"/>
      <c r="CY36" s="1509"/>
      <c r="CZ36" s="1509"/>
      <c r="DA36" s="1509"/>
      <c r="DB36" s="1509"/>
      <c r="DC36" s="1509"/>
      <c r="DD36" s="1509"/>
      <c r="DE36" s="1509"/>
      <c r="DF36" s="1509"/>
      <c r="DG36" s="1509"/>
      <c r="DH36" s="1509"/>
      <c r="DI36" s="1509"/>
      <c r="DJ36" s="1509"/>
      <c r="DK36" s="1509"/>
    </row>
    <row r="37" spans="1:115" s="1510" customFormat="1" ht="12.75">
      <c r="A37" s="1552" t="s">
        <v>64</v>
      </c>
      <c r="B37" s="1553">
        <f aca="true" t="shared" si="8" ref="B37:G37">SUM(B29:B36)</f>
        <v>0</v>
      </c>
      <c r="C37" s="1522">
        <f t="shared" si="8"/>
        <v>0</v>
      </c>
      <c r="D37" s="1554">
        <f t="shared" si="8"/>
        <v>0</v>
      </c>
      <c r="E37" s="1522">
        <f t="shared" si="8"/>
        <v>0</v>
      </c>
      <c r="F37" s="1522">
        <f t="shared" si="8"/>
        <v>0</v>
      </c>
      <c r="G37" s="1525">
        <f t="shared" si="8"/>
        <v>0</v>
      </c>
      <c r="H37" s="1522">
        <f aca="true" t="shared" si="9" ref="H37:J40">B37+E37</f>
        <v>0</v>
      </c>
      <c r="I37" s="1522">
        <f t="shared" si="9"/>
        <v>0</v>
      </c>
      <c r="J37" s="1525">
        <f t="shared" si="9"/>
        <v>0</v>
      </c>
      <c r="K37" s="1509"/>
      <c r="L37" s="1509"/>
      <c r="M37" s="1509"/>
      <c r="N37" s="1509"/>
      <c r="O37" s="1509"/>
      <c r="P37" s="1509"/>
      <c r="Q37" s="1509"/>
      <c r="R37" s="1509"/>
      <c r="S37" s="1509"/>
      <c r="T37" s="1509"/>
      <c r="U37" s="1509"/>
      <c r="V37" s="1509"/>
      <c r="W37" s="1509"/>
      <c r="X37" s="1509"/>
      <c r="Y37" s="1509"/>
      <c r="Z37" s="1509"/>
      <c r="AA37" s="1509"/>
      <c r="AB37" s="1509"/>
      <c r="AC37" s="1509"/>
      <c r="AD37" s="1509"/>
      <c r="AE37" s="1509"/>
      <c r="AF37" s="1509"/>
      <c r="AG37" s="1509"/>
      <c r="AH37" s="1509"/>
      <c r="AI37" s="1509"/>
      <c r="AJ37" s="1509"/>
      <c r="AK37" s="1509"/>
      <c r="AL37" s="1509"/>
      <c r="AM37" s="1509"/>
      <c r="AN37" s="1509"/>
      <c r="AO37" s="1509"/>
      <c r="AP37" s="1509"/>
      <c r="AQ37" s="1509"/>
      <c r="AR37" s="1509"/>
      <c r="AS37" s="1509"/>
      <c r="AT37" s="1509"/>
      <c r="AU37" s="1509"/>
      <c r="AV37" s="1509"/>
      <c r="AW37" s="1509"/>
      <c r="AX37" s="1509"/>
      <c r="AY37" s="1509"/>
      <c r="AZ37" s="1509"/>
      <c r="BA37" s="1509"/>
      <c r="BB37" s="1509"/>
      <c r="BC37" s="1509"/>
      <c r="BD37" s="1509"/>
      <c r="BE37" s="1509"/>
      <c r="BF37" s="1509"/>
      <c r="BG37" s="1509"/>
      <c r="BH37" s="1509"/>
      <c r="BI37" s="1509"/>
      <c r="BJ37" s="1509"/>
      <c r="BK37" s="1509"/>
      <c r="BL37" s="1509"/>
      <c r="BM37" s="1509"/>
      <c r="BN37" s="1509"/>
      <c r="BO37" s="1509"/>
      <c r="BP37" s="1509"/>
      <c r="BQ37" s="1509"/>
      <c r="BR37" s="1509"/>
      <c r="BS37" s="1509"/>
      <c r="BT37" s="1509"/>
      <c r="BU37" s="1509"/>
      <c r="BV37" s="1509"/>
      <c r="BW37" s="1509"/>
      <c r="BX37" s="1509"/>
      <c r="BY37" s="1509"/>
      <c r="BZ37" s="1509"/>
      <c r="CA37" s="1509"/>
      <c r="CB37" s="1509"/>
      <c r="CC37" s="1509"/>
      <c r="CD37" s="1509"/>
      <c r="CE37" s="1509"/>
      <c r="CF37" s="1509"/>
      <c r="CG37" s="1509"/>
      <c r="CH37" s="1509"/>
      <c r="CI37" s="1509"/>
      <c r="CJ37" s="1509"/>
      <c r="CK37" s="1509"/>
      <c r="CL37" s="1509"/>
      <c r="CM37" s="1509"/>
      <c r="CN37" s="1509"/>
      <c r="CO37" s="1509"/>
      <c r="CP37" s="1509"/>
      <c r="CQ37" s="1509"/>
      <c r="CR37" s="1509"/>
      <c r="CS37" s="1509"/>
      <c r="CT37" s="1509"/>
      <c r="CU37" s="1509"/>
      <c r="CV37" s="1509"/>
      <c r="CW37" s="1509"/>
      <c r="CX37" s="1509"/>
      <c r="CY37" s="1509"/>
      <c r="CZ37" s="1509"/>
      <c r="DA37" s="1509"/>
      <c r="DB37" s="1509"/>
      <c r="DC37" s="1509"/>
      <c r="DD37" s="1509"/>
      <c r="DE37" s="1509"/>
      <c r="DF37" s="1509"/>
      <c r="DG37" s="1509"/>
      <c r="DH37" s="1509"/>
      <c r="DI37" s="1509"/>
      <c r="DJ37" s="1509"/>
      <c r="DK37" s="1509"/>
    </row>
    <row r="38" spans="1:115" s="1510" customFormat="1" ht="12.75">
      <c r="A38" s="1555" t="s">
        <v>65</v>
      </c>
      <c r="B38" s="1556">
        <f aca="true" t="shared" si="10" ref="B38:G38">B27</f>
        <v>0</v>
      </c>
      <c r="C38" s="1557">
        <f t="shared" si="10"/>
        <v>0</v>
      </c>
      <c r="D38" s="1558">
        <f t="shared" si="10"/>
        <v>0</v>
      </c>
      <c r="E38" s="1522">
        <f t="shared" si="10"/>
        <v>6</v>
      </c>
      <c r="F38" s="1523">
        <f t="shared" si="10"/>
        <v>0</v>
      </c>
      <c r="G38" s="1525">
        <f t="shared" si="10"/>
        <v>6</v>
      </c>
      <c r="H38" s="1522">
        <f t="shared" si="9"/>
        <v>6</v>
      </c>
      <c r="I38" s="1522">
        <f t="shared" si="9"/>
        <v>0</v>
      </c>
      <c r="J38" s="1525">
        <f t="shared" si="9"/>
        <v>6</v>
      </c>
      <c r="K38" s="1509"/>
      <c r="L38" s="1509"/>
      <c r="M38" s="1509"/>
      <c r="N38" s="1509"/>
      <c r="O38" s="1509"/>
      <c r="P38" s="1509"/>
      <c r="Q38" s="1509"/>
      <c r="R38" s="1509"/>
      <c r="S38" s="1509"/>
      <c r="T38" s="1509"/>
      <c r="U38" s="1509"/>
      <c r="V38" s="1509"/>
      <c r="W38" s="1509"/>
      <c r="X38" s="1509"/>
      <c r="Y38" s="1509"/>
      <c r="Z38" s="1509"/>
      <c r="AA38" s="1509"/>
      <c r="AB38" s="1509"/>
      <c r="AC38" s="1509"/>
      <c r="AD38" s="1509"/>
      <c r="AE38" s="1509"/>
      <c r="AF38" s="1509"/>
      <c r="AG38" s="1509"/>
      <c r="AH38" s="1509"/>
      <c r="AI38" s="1509"/>
      <c r="AJ38" s="1509"/>
      <c r="AK38" s="1509"/>
      <c r="AL38" s="1509"/>
      <c r="AM38" s="1509"/>
      <c r="AN38" s="1509"/>
      <c r="AO38" s="1509"/>
      <c r="AP38" s="1509"/>
      <c r="AQ38" s="1509"/>
      <c r="AR38" s="1509"/>
      <c r="AS38" s="1509"/>
      <c r="AT38" s="1509"/>
      <c r="AU38" s="1509"/>
      <c r="AV38" s="1509"/>
      <c r="AW38" s="1509"/>
      <c r="AX38" s="1509"/>
      <c r="AY38" s="1509"/>
      <c r="AZ38" s="1509"/>
      <c r="BA38" s="1509"/>
      <c r="BB38" s="1509"/>
      <c r="BC38" s="1509"/>
      <c r="BD38" s="1509"/>
      <c r="BE38" s="1509"/>
      <c r="BF38" s="1509"/>
      <c r="BG38" s="1509"/>
      <c r="BH38" s="1509"/>
      <c r="BI38" s="1509"/>
      <c r="BJ38" s="1509"/>
      <c r="BK38" s="1509"/>
      <c r="BL38" s="1509"/>
      <c r="BM38" s="1509"/>
      <c r="BN38" s="1509"/>
      <c r="BO38" s="1509"/>
      <c r="BP38" s="1509"/>
      <c r="BQ38" s="1509"/>
      <c r="BR38" s="1509"/>
      <c r="BS38" s="1509"/>
      <c r="BT38" s="1509"/>
      <c r="BU38" s="1509"/>
      <c r="BV38" s="1509"/>
      <c r="BW38" s="1509"/>
      <c r="BX38" s="1509"/>
      <c r="BY38" s="1509"/>
      <c r="BZ38" s="1509"/>
      <c r="CA38" s="1509"/>
      <c r="CB38" s="1509"/>
      <c r="CC38" s="1509"/>
      <c r="CD38" s="1509"/>
      <c r="CE38" s="1509"/>
      <c r="CF38" s="1509"/>
      <c r="CG38" s="1509"/>
      <c r="CH38" s="1509"/>
      <c r="CI38" s="1509"/>
      <c r="CJ38" s="1509"/>
      <c r="CK38" s="1509"/>
      <c r="CL38" s="1509"/>
      <c r="CM38" s="1509"/>
      <c r="CN38" s="1509"/>
      <c r="CO38" s="1509"/>
      <c r="CP38" s="1509"/>
      <c r="CQ38" s="1509"/>
      <c r="CR38" s="1509"/>
      <c r="CS38" s="1509"/>
      <c r="CT38" s="1509"/>
      <c r="CU38" s="1509"/>
      <c r="CV38" s="1509"/>
      <c r="CW38" s="1509"/>
      <c r="CX38" s="1509"/>
      <c r="CY38" s="1509"/>
      <c r="CZ38" s="1509"/>
      <c r="DA38" s="1509"/>
      <c r="DB38" s="1509"/>
      <c r="DC38" s="1509"/>
      <c r="DD38" s="1509"/>
      <c r="DE38" s="1509"/>
      <c r="DF38" s="1509"/>
      <c r="DG38" s="1509"/>
      <c r="DH38" s="1509"/>
      <c r="DI38" s="1509"/>
      <c r="DJ38" s="1509"/>
      <c r="DK38" s="1509"/>
    </row>
    <row r="39" spans="1:115" s="1510" customFormat="1" ht="13.5" thickBot="1">
      <c r="A39" s="1559" t="s">
        <v>64</v>
      </c>
      <c r="B39" s="1560">
        <f aca="true" t="shared" si="11" ref="B39:G39">B37</f>
        <v>0</v>
      </c>
      <c r="C39" s="1561">
        <f t="shared" si="11"/>
        <v>0</v>
      </c>
      <c r="D39" s="1558">
        <f t="shared" si="11"/>
        <v>0</v>
      </c>
      <c r="E39" s="1522">
        <f t="shared" si="11"/>
        <v>0</v>
      </c>
      <c r="F39" s="1523">
        <f t="shared" si="11"/>
        <v>0</v>
      </c>
      <c r="G39" s="1525">
        <f t="shared" si="11"/>
        <v>0</v>
      </c>
      <c r="H39" s="1562">
        <f t="shared" si="9"/>
        <v>0</v>
      </c>
      <c r="I39" s="1563">
        <f t="shared" si="9"/>
        <v>0</v>
      </c>
      <c r="J39" s="1564">
        <f t="shared" si="9"/>
        <v>0</v>
      </c>
      <c r="K39" s="1509"/>
      <c r="L39" s="1509"/>
      <c r="M39" s="1509"/>
      <c r="N39" s="1509"/>
      <c r="O39" s="1509"/>
      <c r="P39" s="1509"/>
      <c r="Q39" s="1509"/>
      <c r="R39" s="1509"/>
      <c r="S39" s="1509"/>
      <c r="T39" s="1509"/>
      <c r="U39" s="1509"/>
      <c r="V39" s="1509"/>
      <c r="W39" s="1509"/>
      <c r="X39" s="1509"/>
      <c r="Y39" s="1509"/>
      <c r="Z39" s="1509"/>
      <c r="AA39" s="1509"/>
      <c r="AB39" s="1509"/>
      <c r="AC39" s="1509"/>
      <c r="AD39" s="1509"/>
      <c r="AE39" s="1509"/>
      <c r="AF39" s="1509"/>
      <c r="AG39" s="1509"/>
      <c r="AH39" s="1509"/>
      <c r="AI39" s="1509"/>
      <c r="AJ39" s="1509"/>
      <c r="AK39" s="1509"/>
      <c r="AL39" s="1509"/>
      <c r="AM39" s="1509"/>
      <c r="AN39" s="1509"/>
      <c r="AO39" s="1509"/>
      <c r="AP39" s="1509"/>
      <c r="AQ39" s="1509"/>
      <c r="AR39" s="1509"/>
      <c r="AS39" s="1509"/>
      <c r="AT39" s="1509"/>
      <c r="AU39" s="1509"/>
      <c r="AV39" s="1509"/>
      <c r="AW39" s="1509"/>
      <c r="AX39" s="1509"/>
      <c r="AY39" s="1509"/>
      <c r="AZ39" s="1509"/>
      <c r="BA39" s="1509"/>
      <c r="BB39" s="1509"/>
      <c r="BC39" s="1509"/>
      <c r="BD39" s="1509"/>
      <c r="BE39" s="1509"/>
      <c r="BF39" s="1509"/>
      <c r="BG39" s="1509"/>
      <c r="BH39" s="1509"/>
      <c r="BI39" s="1509"/>
      <c r="BJ39" s="1509"/>
      <c r="BK39" s="1509"/>
      <c r="BL39" s="1509"/>
      <c r="BM39" s="1509"/>
      <c r="BN39" s="1509"/>
      <c r="BO39" s="1509"/>
      <c r="BP39" s="1509"/>
      <c r="BQ39" s="1509"/>
      <c r="BR39" s="1509"/>
      <c r="BS39" s="1509"/>
      <c r="BT39" s="1509"/>
      <c r="BU39" s="1509"/>
      <c r="BV39" s="1509"/>
      <c r="BW39" s="1509"/>
      <c r="BX39" s="1509"/>
      <c r="BY39" s="1509"/>
      <c r="BZ39" s="1509"/>
      <c r="CA39" s="1509"/>
      <c r="CB39" s="1509"/>
      <c r="CC39" s="1509"/>
      <c r="CD39" s="1509"/>
      <c r="CE39" s="1509"/>
      <c r="CF39" s="1509"/>
      <c r="CG39" s="1509"/>
      <c r="CH39" s="1509"/>
      <c r="CI39" s="1509"/>
      <c r="CJ39" s="1509"/>
      <c r="CK39" s="1509"/>
      <c r="CL39" s="1509"/>
      <c r="CM39" s="1509"/>
      <c r="CN39" s="1509"/>
      <c r="CO39" s="1509"/>
      <c r="CP39" s="1509"/>
      <c r="CQ39" s="1509"/>
      <c r="CR39" s="1509"/>
      <c r="CS39" s="1509"/>
      <c r="CT39" s="1509"/>
      <c r="CU39" s="1509"/>
      <c r="CV39" s="1509"/>
      <c r="CW39" s="1509"/>
      <c r="CX39" s="1509"/>
      <c r="CY39" s="1509"/>
      <c r="CZ39" s="1509"/>
      <c r="DA39" s="1509"/>
      <c r="DB39" s="1509"/>
      <c r="DC39" s="1509"/>
      <c r="DD39" s="1509"/>
      <c r="DE39" s="1509"/>
      <c r="DF39" s="1509"/>
      <c r="DG39" s="1509"/>
      <c r="DH39" s="1509"/>
      <c r="DI39" s="1509"/>
      <c r="DJ39" s="1509"/>
      <c r="DK39" s="1509"/>
    </row>
    <row r="40" spans="1:115" s="1510" customFormat="1" ht="13.5" thickBot="1">
      <c r="A40" s="1565" t="s">
        <v>66</v>
      </c>
      <c r="B40" s="1566">
        <f aca="true" t="shared" si="12" ref="B40:G40">B39+B38</f>
        <v>0</v>
      </c>
      <c r="C40" s="1567">
        <f t="shared" si="12"/>
        <v>0</v>
      </c>
      <c r="D40" s="1568">
        <f t="shared" si="12"/>
        <v>0</v>
      </c>
      <c r="E40" s="1569">
        <f t="shared" si="12"/>
        <v>6</v>
      </c>
      <c r="F40" s="1570">
        <f t="shared" si="12"/>
        <v>0</v>
      </c>
      <c r="G40" s="1571">
        <f t="shared" si="12"/>
        <v>6</v>
      </c>
      <c r="H40" s="1572">
        <f t="shared" si="9"/>
        <v>6</v>
      </c>
      <c r="I40" s="1573">
        <f t="shared" si="9"/>
        <v>0</v>
      </c>
      <c r="J40" s="1574">
        <f t="shared" si="9"/>
        <v>6</v>
      </c>
      <c r="K40" s="1509"/>
      <c r="L40" s="1509"/>
      <c r="M40" s="1509"/>
      <c r="N40" s="1509"/>
      <c r="O40" s="1509"/>
      <c r="P40" s="1509"/>
      <c r="Q40" s="1509"/>
      <c r="R40" s="1509"/>
      <c r="S40" s="1509"/>
      <c r="T40" s="1509"/>
      <c r="U40" s="1509"/>
      <c r="V40" s="1509"/>
      <c r="W40" s="1509"/>
      <c r="X40" s="1509"/>
      <c r="Y40" s="1509"/>
      <c r="Z40" s="1509"/>
      <c r="AA40" s="1509"/>
      <c r="AB40" s="1509"/>
      <c r="AC40" s="1509"/>
      <c r="AD40" s="1509"/>
      <c r="AE40" s="1509"/>
      <c r="AF40" s="1509"/>
      <c r="AG40" s="1509"/>
      <c r="AH40" s="1509"/>
      <c r="AI40" s="1509"/>
      <c r="AJ40" s="1509"/>
      <c r="AK40" s="1509"/>
      <c r="AL40" s="1509"/>
      <c r="AM40" s="1509"/>
      <c r="AN40" s="1509"/>
      <c r="AO40" s="1509"/>
      <c r="AP40" s="1509"/>
      <c r="AQ40" s="1509"/>
      <c r="AR40" s="1509"/>
      <c r="AS40" s="1509"/>
      <c r="AT40" s="1509"/>
      <c r="AU40" s="1509"/>
      <c r="AV40" s="1509"/>
      <c r="AW40" s="1509"/>
      <c r="AX40" s="1509"/>
      <c r="AY40" s="1509"/>
      <c r="AZ40" s="1509"/>
      <c r="BA40" s="1509"/>
      <c r="BB40" s="1509"/>
      <c r="BC40" s="1509"/>
      <c r="BD40" s="1509"/>
      <c r="BE40" s="1509"/>
      <c r="BF40" s="1509"/>
      <c r="BG40" s="1509"/>
      <c r="BH40" s="1509"/>
      <c r="BI40" s="1509"/>
      <c r="BJ40" s="1509"/>
      <c r="BK40" s="1509"/>
      <c r="BL40" s="1509"/>
      <c r="BM40" s="1509"/>
      <c r="BN40" s="1509"/>
      <c r="BO40" s="1509"/>
      <c r="BP40" s="1509"/>
      <c r="BQ40" s="1509"/>
      <c r="BR40" s="1509"/>
      <c r="BS40" s="1509"/>
      <c r="BT40" s="1509"/>
      <c r="BU40" s="1509"/>
      <c r="BV40" s="1509"/>
      <c r="BW40" s="1509"/>
      <c r="BX40" s="1509"/>
      <c r="BY40" s="1509"/>
      <c r="BZ40" s="1509"/>
      <c r="CA40" s="1509"/>
      <c r="CB40" s="1509"/>
      <c r="CC40" s="1509"/>
      <c r="CD40" s="1509"/>
      <c r="CE40" s="1509"/>
      <c r="CF40" s="1509"/>
      <c r="CG40" s="1509"/>
      <c r="CH40" s="1509"/>
      <c r="CI40" s="1509"/>
      <c r="CJ40" s="1509"/>
      <c r="CK40" s="1509"/>
      <c r="CL40" s="1509"/>
      <c r="CM40" s="1509"/>
      <c r="CN40" s="1509"/>
      <c r="CO40" s="1509"/>
      <c r="CP40" s="1509"/>
      <c r="CQ40" s="1509"/>
      <c r="CR40" s="1509"/>
      <c r="CS40" s="1509"/>
      <c r="CT40" s="1509"/>
      <c r="CU40" s="1509"/>
      <c r="CV40" s="1509"/>
      <c r="CW40" s="1509"/>
      <c r="CX40" s="1509"/>
      <c r="CY40" s="1509"/>
      <c r="CZ40" s="1509"/>
      <c r="DA40" s="1509"/>
      <c r="DB40" s="1509"/>
      <c r="DC40" s="1509"/>
      <c r="DD40" s="1509"/>
      <c r="DE40" s="1509"/>
      <c r="DF40" s="1509"/>
      <c r="DG40" s="1509"/>
      <c r="DH40" s="1509"/>
      <c r="DI40" s="1509"/>
      <c r="DJ40" s="1509"/>
      <c r="DK40" s="1509"/>
    </row>
    <row r="41" spans="2:10" ht="12.75">
      <c r="B41" s="272"/>
      <c r="C41" s="272"/>
      <c r="D41" s="272"/>
      <c r="E41" s="272"/>
      <c r="F41" s="272"/>
      <c r="G41" s="272"/>
      <c r="H41" s="272"/>
      <c r="I41" s="272"/>
      <c r="J41" s="272"/>
    </row>
    <row r="42" spans="1:14" ht="12.75">
      <c r="A42" s="3094" t="s">
        <v>319</v>
      </c>
      <c r="B42" s="3094"/>
      <c r="C42" s="3094"/>
      <c r="D42" s="3094"/>
      <c r="E42" s="3094"/>
      <c r="F42" s="3094"/>
      <c r="G42" s="3094"/>
      <c r="H42" s="3094"/>
      <c r="I42" s="3094"/>
      <c r="J42" s="3094"/>
      <c r="K42" s="3094"/>
      <c r="L42" s="3094"/>
      <c r="M42" s="3094"/>
      <c r="N42" s="3094"/>
    </row>
    <row r="44" ht="12.75">
      <c r="A44" s="261" t="s">
        <v>317</v>
      </c>
    </row>
  </sheetData>
  <sheetProtection/>
  <mergeCells count="11">
    <mergeCell ref="A42:N42"/>
    <mergeCell ref="A1:J1"/>
    <mergeCell ref="A2:J2"/>
    <mergeCell ref="A3:A6"/>
    <mergeCell ref="B3:D3"/>
    <mergeCell ref="E3:G3"/>
    <mergeCell ref="B4:D4"/>
    <mergeCell ref="E4:G4"/>
    <mergeCell ref="H4:J5"/>
    <mergeCell ref="B5:D5"/>
    <mergeCell ref="E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T43"/>
  <sheetViews>
    <sheetView zoomScale="50" zoomScaleNormal="50" zoomScalePageLayoutView="0" workbookViewId="0" topLeftCell="A1">
      <selection activeCell="M32" sqref="M32"/>
    </sheetView>
  </sheetViews>
  <sheetFormatPr defaultColWidth="9.00390625" defaultRowHeight="12.75"/>
  <cols>
    <col min="1" max="1" width="88.875" style="17" customWidth="1"/>
    <col min="2" max="2" width="12.75390625" style="17" customWidth="1"/>
    <col min="3" max="3" width="12.875" style="17" customWidth="1"/>
    <col min="4" max="4" width="12.25390625" style="17" customWidth="1"/>
    <col min="5" max="5" width="10.25390625" style="17" customWidth="1"/>
    <col min="6" max="6" width="8.75390625" style="17" customWidth="1"/>
    <col min="7" max="7" width="11.00390625" style="17" customWidth="1"/>
    <col min="8" max="8" width="9.375" style="17" customWidth="1"/>
    <col min="9" max="9" width="10.375" style="17" customWidth="1"/>
    <col min="10" max="10" width="12.25390625" style="17" customWidth="1"/>
    <col min="11" max="11" width="9.625" style="17" customWidth="1"/>
    <col min="12" max="12" width="10.75390625" style="17" customWidth="1"/>
    <col min="13" max="13" width="12.00390625" style="17" customWidth="1"/>
    <col min="14" max="14" width="12.625" style="17" customWidth="1"/>
    <col min="15" max="15" width="12.375" style="17" customWidth="1"/>
    <col min="16" max="16" width="12.00390625" style="17" customWidth="1"/>
    <col min="17" max="18" width="10.75390625" style="17" customWidth="1"/>
    <col min="19" max="19" width="9.125" style="17" customWidth="1"/>
    <col min="20" max="20" width="12.875" style="17" customWidth="1"/>
    <col min="21" max="21" width="23.375" style="17" customWidth="1"/>
    <col min="22" max="23" width="9.125" style="17" customWidth="1"/>
    <col min="24" max="24" width="10.625" style="17" bestFit="1" customWidth="1"/>
    <col min="25" max="25" width="11.25390625" style="17" customWidth="1"/>
    <col min="26" max="16384" width="9.125" style="17" customWidth="1"/>
  </cols>
  <sheetData>
    <row r="1" spans="1:20" ht="39.75" customHeight="1">
      <c r="A1" s="2915" t="s">
        <v>93</v>
      </c>
      <c r="B1" s="2915"/>
      <c r="C1" s="2915"/>
      <c r="D1" s="2915"/>
      <c r="E1" s="2915"/>
      <c r="F1" s="2915"/>
      <c r="G1" s="2915"/>
      <c r="H1" s="2915"/>
      <c r="I1" s="2915"/>
      <c r="J1" s="2915"/>
      <c r="K1" s="2915"/>
      <c r="L1" s="2915"/>
      <c r="M1" s="2915"/>
      <c r="N1" s="2915"/>
      <c r="O1" s="2915"/>
      <c r="P1" s="2915"/>
      <c r="Q1" s="31"/>
      <c r="R1" s="31"/>
      <c r="S1" s="31"/>
      <c r="T1" s="31"/>
    </row>
    <row r="2" spans="1:16" ht="28.5" customHeight="1">
      <c r="A2" s="2916" t="s">
        <v>94</v>
      </c>
      <c r="B2" s="2916"/>
      <c r="C2" s="2916"/>
      <c r="D2" s="2916"/>
      <c r="E2" s="2916"/>
      <c r="F2" s="2916"/>
      <c r="G2" s="2916"/>
      <c r="H2" s="2916"/>
      <c r="I2" s="2916"/>
      <c r="J2" s="2916"/>
      <c r="K2" s="2916"/>
      <c r="L2" s="2916"/>
      <c r="M2" s="2916"/>
      <c r="N2" s="2916"/>
      <c r="O2" s="2916"/>
      <c r="P2" s="2916"/>
    </row>
    <row r="3" spans="1:18" ht="21" customHeight="1">
      <c r="A3" s="3096" t="s">
        <v>95</v>
      </c>
      <c r="B3" s="2916"/>
      <c r="C3" s="2916"/>
      <c r="D3" s="2916"/>
      <c r="E3" s="2916"/>
      <c r="F3" s="2916"/>
      <c r="G3" s="2916"/>
      <c r="H3" s="2916"/>
      <c r="I3" s="2916"/>
      <c r="J3" s="2916"/>
      <c r="K3" s="2916"/>
      <c r="L3" s="2916"/>
      <c r="M3" s="2916"/>
      <c r="N3" s="2916"/>
      <c r="O3" s="2916"/>
      <c r="P3" s="2916"/>
      <c r="Q3" s="49"/>
      <c r="R3" s="49"/>
    </row>
    <row r="4" spans="1:18" ht="37.5" customHeight="1">
      <c r="A4" s="2915" t="s">
        <v>350</v>
      </c>
      <c r="B4" s="2915"/>
      <c r="C4" s="2915"/>
      <c r="D4" s="2915"/>
      <c r="E4" s="2915"/>
      <c r="F4" s="2915"/>
      <c r="G4" s="2915"/>
      <c r="H4" s="2915"/>
      <c r="I4" s="2915"/>
      <c r="J4" s="2915"/>
      <c r="K4" s="2915"/>
      <c r="L4" s="2915"/>
      <c r="M4" s="2915"/>
      <c r="N4" s="2915"/>
      <c r="O4" s="2915"/>
      <c r="P4" s="2915"/>
      <c r="Q4" s="49"/>
      <c r="R4" s="49"/>
    </row>
    <row r="5" ht="33" customHeight="1" thickBot="1">
      <c r="A5" s="18"/>
    </row>
    <row r="6" spans="1:18" ht="33" customHeight="1">
      <c r="A6" s="2917" t="s">
        <v>9</v>
      </c>
      <c r="B6" s="2904" t="s">
        <v>0</v>
      </c>
      <c r="C6" s="2924"/>
      <c r="D6" s="2939"/>
      <c r="E6" s="2904" t="s">
        <v>1</v>
      </c>
      <c r="F6" s="2924"/>
      <c r="G6" s="2939"/>
      <c r="H6" s="2904" t="s">
        <v>2</v>
      </c>
      <c r="I6" s="2924"/>
      <c r="J6" s="2939"/>
      <c r="K6" s="2904" t="s">
        <v>3</v>
      </c>
      <c r="L6" s="2924"/>
      <c r="M6" s="2939"/>
      <c r="N6" s="2908" t="s">
        <v>6</v>
      </c>
      <c r="O6" s="2909"/>
      <c r="P6" s="2910"/>
      <c r="Q6" s="32"/>
      <c r="R6" s="32"/>
    </row>
    <row r="7" spans="1:18" ht="33" customHeight="1" thickBot="1">
      <c r="A7" s="2918"/>
      <c r="B7" s="2940"/>
      <c r="C7" s="2941"/>
      <c r="D7" s="2942"/>
      <c r="E7" s="2943"/>
      <c r="F7" s="2944"/>
      <c r="G7" s="2945"/>
      <c r="H7" s="2943"/>
      <c r="I7" s="2944"/>
      <c r="J7" s="2945"/>
      <c r="K7" s="2940"/>
      <c r="L7" s="2941"/>
      <c r="M7" s="2942"/>
      <c r="N7" s="2911"/>
      <c r="O7" s="2912"/>
      <c r="P7" s="2913"/>
      <c r="Q7" s="32"/>
      <c r="R7" s="32"/>
    </row>
    <row r="8" spans="1:18" ht="108" customHeight="1" thickBot="1">
      <c r="A8" s="2938"/>
      <c r="B8" s="219" t="s">
        <v>26</v>
      </c>
      <c r="C8" s="221" t="s">
        <v>27</v>
      </c>
      <c r="D8" s="222" t="s">
        <v>4</v>
      </c>
      <c r="E8" s="219" t="s">
        <v>26</v>
      </c>
      <c r="F8" s="221" t="s">
        <v>27</v>
      </c>
      <c r="G8" s="222" t="s">
        <v>4</v>
      </c>
      <c r="H8" s="219" t="s">
        <v>26</v>
      </c>
      <c r="I8" s="221" t="s">
        <v>27</v>
      </c>
      <c r="J8" s="222" t="s">
        <v>4</v>
      </c>
      <c r="K8" s="219" t="s">
        <v>26</v>
      </c>
      <c r="L8" s="221" t="s">
        <v>27</v>
      </c>
      <c r="M8" s="222" t="s">
        <v>4</v>
      </c>
      <c r="N8" s="219" t="s">
        <v>26</v>
      </c>
      <c r="O8" s="221" t="s">
        <v>27</v>
      </c>
      <c r="P8" s="223" t="s">
        <v>4</v>
      </c>
      <c r="Q8" s="32"/>
      <c r="R8" s="32"/>
    </row>
    <row r="9" spans="1:18" ht="45" customHeight="1" thickBot="1">
      <c r="A9" s="2" t="s">
        <v>22</v>
      </c>
      <c r="B9" s="47"/>
      <c r="C9" s="47"/>
      <c r="D9" s="47"/>
      <c r="E9" s="47"/>
      <c r="F9" s="47"/>
      <c r="G9" s="1"/>
      <c r="H9" s="48"/>
      <c r="I9" s="47"/>
      <c r="J9" s="47"/>
      <c r="K9" s="47"/>
      <c r="L9" s="47"/>
      <c r="M9" s="1"/>
      <c r="N9" s="47"/>
      <c r="O9" s="47"/>
      <c r="P9" s="1"/>
      <c r="Q9" s="32"/>
      <c r="R9" s="32"/>
    </row>
    <row r="10" spans="1:18" ht="28.5" customHeight="1">
      <c r="A10" s="908" t="s">
        <v>22</v>
      </c>
      <c r="B10" s="2041"/>
      <c r="C10" s="2042"/>
      <c r="D10" s="1069"/>
      <c r="E10" s="2041"/>
      <c r="F10" s="2042"/>
      <c r="G10" s="1069"/>
      <c r="H10" s="2041"/>
      <c r="I10" s="2042"/>
      <c r="J10" s="1069"/>
      <c r="K10" s="2043"/>
      <c r="L10" s="2042"/>
      <c r="M10" s="2044"/>
      <c r="N10" s="2050"/>
      <c r="O10" s="2046"/>
      <c r="P10" s="2045"/>
      <c r="Q10" s="32"/>
      <c r="R10" s="32"/>
    </row>
    <row r="11" spans="1:18" ht="28.5" customHeight="1">
      <c r="A11" s="879" t="s">
        <v>80</v>
      </c>
      <c r="B11" s="392">
        <v>147</v>
      </c>
      <c r="C11" s="393">
        <v>2</v>
      </c>
      <c r="D11" s="904">
        <f aca="true" t="shared" si="0" ref="D11:D17">SUM(B11:C11)</f>
        <v>149</v>
      </c>
      <c r="E11" s="392">
        <v>145</v>
      </c>
      <c r="F11" s="393">
        <v>3</v>
      </c>
      <c r="G11" s="904">
        <f aca="true" t="shared" si="1" ref="G11:G17">SUM(E11:F11)</f>
        <v>148</v>
      </c>
      <c r="H11" s="392">
        <v>289</v>
      </c>
      <c r="I11" s="393">
        <v>51</v>
      </c>
      <c r="J11" s="904">
        <f>SUM(H11:I11)</f>
        <v>340</v>
      </c>
      <c r="K11" s="392">
        <v>165</v>
      </c>
      <c r="L11" s="905">
        <v>183</v>
      </c>
      <c r="M11" s="904">
        <f aca="true" t="shared" si="2" ref="M11:M17">SUM(K11:L11)</f>
        <v>348</v>
      </c>
      <c r="N11" s="955">
        <f aca="true" t="shared" si="3" ref="N11:O17">SUM(B11+E11+H11+K11)</f>
        <v>746</v>
      </c>
      <c r="O11" s="2047">
        <f t="shared" si="3"/>
        <v>239</v>
      </c>
      <c r="P11" s="956">
        <f aca="true" t="shared" si="4" ref="P11:P17">SUM(N11:O11)</f>
        <v>985</v>
      </c>
      <c r="Q11" s="32"/>
      <c r="R11" s="32"/>
    </row>
    <row r="12" spans="1:18" ht="30.75" customHeight="1">
      <c r="A12" s="879" t="s">
        <v>166</v>
      </c>
      <c r="B12" s="392">
        <v>40</v>
      </c>
      <c r="C12" s="393">
        <v>0</v>
      </c>
      <c r="D12" s="904">
        <f t="shared" si="0"/>
        <v>40</v>
      </c>
      <c r="E12" s="392">
        <v>21</v>
      </c>
      <c r="F12" s="393">
        <v>0</v>
      </c>
      <c r="G12" s="904">
        <f t="shared" si="1"/>
        <v>21</v>
      </c>
      <c r="H12" s="392">
        <v>32</v>
      </c>
      <c r="I12" s="393">
        <v>7</v>
      </c>
      <c r="J12" s="904">
        <f aca="true" t="shared" si="5" ref="J12:J17">SUM(H12:I12)</f>
        <v>39</v>
      </c>
      <c r="K12" s="392">
        <v>21</v>
      </c>
      <c r="L12" s="393">
        <v>20</v>
      </c>
      <c r="M12" s="904">
        <f t="shared" si="2"/>
        <v>41</v>
      </c>
      <c r="N12" s="955">
        <f t="shared" si="3"/>
        <v>114</v>
      </c>
      <c r="O12" s="2047">
        <f t="shared" si="3"/>
        <v>27</v>
      </c>
      <c r="P12" s="956">
        <f t="shared" si="4"/>
        <v>141</v>
      </c>
      <c r="Q12" s="32"/>
      <c r="R12" s="32"/>
    </row>
    <row r="13" spans="1:18" s="657" customFormat="1" ht="30.75" customHeight="1">
      <c r="A13" s="879" t="s">
        <v>167</v>
      </c>
      <c r="B13" s="392">
        <v>30</v>
      </c>
      <c r="C13" s="393">
        <v>5</v>
      </c>
      <c r="D13" s="904">
        <f t="shared" si="0"/>
        <v>35</v>
      </c>
      <c r="E13" s="392">
        <v>24</v>
      </c>
      <c r="F13" s="393">
        <v>23</v>
      </c>
      <c r="G13" s="904">
        <f t="shared" si="1"/>
        <v>47</v>
      </c>
      <c r="H13" s="392">
        <v>30</v>
      </c>
      <c r="I13" s="393">
        <v>54</v>
      </c>
      <c r="J13" s="904">
        <f t="shared" si="5"/>
        <v>84</v>
      </c>
      <c r="K13" s="392">
        <v>7</v>
      </c>
      <c r="L13" s="905">
        <v>40</v>
      </c>
      <c r="M13" s="904">
        <f t="shared" si="2"/>
        <v>47</v>
      </c>
      <c r="N13" s="955">
        <f t="shared" si="3"/>
        <v>91</v>
      </c>
      <c r="O13" s="2047">
        <f t="shared" si="3"/>
        <v>122</v>
      </c>
      <c r="P13" s="956">
        <f t="shared" si="4"/>
        <v>213</v>
      </c>
      <c r="Q13" s="656"/>
      <c r="R13" s="656"/>
    </row>
    <row r="14" spans="1:18" ht="50.25" customHeight="1">
      <c r="A14" s="879" t="s">
        <v>118</v>
      </c>
      <c r="B14" s="392">
        <v>38</v>
      </c>
      <c r="C14" s="393">
        <v>31</v>
      </c>
      <c r="D14" s="904">
        <f t="shared" si="0"/>
        <v>69</v>
      </c>
      <c r="E14" s="392">
        <v>27</v>
      </c>
      <c r="F14" s="393">
        <v>6</v>
      </c>
      <c r="G14" s="904">
        <f t="shared" si="1"/>
        <v>33</v>
      </c>
      <c r="H14" s="392">
        <v>28</v>
      </c>
      <c r="I14" s="393">
        <v>10</v>
      </c>
      <c r="J14" s="904">
        <f t="shared" si="5"/>
        <v>38</v>
      </c>
      <c r="K14" s="392">
        <v>0</v>
      </c>
      <c r="L14" s="393">
        <v>0</v>
      </c>
      <c r="M14" s="904">
        <f t="shared" si="2"/>
        <v>0</v>
      </c>
      <c r="N14" s="955">
        <f t="shared" si="3"/>
        <v>93</v>
      </c>
      <c r="O14" s="2047">
        <f t="shared" si="3"/>
        <v>47</v>
      </c>
      <c r="P14" s="956">
        <f t="shared" si="4"/>
        <v>140</v>
      </c>
      <c r="Q14" s="32"/>
      <c r="R14" s="32"/>
    </row>
    <row r="15" spans="1:18" ht="50.25" customHeight="1">
      <c r="A15" s="879" t="s">
        <v>96</v>
      </c>
      <c r="B15" s="392">
        <v>25</v>
      </c>
      <c r="C15" s="393">
        <v>10</v>
      </c>
      <c r="D15" s="904">
        <f t="shared" si="0"/>
        <v>35</v>
      </c>
      <c r="E15" s="392">
        <v>25</v>
      </c>
      <c r="F15" s="393">
        <v>10</v>
      </c>
      <c r="G15" s="904">
        <f t="shared" si="1"/>
        <v>35</v>
      </c>
      <c r="H15" s="392">
        <v>36</v>
      </c>
      <c r="I15" s="393">
        <v>5</v>
      </c>
      <c r="J15" s="904">
        <f t="shared" si="5"/>
        <v>41</v>
      </c>
      <c r="K15" s="392">
        <v>8</v>
      </c>
      <c r="L15" s="393">
        <v>13</v>
      </c>
      <c r="M15" s="904">
        <f t="shared" si="2"/>
        <v>21</v>
      </c>
      <c r="N15" s="955">
        <f t="shared" si="3"/>
        <v>94</v>
      </c>
      <c r="O15" s="2047">
        <f t="shared" si="3"/>
        <v>38</v>
      </c>
      <c r="P15" s="956">
        <f t="shared" si="4"/>
        <v>132</v>
      </c>
      <c r="Q15" s="32"/>
      <c r="R15" s="32"/>
    </row>
    <row r="16" spans="1:18" ht="50.25" customHeight="1">
      <c r="A16" s="879" t="s">
        <v>97</v>
      </c>
      <c r="B16" s="392">
        <v>38</v>
      </c>
      <c r="C16" s="393">
        <v>0</v>
      </c>
      <c r="D16" s="904">
        <f t="shared" si="0"/>
        <v>38</v>
      </c>
      <c r="E16" s="392">
        <v>29</v>
      </c>
      <c r="F16" s="393">
        <v>1</v>
      </c>
      <c r="G16" s="904">
        <f t="shared" si="1"/>
        <v>30</v>
      </c>
      <c r="H16" s="392">
        <v>30</v>
      </c>
      <c r="I16" s="393">
        <v>0</v>
      </c>
      <c r="J16" s="904">
        <f t="shared" si="5"/>
        <v>30</v>
      </c>
      <c r="K16" s="392">
        <v>14</v>
      </c>
      <c r="L16" s="393">
        <v>9</v>
      </c>
      <c r="M16" s="904">
        <f t="shared" si="2"/>
        <v>23</v>
      </c>
      <c r="N16" s="955">
        <f t="shared" si="3"/>
        <v>111</v>
      </c>
      <c r="O16" s="2047">
        <f t="shared" si="3"/>
        <v>10</v>
      </c>
      <c r="P16" s="956">
        <f t="shared" si="4"/>
        <v>121</v>
      </c>
      <c r="Q16" s="32"/>
      <c r="R16" s="32"/>
    </row>
    <row r="17" spans="1:18" ht="27.75" customHeight="1" thickBot="1">
      <c r="A17" s="879" t="s">
        <v>81</v>
      </c>
      <c r="B17" s="392">
        <v>73</v>
      </c>
      <c r="C17" s="393">
        <v>2</v>
      </c>
      <c r="D17" s="904">
        <f t="shared" si="0"/>
        <v>75</v>
      </c>
      <c r="E17" s="392">
        <v>67</v>
      </c>
      <c r="F17" s="393">
        <v>7</v>
      </c>
      <c r="G17" s="904">
        <f t="shared" si="1"/>
        <v>74</v>
      </c>
      <c r="H17" s="392">
        <v>138</v>
      </c>
      <c r="I17" s="393">
        <v>34</v>
      </c>
      <c r="J17" s="904">
        <f t="shared" si="5"/>
        <v>172</v>
      </c>
      <c r="K17" s="392">
        <v>79</v>
      </c>
      <c r="L17" s="905">
        <v>65</v>
      </c>
      <c r="M17" s="904">
        <f t="shared" si="2"/>
        <v>144</v>
      </c>
      <c r="N17" s="955">
        <f t="shared" si="3"/>
        <v>357</v>
      </c>
      <c r="O17" s="2047">
        <f t="shared" si="3"/>
        <v>108</v>
      </c>
      <c r="P17" s="956">
        <f t="shared" si="4"/>
        <v>465</v>
      </c>
      <c r="Q17" s="32"/>
      <c r="R17" s="32"/>
    </row>
    <row r="18" spans="1:18" ht="23.25" customHeight="1" thickBot="1">
      <c r="A18" s="882" t="s">
        <v>12</v>
      </c>
      <c r="B18" s="909">
        <f>SUM(B11:B17)</f>
        <v>391</v>
      </c>
      <c r="C18" s="909">
        <f>SUM(C11:C17)</f>
        <v>50</v>
      </c>
      <c r="D18" s="909">
        <f>SUM(D11:D17)</f>
        <v>441</v>
      </c>
      <c r="E18" s="909">
        <f aca="true" t="shared" si="6" ref="E18:P18">SUM(E11:E17)</f>
        <v>338</v>
      </c>
      <c r="F18" s="909">
        <f t="shared" si="6"/>
        <v>50</v>
      </c>
      <c r="G18" s="909">
        <f t="shared" si="6"/>
        <v>388</v>
      </c>
      <c r="H18" s="909">
        <f t="shared" si="6"/>
        <v>583</v>
      </c>
      <c r="I18" s="909">
        <f t="shared" si="6"/>
        <v>161</v>
      </c>
      <c r="J18" s="909">
        <f t="shared" si="6"/>
        <v>744</v>
      </c>
      <c r="K18" s="909">
        <f t="shared" si="6"/>
        <v>294</v>
      </c>
      <c r="L18" s="909">
        <f t="shared" si="6"/>
        <v>330</v>
      </c>
      <c r="M18" s="909">
        <f t="shared" si="6"/>
        <v>624</v>
      </c>
      <c r="N18" s="909">
        <f t="shared" si="6"/>
        <v>1606</v>
      </c>
      <c r="O18" s="912">
        <f t="shared" si="6"/>
        <v>591</v>
      </c>
      <c r="P18" s="946">
        <f t="shared" si="6"/>
        <v>2197</v>
      </c>
      <c r="Q18" s="32"/>
      <c r="R18" s="32"/>
    </row>
    <row r="19" spans="1:18" ht="31.5" customHeight="1" thickBot="1">
      <c r="A19" s="882" t="s">
        <v>23</v>
      </c>
      <c r="B19" s="957"/>
      <c r="C19" s="958"/>
      <c r="D19" s="959"/>
      <c r="E19" s="960"/>
      <c r="F19" s="960"/>
      <c r="G19" s="961"/>
      <c r="H19" s="960"/>
      <c r="I19" s="960"/>
      <c r="J19" s="962"/>
      <c r="K19" s="963"/>
      <c r="L19" s="960"/>
      <c r="M19" s="961"/>
      <c r="N19" s="2051"/>
      <c r="O19" s="2048"/>
      <c r="P19" s="964"/>
      <c r="Q19" s="29"/>
      <c r="R19" s="29"/>
    </row>
    <row r="20" spans="1:18" ht="24.75" customHeight="1">
      <c r="A20" s="888" t="s">
        <v>11</v>
      </c>
      <c r="B20" s="965"/>
      <c r="C20" s="966"/>
      <c r="D20" s="967"/>
      <c r="E20" s="968"/>
      <c r="F20" s="966"/>
      <c r="G20" s="967"/>
      <c r="H20" s="968"/>
      <c r="I20" s="966" t="s">
        <v>7</v>
      </c>
      <c r="J20" s="890"/>
      <c r="K20" s="965"/>
      <c r="L20" s="966"/>
      <c r="M20" s="967"/>
      <c r="N20" s="969"/>
      <c r="O20" s="2049"/>
      <c r="P20" s="970"/>
      <c r="Q20" s="26"/>
      <c r="R20" s="26"/>
    </row>
    <row r="21" spans="1:18" ht="24.75" customHeight="1">
      <c r="A21" s="879" t="s">
        <v>80</v>
      </c>
      <c r="B21" s="392">
        <v>141</v>
      </c>
      <c r="C21" s="393">
        <v>1</v>
      </c>
      <c r="D21" s="904">
        <f aca="true" t="shared" si="7" ref="D21:D27">SUM(B21:C21)</f>
        <v>142</v>
      </c>
      <c r="E21" s="392">
        <v>134</v>
      </c>
      <c r="F21" s="393">
        <v>3</v>
      </c>
      <c r="G21" s="904">
        <f aca="true" t="shared" si="8" ref="G21:G26">SUM(E21:F21)</f>
        <v>137</v>
      </c>
      <c r="H21" s="392">
        <v>275</v>
      </c>
      <c r="I21" s="393">
        <v>49</v>
      </c>
      <c r="J21" s="904">
        <f>SUM(H21:I21)</f>
        <v>324</v>
      </c>
      <c r="K21" s="392">
        <v>163</v>
      </c>
      <c r="L21" s="905">
        <v>177</v>
      </c>
      <c r="M21" s="904">
        <f aca="true" t="shared" si="9" ref="M21:M27">SUM(K21:L21)</f>
        <v>340</v>
      </c>
      <c r="N21" s="955">
        <f aca="true" t="shared" si="10" ref="N21:O27">SUM(B21+E21+H21+K21)</f>
        <v>713</v>
      </c>
      <c r="O21" s="2047">
        <f t="shared" si="10"/>
        <v>230</v>
      </c>
      <c r="P21" s="956">
        <f aca="true" t="shared" si="11" ref="P21:P27">SUM(N21:O21)</f>
        <v>943</v>
      </c>
      <c r="Q21" s="26"/>
      <c r="R21" s="26"/>
    </row>
    <row r="22" spans="1:18" ht="24.75" customHeight="1">
      <c r="A22" s="879" t="s">
        <v>166</v>
      </c>
      <c r="B22" s="392">
        <v>40</v>
      </c>
      <c r="C22" s="393">
        <v>0</v>
      </c>
      <c r="D22" s="904">
        <f t="shared" si="7"/>
        <v>40</v>
      </c>
      <c r="E22" s="392">
        <v>21</v>
      </c>
      <c r="F22" s="393">
        <v>0</v>
      </c>
      <c r="G22" s="904">
        <f t="shared" si="8"/>
        <v>21</v>
      </c>
      <c r="H22" s="392">
        <v>28</v>
      </c>
      <c r="I22" s="393">
        <v>5</v>
      </c>
      <c r="J22" s="904">
        <f aca="true" t="shared" si="12" ref="J22:J27">SUM(H22:I22)</f>
        <v>33</v>
      </c>
      <c r="K22" s="392">
        <v>20</v>
      </c>
      <c r="L22" s="393">
        <v>19</v>
      </c>
      <c r="M22" s="904">
        <f t="shared" si="9"/>
        <v>39</v>
      </c>
      <c r="N22" s="955">
        <f t="shared" si="10"/>
        <v>109</v>
      </c>
      <c r="O22" s="2047">
        <f t="shared" si="10"/>
        <v>24</v>
      </c>
      <c r="P22" s="956">
        <f t="shared" si="11"/>
        <v>133</v>
      </c>
      <c r="Q22" s="26"/>
      <c r="R22" s="26"/>
    </row>
    <row r="23" spans="1:18" ht="29.25" customHeight="1">
      <c r="A23" s="879" t="s">
        <v>167</v>
      </c>
      <c r="B23" s="392">
        <v>30</v>
      </c>
      <c r="C23" s="393">
        <v>5</v>
      </c>
      <c r="D23" s="904">
        <f t="shared" si="7"/>
        <v>35</v>
      </c>
      <c r="E23" s="392">
        <v>24</v>
      </c>
      <c r="F23" s="393">
        <v>23</v>
      </c>
      <c r="G23" s="904">
        <f t="shared" si="8"/>
        <v>47</v>
      </c>
      <c r="H23" s="392">
        <v>17</v>
      </c>
      <c r="I23" s="393">
        <v>50</v>
      </c>
      <c r="J23" s="904">
        <f t="shared" si="12"/>
        <v>67</v>
      </c>
      <c r="K23" s="392">
        <v>7</v>
      </c>
      <c r="L23" s="905">
        <v>36</v>
      </c>
      <c r="M23" s="904">
        <f t="shared" si="9"/>
        <v>43</v>
      </c>
      <c r="N23" s="955">
        <f t="shared" si="10"/>
        <v>78</v>
      </c>
      <c r="O23" s="2047">
        <f t="shared" si="10"/>
        <v>114</v>
      </c>
      <c r="P23" s="956">
        <f t="shared" si="11"/>
        <v>192</v>
      </c>
      <c r="Q23" s="26"/>
      <c r="R23" s="26"/>
    </row>
    <row r="24" spans="1:18" ht="50.25" customHeight="1">
      <c r="A24" s="879" t="s">
        <v>118</v>
      </c>
      <c r="B24" s="392">
        <v>37</v>
      </c>
      <c r="C24" s="393">
        <v>30</v>
      </c>
      <c r="D24" s="904">
        <f t="shared" si="7"/>
        <v>67</v>
      </c>
      <c r="E24" s="392">
        <v>27</v>
      </c>
      <c r="F24" s="393">
        <v>5</v>
      </c>
      <c r="G24" s="904">
        <f t="shared" si="8"/>
        <v>32</v>
      </c>
      <c r="H24" s="392">
        <v>24</v>
      </c>
      <c r="I24" s="393">
        <v>9</v>
      </c>
      <c r="J24" s="904">
        <f t="shared" si="12"/>
        <v>33</v>
      </c>
      <c r="K24" s="392">
        <v>0</v>
      </c>
      <c r="L24" s="393">
        <v>0</v>
      </c>
      <c r="M24" s="904">
        <f t="shared" si="9"/>
        <v>0</v>
      </c>
      <c r="N24" s="955">
        <f t="shared" si="10"/>
        <v>88</v>
      </c>
      <c r="O24" s="2047">
        <f t="shared" si="10"/>
        <v>44</v>
      </c>
      <c r="P24" s="956">
        <f t="shared" si="11"/>
        <v>132</v>
      </c>
      <c r="Q24" s="26"/>
      <c r="R24" s="26"/>
    </row>
    <row r="25" spans="1:18" ht="29.25" customHeight="1">
      <c r="A25" s="879" t="s">
        <v>96</v>
      </c>
      <c r="B25" s="392">
        <v>25</v>
      </c>
      <c r="C25" s="393">
        <v>10</v>
      </c>
      <c r="D25" s="904">
        <f t="shared" si="7"/>
        <v>35</v>
      </c>
      <c r="E25" s="392">
        <v>25</v>
      </c>
      <c r="F25" s="393">
        <v>10</v>
      </c>
      <c r="G25" s="904">
        <f t="shared" si="8"/>
        <v>35</v>
      </c>
      <c r="H25" s="392">
        <v>35</v>
      </c>
      <c r="I25" s="393">
        <v>5</v>
      </c>
      <c r="J25" s="904">
        <f t="shared" si="12"/>
        <v>40</v>
      </c>
      <c r="K25" s="392">
        <v>7</v>
      </c>
      <c r="L25" s="393">
        <v>13</v>
      </c>
      <c r="M25" s="904">
        <f t="shared" si="9"/>
        <v>20</v>
      </c>
      <c r="N25" s="955">
        <f t="shared" si="10"/>
        <v>92</v>
      </c>
      <c r="O25" s="2047">
        <f t="shared" si="10"/>
        <v>38</v>
      </c>
      <c r="P25" s="956">
        <f t="shared" si="11"/>
        <v>130</v>
      </c>
      <c r="Q25" s="26"/>
      <c r="R25" s="26"/>
    </row>
    <row r="26" spans="1:18" ht="53.25" customHeight="1">
      <c r="A26" s="879" t="s">
        <v>97</v>
      </c>
      <c r="B26" s="392">
        <v>38</v>
      </c>
      <c r="C26" s="393">
        <v>0</v>
      </c>
      <c r="D26" s="904">
        <f t="shared" si="7"/>
        <v>38</v>
      </c>
      <c r="E26" s="392">
        <v>29</v>
      </c>
      <c r="F26" s="393">
        <v>0</v>
      </c>
      <c r="G26" s="904">
        <f t="shared" si="8"/>
        <v>29</v>
      </c>
      <c r="H26" s="392">
        <v>30</v>
      </c>
      <c r="I26" s="393">
        <v>0</v>
      </c>
      <c r="J26" s="904">
        <f t="shared" si="12"/>
        <v>30</v>
      </c>
      <c r="K26" s="392">
        <v>14</v>
      </c>
      <c r="L26" s="393">
        <v>9</v>
      </c>
      <c r="M26" s="904">
        <f t="shared" si="9"/>
        <v>23</v>
      </c>
      <c r="N26" s="955">
        <f t="shared" si="10"/>
        <v>111</v>
      </c>
      <c r="O26" s="2047">
        <f t="shared" si="10"/>
        <v>9</v>
      </c>
      <c r="P26" s="956">
        <f t="shared" si="11"/>
        <v>120</v>
      </c>
      <c r="Q26" s="33"/>
      <c r="R26" s="33"/>
    </row>
    <row r="27" spans="1:18" ht="24.75" customHeight="1" thickBot="1">
      <c r="A27" s="879" t="s">
        <v>81</v>
      </c>
      <c r="B27" s="392">
        <v>73</v>
      </c>
      <c r="C27" s="393">
        <v>0</v>
      </c>
      <c r="D27" s="904">
        <f t="shared" si="7"/>
        <v>73</v>
      </c>
      <c r="E27" s="392">
        <v>67</v>
      </c>
      <c r="F27" s="393">
        <v>2</v>
      </c>
      <c r="G27" s="904">
        <f>SUM(E27:F27)</f>
        <v>69</v>
      </c>
      <c r="H27" s="392">
        <v>124</v>
      </c>
      <c r="I27" s="393">
        <v>29</v>
      </c>
      <c r="J27" s="904">
        <f t="shared" si="12"/>
        <v>153</v>
      </c>
      <c r="K27" s="392">
        <v>78</v>
      </c>
      <c r="L27" s="905">
        <v>63</v>
      </c>
      <c r="M27" s="904">
        <f t="shared" si="9"/>
        <v>141</v>
      </c>
      <c r="N27" s="955">
        <f t="shared" si="10"/>
        <v>342</v>
      </c>
      <c r="O27" s="2047">
        <f t="shared" si="10"/>
        <v>94</v>
      </c>
      <c r="P27" s="956">
        <f t="shared" si="11"/>
        <v>436</v>
      </c>
      <c r="Q27" s="33"/>
      <c r="R27" s="33"/>
    </row>
    <row r="28" spans="1:18" ht="24.75" customHeight="1" thickBot="1">
      <c r="A28" s="971" t="s">
        <v>207</v>
      </c>
      <c r="B28" s="912">
        <f>SUM(B21:B27)</f>
        <v>384</v>
      </c>
      <c r="C28" s="909">
        <f>SUM(C21:C27)</f>
        <v>46</v>
      </c>
      <c r="D28" s="909">
        <f>SUM(D21:D27)</f>
        <v>430</v>
      </c>
      <c r="E28" s="909">
        <f aca="true" t="shared" si="13" ref="E28:P28">SUM(E21:E27)</f>
        <v>327</v>
      </c>
      <c r="F28" s="909">
        <f t="shared" si="13"/>
        <v>43</v>
      </c>
      <c r="G28" s="909">
        <f t="shared" si="13"/>
        <v>370</v>
      </c>
      <c r="H28" s="909">
        <f t="shared" si="13"/>
        <v>533</v>
      </c>
      <c r="I28" s="909">
        <f t="shared" si="13"/>
        <v>147</v>
      </c>
      <c r="J28" s="909">
        <f t="shared" si="13"/>
        <v>680</v>
      </c>
      <c r="K28" s="909">
        <f t="shared" si="13"/>
        <v>289</v>
      </c>
      <c r="L28" s="909">
        <f t="shared" si="13"/>
        <v>317</v>
      </c>
      <c r="M28" s="909">
        <f t="shared" si="13"/>
        <v>606</v>
      </c>
      <c r="N28" s="909">
        <f t="shared" si="13"/>
        <v>1533</v>
      </c>
      <c r="O28" s="912">
        <f t="shared" si="13"/>
        <v>553</v>
      </c>
      <c r="P28" s="946">
        <f t="shared" si="13"/>
        <v>2086</v>
      </c>
      <c r="Q28" s="26"/>
      <c r="R28" s="26"/>
    </row>
    <row r="29" spans="1:18" ht="24.75" customHeight="1">
      <c r="A29" s="971" t="s">
        <v>25</v>
      </c>
      <c r="B29" s="972"/>
      <c r="C29" s="973"/>
      <c r="D29" s="973"/>
      <c r="E29" s="974"/>
      <c r="F29" s="973"/>
      <c r="G29" s="973"/>
      <c r="H29" s="974"/>
      <c r="I29" s="973"/>
      <c r="J29" s="973"/>
      <c r="K29" s="974"/>
      <c r="L29" s="973"/>
      <c r="M29" s="973"/>
      <c r="N29" s="975"/>
      <c r="O29" s="973"/>
      <c r="P29" s="976"/>
      <c r="Q29" s="26"/>
      <c r="R29" s="26"/>
    </row>
    <row r="30" spans="1:18" ht="24.75" customHeight="1">
      <c r="A30" s="879" t="s">
        <v>80</v>
      </c>
      <c r="B30" s="392">
        <v>6</v>
      </c>
      <c r="C30" s="393">
        <v>1</v>
      </c>
      <c r="D30" s="904">
        <f aca="true" t="shared" si="14" ref="D30:D36">SUM(B30:C30)</f>
        <v>7</v>
      </c>
      <c r="E30" s="977">
        <v>11</v>
      </c>
      <c r="F30" s="905">
        <v>0</v>
      </c>
      <c r="G30" s="978">
        <f aca="true" t="shared" si="15" ref="G30:G35">SUM(E30:F30)</f>
        <v>11</v>
      </c>
      <c r="H30" s="977">
        <v>14</v>
      </c>
      <c r="I30" s="905">
        <v>2</v>
      </c>
      <c r="J30" s="978">
        <f aca="true" t="shared" si="16" ref="J30:J36">SUM(H30:I30)</f>
        <v>16</v>
      </c>
      <c r="K30" s="977">
        <v>2</v>
      </c>
      <c r="L30" s="905">
        <v>6</v>
      </c>
      <c r="M30" s="904">
        <f aca="true" t="shared" si="17" ref="M30:M36">SUM(K30:L30)</f>
        <v>8</v>
      </c>
      <c r="N30" s="955">
        <f aca="true" t="shared" si="18" ref="N30:P31">SUM(B30+E30+H30+K30)</f>
        <v>33</v>
      </c>
      <c r="O30" s="2047">
        <f t="shared" si="18"/>
        <v>9</v>
      </c>
      <c r="P30" s="956">
        <f t="shared" si="18"/>
        <v>42</v>
      </c>
      <c r="Q30" s="33"/>
      <c r="R30" s="33"/>
    </row>
    <row r="31" spans="1:18" ht="32.25" customHeight="1">
      <c r="A31" s="879" t="s">
        <v>166</v>
      </c>
      <c r="B31" s="392">
        <v>0</v>
      </c>
      <c r="C31" s="393">
        <v>0</v>
      </c>
      <c r="D31" s="904">
        <f t="shared" si="14"/>
        <v>0</v>
      </c>
      <c r="E31" s="392">
        <v>0</v>
      </c>
      <c r="F31" s="393">
        <v>0</v>
      </c>
      <c r="G31" s="904">
        <f t="shared" si="15"/>
        <v>0</v>
      </c>
      <c r="H31" s="977">
        <v>4</v>
      </c>
      <c r="I31" s="905">
        <v>2</v>
      </c>
      <c r="J31" s="978">
        <f t="shared" si="16"/>
        <v>6</v>
      </c>
      <c r="K31" s="977">
        <v>1</v>
      </c>
      <c r="L31" s="905">
        <v>1</v>
      </c>
      <c r="M31" s="978">
        <f t="shared" si="17"/>
        <v>2</v>
      </c>
      <c r="N31" s="955">
        <f t="shared" si="18"/>
        <v>5</v>
      </c>
      <c r="O31" s="2047">
        <f t="shared" si="18"/>
        <v>3</v>
      </c>
      <c r="P31" s="956">
        <f t="shared" si="18"/>
        <v>8</v>
      </c>
      <c r="Q31" s="34"/>
      <c r="R31" s="34"/>
    </row>
    <row r="32" spans="1:18" ht="32.25" customHeight="1">
      <c r="A32" s="879" t="s">
        <v>167</v>
      </c>
      <c r="B32" s="392">
        <v>0</v>
      </c>
      <c r="C32" s="393">
        <v>0</v>
      </c>
      <c r="D32" s="904">
        <f t="shared" si="14"/>
        <v>0</v>
      </c>
      <c r="E32" s="392">
        <v>0</v>
      </c>
      <c r="F32" s="393">
        <v>0</v>
      </c>
      <c r="G32" s="904">
        <f t="shared" si="15"/>
        <v>0</v>
      </c>
      <c r="H32" s="392">
        <v>13</v>
      </c>
      <c r="I32" s="393">
        <v>4</v>
      </c>
      <c r="J32" s="904">
        <f t="shared" si="16"/>
        <v>17</v>
      </c>
      <c r="K32" s="392">
        <v>0</v>
      </c>
      <c r="L32" s="393">
        <v>4</v>
      </c>
      <c r="M32" s="904">
        <f t="shared" si="17"/>
        <v>4</v>
      </c>
      <c r="N32" s="955">
        <f>SUM(B32+E32+H32+K32)</f>
        <v>13</v>
      </c>
      <c r="O32" s="2047">
        <f>SUM(C32+F32+I32+L32)</f>
        <v>8</v>
      </c>
      <c r="P32" s="956">
        <f>SUM(D32+G32+J32+M32)</f>
        <v>21</v>
      </c>
      <c r="Q32" s="34"/>
      <c r="R32" s="34"/>
    </row>
    <row r="33" spans="1:18" ht="51" customHeight="1">
      <c r="A33" s="879" t="s">
        <v>118</v>
      </c>
      <c r="B33" s="392">
        <v>1</v>
      </c>
      <c r="C33" s="393">
        <v>1</v>
      </c>
      <c r="D33" s="904">
        <f t="shared" si="14"/>
        <v>2</v>
      </c>
      <c r="E33" s="392">
        <v>0</v>
      </c>
      <c r="F33" s="393">
        <v>1</v>
      </c>
      <c r="G33" s="904">
        <f t="shared" si="15"/>
        <v>1</v>
      </c>
      <c r="H33" s="392">
        <v>4</v>
      </c>
      <c r="I33" s="393">
        <v>1</v>
      </c>
      <c r="J33" s="904">
        <f t="shared" si="16"/>
        <v>5</v>
      </c>
      <c r="K33" s="392">
        <v>0</v>
      </c>
      <c r="L33" s="393">
        <v>0</v>
      </c>
      <c r="M33" s="904">
        <f t="shared" si="17"/>
        <v>0</v>
      </c>
      <c r="N33" s="955">
        <f aca="true" t="shared" si="19" ref="N33:O36">SUM(B33+E33+H33+K33)</f>
        <v>5</v>
      </c>
      <c r="O33" s="2047">
        <f t="shared" si="19"/>
        <v>3</v>
      </c>
      <c r="P33" s="956">
        <f>SUM(N33:O33)</f>
        <v>8</v>
      </c>
      <c r="Q33" s="34"/>
      <c r="R33" s="34"/>
    </row>
    <row r="34" spans="1:18" ht="51" customHeight="1">
      <c r="A34" s="879" t="s">
        <v>96</v>
      </c>
      <c r="B34" s="392">
        <v>0</v>
      </c>
      <c r="C34" s="393">
        <v>0</v>
      </c>
      <c r="D34" s="904">
        <f t="shared" si="14"/>
        <v>0</v>
      </c>
      <c r="E34" s="392">
        <v>0</v>
      </c>
      <c r="F34" s="393">
        <v>0</v>
      </c>
      <c r="G34" s="904">
        <f t="shared" si="15"/>
        <v>0</v>
      </c>
      <c r="H34" s="392">
        <v>1</v>
      </c>
      <c r="I34" s="393">
        <v>0</v>
      </c>
      <c r="J34" s="904">
        <f t="shared" si="16"/>
        <v>1</v>
      </c>
      <c r="K34" s="392">
        <v>1</v>
      </c>
      <c r="L34" s="393">
        <v>0</v>
      </c>
      <c r="M34" s="904">
        <f t="shared" si="17"/>
        <v>1</v>
      </c>
      <c r="N34" s="955">
        <f t="shared" si="19"/>
        <v>2</v>
      </c>
      <c r="O34" s="2047">
        <f t="shared" si="19"/>
        <v>0</v>
      </c>
      <c r="P34" s="956">
        <f>SUM(N34:O34)</f>
        <v>2</v>
      </c>
      <c r="Q34" s="34"/>
      <c r="R34" s="34"/>
    </row>
    <row r="35" spans="1:18" ht="51" customHeight="1">
      <c r="A35" s="879" t="s">
        <v>97</v>
      </c>
      <c r="B35" s="392">
        <v>0</v>
      </c>
      <c r="C35" s="393">
        <v>0</v>
      </c>
      <c r="D35" s="904">
        <f t="shared" si="14"/>
        <v>0</v>
      </c>
      <c r="E35" s="392">
        <v>0</v>
      </c>
      <c r="F35" s="393">
        <v>1</v>
      </c>
      <c r="G35" s="904">
        <f t="shared" si="15"/>
        <v>1</v>
      </c>
      <c r="H35" s="392">
        <v>0</v>
      </c>
      <c r="I35" s="393">
        <v>0</v>
      </c>
      <c r="J35" s="904">
        <f t="shared" si="16"/>
        <v>0</v>
      </c>
      <c r="K35" s="392">
        <v>0</v>
      </c>
      <c r="L35" s="393">
        <v>0</v>
      </c>
      <c r="M35" s="904">
        <f t="shared" si="17"/>
        <v>0</v>
      </c>
      <c r="N35" s="955">
        <f t="shared" si="19"/>
        <v>0</v>
      </c>
      <c r="O35" s="2047">
        <f t="shared" si="19"/>
        <v>1</v>
      </c>
      <c r="P35" s="956">
        <f>SUM(N35:O35)</f>
        <v>1</v>
      </c>
      <c r="Q35" s="34"/>
      <c r="R35" s="34"/>
    </row>
    <row r="36" spans="1:18" ht="27.75" customHeight="1" thickBot="1">
      <c r="A36" s="879" t="s">
        <v>81</v>
      </c>
      <c r="B36" s="392">
        <v>0</v>
      </c>
      <c r="C36" s="393">
        <v>2</v>
      </c>
      <c r="D36" s="904">
        <f t="shared" si="14"/>
        <v>2</v>
      </c>
      <c r="E36" s="392">
        <v>0</v>
      </c>
      <c r="F36" s="393">
        <v>5</v>
      </c>
      <c r="G36" s="904">
        <f>SUM(E36:F36)</f>
        <v>5</v>
      </c>
      <c r="H36" s="392">
        <v>14</v>
      </c>
      <c r="I36" s="393">
        <v>5</v>
      </c>
      <c r="J36" s="904">
        <f t="shared" si="16"/>
        <v>19</v>
      </c>
      <c r="K36" s="392">
        <v>1</v>
      </c>
      <c r="L36" s="393">
        <v>2</v>
      </c>
      <c r="M36" s="904">
        <f t="shared" si="17"/>
        <v>3</v>
      </c>
      <c r="N36" s="2052">
        <f t="shared" si="19"/>
        <v>15</v>
      </c>
      <c r="O36" s="2047">
        <f t="shared" si="19"/>
        <v>14</v>
      </c>
      <c r="P36" s="956">
        <f>SUM(N36:O36)</f>
        <v>29</v>
      </c>
      <c r="Q36" s="33"/>
      <c r="R36" s="33"/>
    </row>
    <row r="37" spans="1:18" ht="26.25" thickBot="1">
      <c r="A37" s="894" t="s">
        <v>13</v>
      </c>
      <c r="B37" s="979">
        <f>SUM(B30:B36)</f>
        <v>7</v>
      </c>
      <c r="C37" s="979">
        <f>SUM(C30:C36)</f>
        <v>4</v>
      </c>
      <c r="D37" s="980">
        <f>SUM(D30:D36)</f>
        <v>11</v>
      </c>
      <c r="E37" s="981">
        <f aca="true" t="shared" si="20" ref="E37:P37">SUM(E30:E36)</f>
        <v>11</v>
      </c>
      <c r="F37" s="979">
        <f t="shared" si="20"/>
        <v>7</v>
      </c>
      <c r="G37" s="980">
        <f t="shared" si="20"/>
        <v>18</v>
      </c>
      <c r="H37" s="981">
        <f t="shared" si="20"/>
        <v>50</v>
      </c>
      <c r="I37" s="979">
        <f t="shared" si="20"/>
        <v>14</v>
      </c>
      <c r="J37" s="979">
        <f t="shared" si="20"/>
        <v>64</v>
      </c>
      <c r="K37" s="979">
        <f t="shared" si="20"/>
        <v>5</v>
      </c>
      <c r="L37" s="979">
        <f t="shared" si="20"/>
        <v>13</v>
      </c>
      <c r="M37" s="980">
        <f t="shared" si="20"/>
        <v>18</v>
      </c>
      <c r="N37" s="895">
        <f t="shared" si="20"/>
        <v>73</v>
      </c>
      <c r="O37" s="895">
        <f t="shared" si="20"/>
        <v>38</v>
      </c>
      <c r="P37" s="896">
        <f t="shared" si="20"/>
        <v>111</v>
      </c>
      <c r="Q37" s="27"/>
      <c r="R37" s="27"/>
    </row>
    <row r="38" spans="1:18" ht="28.5" customHeight="1" thickBot="1">
      <c r="A38" s="897" t="s">
        <v>10</v>
      </c>
      <c r="B38" s="909">
        <f aca="true" t="shared" si="21" ref="B38:M38">B28</f>
        <v>384</v>
      </c>
      <c r="C38" s="909">
        <f t="shared" si="21"/>
        <v>46</v>
      </c>
      <c r="D38" s="946">
        <f t="shared" si="21"/>
        <v>430</v>
      </c>
      <c r="E38" s="912">
        <f t="shared" si="21"/>
        <v>327</v>
      </c>
      <c r="F38" s="909">
        <f t="shared" si="21"/>
        <v>43</v>
      </c>
      <c r="G38" s="909">
        <f t="shared" si="21"/>
        <v>370</v>
      </c>
      <c r="H38" s="909">
        <f t="shared" si="21"/>
        <v>533</v>
      </c>
      <c r="I38" s="909">
        <f t="shared" si="21"/>
        <v>147</v>
      </c>
      <c r="J38" s="909">
        <f t="shared" si="21"/>
        <v>680</v>
      </c>
      <c r="K38" s="909">
        <f t="shared" si="21"/>
        <v>289</v>
      </c>
      <c r="L38" s="909">
        <f t="shared" si="21"/>
        <v>317</v>
      </c>
      <c r="M38" s="909">
        <f t="shared" si="21"/>
        <v>606</v>
      </c>
      <c r="N38" s="909">
        <f>N28</f>
        <v>1533</v>
      </c>
      <c r="O38" s="909">
        <f>O28</f>
        <v>553</v>
      </c>
      <c r="P38" s="946">
        <f>P28</f>
        <v>2086</v>
      </c>
      <c r="Q38" s="27"/>
      <c r="R38" s="27"/>
    </row>
    <row r="39" spans="1:17" ht="27.75" customHeight="1">
      <c r="A39" s="982" t="s">
        <v>14</v>
      </c>
      <c r="B39" s="914">
        <f aca="true" t="shared" si="22" ref="B39:P39">B37</f>
        <v>7</v>
      </c>
      <c r="C39" s="914">
        <f t="shared" si="22"/>
        <v>4</v>
      </c>
      <c r="D39" s="983">
        <f t="shared" si="22"/>
        <v>11</v>
      </c>
      <c r="E39" s="917">
        <f t="shared" si="22"/>
        <v>11</v>
      </c>
      <c r="F39" s="914">
        <f t="shared" si="22"/>
        <v>7</v>
      </c>
      <c r="G39" s="914">
        <f t="shared" si="22"/>
        <v>18</v>
      </c>
      <c r="H39" s="914">
        <f t="shared" si="22"/>
        <v>50</v>
      </c>
      <c r="I39" s="914">
        <f t="shared" si="22"/>
        <v>14</v>
      </c>
      <c r="J39" s="914">
        <f t="shared" si="22"/>
        <v>64</v>
      </c>
      <c r="K39" s="914">
        <f t="shared" si="22"/>
        <v>5</v>
      </c>
      <c r="L39" s="914">
        <f t="shared" si="22"/>
        <v>13</v>
      </c>
      <c r="M39" s="914">
        <f t="shared" si="22"/>
        <v>18</v>
      </c>
      <c r="N39" s="914">
        <f t="shared" si="22"/>
        <v>73</v>
      </c>
      <c r="O39" s="914">
        <f t="shared" si="22"/>
        <v>38</v>
      </c>
      <c r="P39" s="983">
        <f t="shared" si="22"/>
        <v>111</v>
      </c>
      <c r="Q39" s="30"/>
    </row>
    <row r="40" spans="1:18" ht="32.25" customHeight="1" thickBot="1">
      <c r="A40" s="984" t="s">
        <v>15</v>
      </c>
      <c r="B40" s="985">
        <f aca="true" t="shared" si="23" ref="B40:P40">SUM(B38:B39)</f>
        <v>391</v>
      </c>
      <c r="C40" s="985">
        <f t="shared" si="23"/>
        <v>50</v>
      </c>
      <c r="D40" s="986">
        <f t="shared" si="23"/>
        <v>441</v>
      </c>
      <c r="E40" s="987">
        <f t="shared" si="23"/>
        <v>338</v>
      </c>
      <c r="F40" s="985">
        <f t="shared" si="23"/>
        <v>50</v>
      </c>
      <c r="G40" s="985">
        <f t="shared" si="23"/>
        <v>388</v>
      </c>
      <c r="H40" s="985">
        <f t="shared" si="23"/>
        <v>583</v>
      </c>
      <c r="I40" s="985">
        <f t="shared" si="23"/>
        <v>161</v>
      </c>
      <c r="J40" s="985">
        <f t="shared" si="23"/>
        <v>744</v>
      </c>
      <c r="K40" s="985">
        <f t="shared" si="23"/>
        <v>294</v>
      </c>
      <c r="L40" s="985">
        <f t="shared" si="23"/>
        <v>330</v>
      </c>
      <c r="M40" s="985">
        <f t="shared" si="23"/>
        <v>624</v>
      </c>
      <c r="N40" s="985">
        <f t="shared" si="23"/>
        <v>1606</v>
      </c>
      <c r="O40" s="985">
        <f t="shared" si="23"/>
        <v>591</v>
      </c>
      <c r="P40" s="985">
        <f t="shared" si="23"/>
        <v>2197</v>
      </c>
      <c r="Q40" s="27"/>
      <c r="R40" s="27"/>
    </row>
    <row r="41" spans="1:16" ht="90" customHeight="1">
      <c r="A41" s="3095" t="s">
        <v>168</v>
      </c>
      <c r="B41" s="3095"/>
      <c r="C41" s="3095"/>
      <c r="D41" s="3095"/>
      <c r="E41" s="3095"/>
      <c r="F41" s="3095"/>
      <c r="G41" s="3095"/>
      <c r="H41" s="3095"/>
      <c r="I41" s="3095"/>
      <c r="J41" s="3095"/>
      <c r="K41" s="3095"/>
      <c r="L41" s="3095"/>
      <c r="M41" s="3095"/>
      <c r="N41" s="3095"/>
      <c r="O41" s="3095"/>
      <c r="P41" s="3095"/>
    </row>
    <row r="42" spans="2:16" ht="25.5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</row>
    <row r="43" spans="2:16" ht="45" customHeight="1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</sheetData>
  <sheetProtection/>
  <mergeCells count="11">
    <mergeCell ref="A1:P1"/>
    <mergeCell ref="A2:P2"/>
    <mergeCell ref="A3:P3"/>
    <mergeCell ref="A4:P4"/>
    <mergeCell ref="A6:A8"/>
    <mergeCell ref="B6:D7"/>
    <mergeCell ref="E6:G7"/>
    <mergeCell ref="H6:J7"/>
    <mergeCell ref="K6:M7"/>
    <mergeCell ref="N6:P7"/>
    <mergeCell ref="A41:P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U47"/>
  <sheetViews>
    <sheetView zoomScale="50" zoomScaleNormal="50" zoomScalePageLayoutView="0" workbookViewId="0" topLeftCell="A7">
      <selection activeCell="B40" sqref="B40:T40"/>
    </sheetView>
  </sheetViews>
  <sheetFormatPr defaultColWidth="9.00390625" defaultRowHeight="12.75"/>
  <cols>
    <col min="1" max="1" width="3.00390625" style="17" customWidth="1"/>
    <col min="2" max="2" width="88.375" style="17" customWidth="1"/>
    <col min="3" max="3" width="12.75390625" style="17" customWidth="1"/>
    <col min="4" max="4" width="12.875" style="17" customWidth="1"/>
    <col min="5" max="5" width="12.25390625" style="17" customWidth="1"/>
    <col min="6" max="6" width="10.25390625" style="17" customWidth="1"/>
    <col min="7" max="7" width="8.75390625" style="17" customWidth="1"/>
    <col min="8" max="8" width="11.00390625" style="17" customWidth="1"/>
    <col min="9" max="9" width="9.375" style="17" customWidth="1"/>
    <col min="10" max="10" width="10.375" style="17" customWidth="1"/>
    <col min="11" max="11" width="14.25390625" style="17" customWidth="1"/>
    <col min="12" max="13" width="9.625" style="17" customWidth="1"/>
    <col min="14" max="17" width="12.00390625" style="17" customWidth="1"/>
    <col min="18" max="18" width="12.625" style="17" customWidth="1"/>
    <col min="19" max="19" width="11.00390625" style="17" customWidth="1"/>
    <col min="20" max="20" width="10.875" style="17" customWidth="1"/>
    <col min="21" max="21" width="14.25390625" style="17" customWidth="1"/>
    <col min="22" max="22" width="10.625" style="17" bestFit="1" customWidth="1"/>
    <col min="23" max="23" width="9.25390625" style="17" bestFit="1" customWidth="1"/>
    <col min="24" max="16384" width="9.125" style="17" customWidth="1"/>
  </cols>
  <sheetData>
    <row r="1" spans="1:20" ht="25.5" customHeight="1">
      <c r="A1" s="2915"/>
      <c r="B1" s="2915"/>
      <c r="C1" s="2915"/>
      <c r="D1" s="2915"/>
      <c r="E1" s="2915"/>
      <c r="F1" s="2915"/>
      <c r="G1" s="2915"/>
      <c r="H1" s="2915"/>
      <c r="I1" s="2915"/>
      <c r="J1" s="2915"/>
      <c r="K1" s="2915"/>
      <c r="L1" s="2915"/>
      <c r="M1" s="2915"/>
      <c r="N1" s="2915"/>
      <c r="O1" s="2915"/>
      <c r="P1" s="2915"/>
      <c r="Q1" s="2915"/>
      <c r="R1" s="2915"/>
      <c r="S1" s="2915"/>
      <c r="T1" s="2915"/>
    </row>
    <row r="2" spans="1:20" ht="26.25" customHeight="1">
      <c r="A2" s="3097" t="s">
        <v>99</v>
      </c>
      <c r="B2" s="3097"/>
      <c r="C2" s="3097"/>
      <c r="D2" s="3097"/>
      <c r="E2" s="3097"/>
      <c r="F2" s="3097"/>
      <c r="G2" s="3097"/>
      <c r="H2" s="3097"/>
      <c r="I2" s="3097"/>
      <c r="J2" s="3097"/>
      <c r="K2" s="3097"/>
      <c r="L2" s="3097"/>
      <c r="M2" s="3097"/>
      <c r="N2" s="3097"/>
      <c r="O2" s="3097"/>
      <c r="P2" s="3097"/>
      <c r="Q2" s="3097"/>
      <c r="R2" s="3097"/>
      <c r="S2" s="3097"/>
      <c r="T2" s="3097"/>
    </row>
    <row r="3" spans="1:20" ht="37.5" customHeight="1">
      <c r="A3" s="2916" t="s">
        <v>94</v>
      </c>
      <c r="B3" s="2916"/>
      <c r="C3" s="2916"/>
      <c r="D3" s="2916"/>
      <c r="E3" s="2916"/>
      <c r="F3" s="2916"/>
      <c r="G3" s="2916"/>
      <c r="H3" s="2916"/>
      <c r="I3" s="2916"/>
      <c r="J3" s="2916"/>
      <c r="K3" s="2916"/>
      <c r="L3" s="2916"/>
      <c r="M3" s="2916"/>
      <c r="N3" s="2916"/>
      <c r="O3" s="2916"/>
      <c r="P3" s="2916"/>
      <c r="Q3" s="2916"/>
      <c r="R3" s="2916"/>
      <c r="S3" s="2916"/>
      <c r="T3" s="2916"/>
    </row>
    <row r="4" spans="1:20" ht="33" customHeight="1">
      <c r="A4" s="3096" t="s">
        <v>95</v>
      </c>
      <c r="B4" s="3096"/>
      <c r="C4" s="3096"/>
      <c r="D4" s="3096"/>
      <c r="E4" s="3096"/>
      <c r="F4" s="3096"/>
      <c r="G4" s="3096"/>
      <c r="H4" s="3096"/>
      <c r="I4" s="3096"/>
      <c r="J4" s="3096"/>
      <c r="K4" s="3096"/>
      <c r="L4" s="3096"/>
      <c r="M4" s="3096"/>
      <c r="N4" s="3096"/>
      <c r="O4" s="3096"/>
      <c r="P4" s="3096"/>
      <c r="Q4" s="3096"/>
      <c r="R4" s="3096"/>
      <c r="S4" s="3096"/>
      <c r="T4" s="3096"/>
    </row>
    <row r="5" spans="1:21" ht="33" customHeight="1">
      <c r="A5" s="655"/>
      <c r="B5" s="2915" t="s">
        <v>351</v>
      </c>
      <c r="C5" s="2915"/>
      <c r="D5" s="2915"/>
      <c r="E5" s="2915"/>
      <c r="F5" s="2915"/>
      <c r="G5" s="2915"/>
      <c r="H5" s="2915"/>
      <c r="I5" s="2915"/>
      <c r="J5" s="2915"/>
      <c r="K5" s="2915"/>
      <c r="L5" s="2915"/>
      <c r="M5" s="2915"/>
      <c r="N5" s="2915"/>
      <c r="O5" s="2915"/>
      <c r="P5" s="2915"/>
      <c r="Q5" s="2915"/>
      <c r="R5" s="2915"/>
      <c r="S5" s="2915"/>
      <c r="T5" s="2915"/>
      <c r="U5" s="2915"/>
    </row>
    <row r="6" spans="1:20" ht="33" customHeight="1" thickBot="1">
      <c r="A6" s="655"/>
      <c r="B6" s="655"/>
      <c r="C6" s="655"/>
      <c r="D6" s="655"/>
      <c r="E6" s="655"/>
      <c r="F6" s="655"/>
      <c r="G6" s="655"/>
      <c r="H6" s="655"/>
      <c r="I6" s="655"/>
      <c r="J6" s="655"/>
      <c r="K6" s="655"/>
      <c r="L6" s="655"/>
      <c r="M6" s="655"/>
      <c r="N6" s="655"/>
      <c r="O6" s="655"/>
      <c r="P6" s="655"/>
      <c r="Q6" s="655"/>
      <c r="R6" s="655"/>
      <c r="S6" s="655"/>
      <c r="T6" s="655"/>
    </row>
    <row r="7" spans="2:20" ht="33" customHeight="1">
      <c r="B7" s="2917" t="s">
        <v>9</v>
      </c>
      <c r="C7" s="2904" t="s">
        <v>0</v>
      </c>
      <c r="D7" s="2905"/>
      <c r="E7" s="2905"/>
      <c r="F7" s="2904" t="s">
        <v>1</v>
      </c>
      <c r="G7" s="2905"/>
      <c r="H7" s="2920"/>
      <c r="I7" s="2924" t="s">
        <v>2</v>
      </c>
      <c r="J7" s="2905"/>
      <c r="K7" s="2905"/>
      <c r="L7" s="2904" t="s">
        <v>3</v>
      </c>
      <c r="M7" s="2905"/>
      <c r="N7" s="2920"/>
      <c r="O7" s="2904">
        <v>5</v>
      </c>
      <c r="P7" s="2905"/>
      <c r="Q7" s="2905"/>
      <c r="R7" s="2908" t="s">
        <v>6</v>
      </c>
      <c r="S7" s="2909"/>
      <c r="T7" s="2910"/>
    </row>
    <row r="8" spans="2:20" ht="33" customHeight="1" thickBot="1">
      <c r="B8" s="2918"/>
      <c r="C8" s="2906"/>
      <c r="D8" s="2907"/>
      <c r="E8" s="2907"/>
      <c r="F8" s="2921"/>
      <c r="G8" s="2922"/>
      <c r="H8" s="2923"/>
      <c r="I8" s="2922"/>
      <c r="J8" s="2922"/>
      <c r="K8" s="2922"/>
      <c r="L8" s="2925"/>
      <c r="M8" s="2926"/>
      <c r="N8" s="2927"/>
      <c r="O8" s="2906"/>
      <c r="P8" s="2907"/>
      <c r="Q8" s="2907"/>
      <c r="R8" s="2911"/>
      <c r="S8" s="2912"/>
      <c r="T8" s="2913"/>
    </row>
    <row r="9" spans="2:20" ht="99.75" customHeight="1" thickBot="1">
      <c r="B9" s="2938"/>
      <c r="C9" s="219" t="s">
        <v>26</v>
      </c>
      <c r="D9" s="221" t="s">
        <v>27</v>
      </c>
      <c r="E9" s="222" t="s">
        <v>4</v>
      </c>
      <c r="F9" s="219" t="s">
        <v>26</v>
      </c>
      <c r="G9" s="221" t="s">
        <v>27</v>
      </c>
      <c r="H9" s="222" t="s">
        <v>4</v>
      </c>
      <c r="I9" s="219" t="s">
        <v>26</v>
      </c>
      <c r="J9" s="221" t="s">
        <v>27</v>
      </c>
      <c r="K9" s="222" t="s">
        <v>4</v>
      </c>
      <c r="L9" s="219" t="s">
        <v>26</v>
      </c>
      <c r="M9" s="221" t="s">
        <v>27</v>
      </c>
      <c r="N9" s="222" t="s">
        <v>4</v>
      </c>
      <c r="O9" s="219" t="s">
        <v>26</v>
      </c>
      <c r="P9" s="221" t="s">
        <v>27</v>
      </c>
      <c r="Q9" s="223" t="s">
        <v>4</v>
      </c>
      <c r="R9" s="219" t="s">
        <v>26</v>
      </c>
      <c r="S9" s="221" t="s">
        <v>27</v>
      </c>
      <c r="T9" s="223" t="s">
        <v>4</v>
      </c>
    </row>
    <row r="10" spans="2:20" ht="34.5" customHeight="1">
      <c r="B10" s="68" t="s">
        <v>22</v>
      </c>
      <c r="C10" s="1917"/>
      <c r="D10" s="137"/>
      <c r="E10" s="138"/>
      <c r="F10" s="116"/>
      <c r="G10" s="116"/>
      <c r="H10" s="125"/>
      <c r="I10" s="141"/>
      <c r="J10" s="137"/>
      <c r="K10" s="138"/>
      <c r="L10" s="116"/>
      <c r="M10" s="116"/>
      <c r="N10" s="125"/>
      <c r="O10" s="144"/>
      <c r="P10" s="145"/>
      <c r="Q10" s="138"/>
      <c r="R10" s="126"/>
      <c r="S10" s="126"/>
      <c r="T10" s="127"/>
    </row>
    <row r="11" spans="2:20" ht="31.5" customHeight="1">
      <c r="B11" s="879" t="s">
        <v>80</v>
      </c>
      <c r="C11" s="392">
        <v>29</v>
      </c>
      <c r="D11" s="393">
        <v>39</v>
      </c>
      <c r="E11" s="904">
        <f aca="true" t="shared" si="0" ref="E11:E17">SUM(C11:D11)</f>
        <v>68</v>
      </c>
      <c r="F11" s="392">
        <v>30</v>
      </c>
      <c r="G11" s="393">
        <v>25</v>
      </c>
      <c r="H11" s="904">
        <f aca="true" t="shared" si="1" ref="H11:H17">SUM(F11:G11)</f>
        <v>55</v>
      </c>
      <c r="I11" s="392">
        <v>80</v>
      </c>
      <c r="J11" s="393">
        <v>153</v>
      </c>
      <c r="K11" s="904">
        <f aca="true" t="shared" si="2" ref="K11:K17">SUM(I11:J11)</f>
        <v>233</v>
      </c>
      <c r="L11" s="392">
        <v>49</v>
      </c>
      <c r="M11" s="905">
        <v>143</v>
      </c>
      <c r="N11" s="904">
        <f aca="true" t="shared" si="3" ref="N11:N17">SUM(L11:M11)</f>
        <v>192</v>
      </c>
      <c r="O11" s="392">
        <v>42</v>
      </c>
      <c r="P11" s="905">
        <v>200</v>
      </c>
      <c r="Q11" s="904">
        <f>SUM(O11:P11)</f>
        <v>242</v>
      </c>
      <c r="R11" s="2053">
        <f>SUM(C11+F11+I11+L11+O11)</f>
        <v>230</v>
      </c>
      <c r="S11" s="906">
        <f>SUM(D11+G11+J11+M11+P11)</f>
        <v>560</v>
      </c>
      <c r="T11" s="948">
        <f>SUM(R11:S11)</f>
        <v>790</v>
      </c>
    </row>
    <row r="12" spans="2:20" ht="27.75" customHeight="1">
      <c r="B12" s="879" t="s">
        <v>166</v>
      </c>
      <c r="C12" s="392">
        <v>5</v>
      </c>
      <c r="D12" s="393">
        <v>2</v>
      </c>
      <c r="E12" s="904">
        <f t="shared" si="0"/>
        <v>7</v>
      </c>
      <c r="F12" s="392">
        <v>0</v>
      </c>
      <c r="G12" s="393">
        <v>0</v>
      </c>
      <c r="H12" s="904">
        <f t="shared" si="1"/>
        <v>0</v>
      </c>
      <c r="I12" s="392">
        <f>I32+I22</f>
        <v>0</v>
      </c>
      <c r="J12" s="393">
        <v>5</v>
      </c>
      <c r="K12" s="904">
        <f t="shared" si="2"/>
        <v>5</v>
      </c>
      <c r="L12" s="392">
        <v>0</v>
      </c>
      <c r="M12" s="393">
        <v>10</v>
      </c>
      <c r="N12" s="904">
        <f t="shared" si="3"/>
        <v>10</v>
      </c>
      <c r="O12" s="392">
        <f>O32+O22</f>
        <v>0</v>
      </c>
      <c r="P12" s="393">
        <v>8</v>
      </c>
      <c r="Q12" s="904">
        <f aca="true" t="shared" si="4" ref="Q12:Q17">SUM(O12:P12)</f>
        <v>8</v>
      </c>
      <c r="R12" s="2053">
        <f aca="true" t="shared" si="5" ref="R12:S17">SUM(C12+F12+I12+L12+O12)</f>
        <v>5</v>
      </c>
      <c r="S12" s="906">
        <f t="shared" si="5"/>
        <v>25</v>
      </c>
      <c r="T12" s="948">
        <f aca="true" t="shared" si="6" ref="T12:T17">SUM(R12:S12)</f>
        <v>30</v>
      </c>
    </row>
    <row r="13" spans="2:20" ht="34.5" customHeight="1">
      <c r="B13" s="879" t="s">
        <v>208</v>
      </c>
      <c r="C13" s="392">
        <v>10</v>
      </c>
      <c r="D13" s="393">
        <v>5</v>
      </c>
      <c r="E13" s="904">
        <f t="shared" si="0"/>
        <v>15</v>
      </c>
      <c r="F13" s="392">
        <v>0</v>
      </c>
      <c r="G13" s="905">
        <v>9</v>
      </c>
      <c r="H13" s="904">
        <f t="shared" si="1"/>
        <v>9</v>
      </c>
      <c r="I13" s="392">
        <v>1</v>
      </c>
      <c r="J13" s="393">
        <v>21</v>
      </c>
      <c r="K13" s="904">
        <f t="shared" si="2"/>
        <v>22</v>
      </c>
      <c r="L13" s="392">
        <f>L35+L23</f>
        <v>0</v>
      </c>
      <c r="M13" s="393">
        <f>M35+M23</f>
        <v>0</v>
      </c>
      <c r="N13" s="904">
        <f t="shared" si="3"/>
        <v>0</v>
      </c>
      <c r="O13" s="392">
        <f>O35+O23</f>
        <v>0</v>
      </c>
      <c r="P13" s="393">
        <f>P35+P23</f>
        <v>0</v>
      </c>
      <c r="Q13" s="904">
        <f t="shared" si="4"/>
        <v>0</v>
      </c>
      <c r="R13" s="2053">
        <f t="shared" si="5"/>
        <v>11</v>
      </c>
      <c r="S13" s="906">
        <f t="shared" si="5"/>
        <v>35</v>
      </c>
      <c r="T13" s="948">
        <f t="shared" si="6"/>
        <v>46</v>
      </c>
    </row>
    <row r="14" spans="2:20" ht="34.5" customHeight="1">
      <c r="B14" s="879" t="s">
        <v>96</v>
      </c>
      <c r="C14" s="392">
        <v>5</v>
      </c>
      <c r="D14" s="393">
        <v>14</v>
      </c>
      <c r="E14" s="904">
        <f t="shared" si="0"/>
        <v>19</v>
      </c>
      <c r="F14" s="392">
        <v>0</v>
      </c>
      <c r="G14" s="393">
        <v>17</v>
      </c>
      <c r="H14" s="904">
        <f t="shared" si="1"/>
        <v>17</v>
      </c>
      <c r="I14" s="392">
        <v>0</v>
      </c>
      <c r="J14" s="393">
        <v>21</v>
      </c>
      <c r="K14" s="904">
        <f t="shared" si="2"/>
        <v>21</v>
      </c>
      <c r="L14" s="392">
        <v>0</v>
      </c>
      <c r="M14" s="393">
        <v>14</v>
      </c>
      <c r="N14" s="904">
        <f t="shared" si="3"/>
        <v>14</v>
      </c>
      <c r="O14" s="392">
        <v>0</v>
      </c>
      <c r="P14" s="393">
        <v>0</v>
      </c>
      <c r="Q14" s="904">
        <f t="shared" si="4"/>
        <v>0</v>
      </c>
      <c r="R14" s="2053">
        <f t="shared" si="5"/>
        <v>5</v>
      </c>
      <c r="S14" s="906">
        <f t="shared" si="5"/>
        <v>66</v>
      </c>
      <c r="T14" s="948">
        <f t="shared" si="6"/>
        <v>71</v>
      </c>
    </row>
    <row r="15" spans="2:20" ht="34.5" customHeight="1">
      <c r="B15" s="879" t="s">
        <v>97</v>
      </c>
      <c r="C15" s="392">
        <v>10</v>
      </c>
      <c r="D15" s="393">
        <v>0</v>
      </c>
      <c r="E15" s="904">
        <f t="shared" si="0"/>
        <v>10</v>
      </c>
      <c r="F15" s="392">
        <v>4</v>
      </c>
      <c r="G15" s="393">
        <v>7</v>
      </c>
      <c r="H15" s="904">
        <f t="shared" si="1"/>
        <v>11</v>
      </c>
      <c r="I15" s="392">
        <v>3</v>
      </c>
      <c r="J15" s="393">
        <v>4</v>
      </c>
      <c r="K15" s="904">
        <f t="shared" si="2"/>
        <v>7</v>
      </c>
      <c r="L15" s="392">
        <v>3</v>
      </c>
      <c r="M15" s="393">
        <v>22</v>
      </c>
      <c r="N15" s="904">
        <f t="shared" si="3"/>
        <v>25</v>
      </c>
      <c r="O15" s="392">
        <v>0</v>
      </c>
      <c r="P15" s="905">
        <v>17</v>
      </c>
      <c r="Q15" s="904">
        <f t="shared" si="4"/>
        <v>17</v>
      </c>
      <c r="R15" s="2053">
        <f t="shared" si="5"/>
        <v>20</v>
      </c>
      <c r="S15" s="906">
        <f t="shared" si="5"/>
        <v>50</v>
      </c>
      <c r="T15" s="948">
        <f t="shared" si="6"/>
        <v>70</v>
      </c>
    </row>
    <row r="16" spans="2:20" ht="52.5" customHeight="1">
      <c r="B16" s="879" t="s">
        <v>118</v>
      </c>
      <c r="C16" s="392">
        <v>5</v>
      </c>
      <c r="D16" s="905">
        <v>27</v>
      </c>
      <c r="E16" s="904">
        <f t="shared" si="0"/>
        <v>32</v>
      </c>
      <c r="F16" s="392">
        <v>16</v>
      </c>
      <c r="G16" s="393">
        <v>15</v>
      </c>
      <c r="H16" s="904">
        <f t="shared" si="1"/>
        <v>31</v>
      </c>
      <c r="I16" s="392">
        <v>25</v>
      </c>
      <c r="J16" s="393">
        <v>9</v>
      </c>
      <c r="K16" s="904">
        <f t="shared" si="2"/>
        <v>34</v>
      </c>
      <c r="L16" s="392">
        <v>0</v>
      </c>
      <c r="M16" s="393">
        <v>0</v>
      </c>
      <c r="N16" s="904">
        <f t="shared" si="3"/>
        <v>0</v>
      </c>
      <c r="O16" s="392">
        <f>O35+O23</f>
        <v>0</v>
      </c>
      <c r="P16" s="393">
        <f>P35+P23</f>
        <v>0</v>
      </c>
      <c r="Q16" s="904">
        <f t="shared" si="4"/>
        <v>0</v>
      </c>
      <c r="R16" s="2053">
        <f t="shared" si="5"/>
        <v>46</v>
      </c>
      <c r="S16" s="906">
        <f t="shared" si="5"/>
        <v>51</v>
      </c>
      <c r="T16" s="948">
        <f t="shared" si="6"/>
        <v>97</v>
      </c>
    </row>
    <row r="17" spans="2:20" ht="52.5" customHeight="1" thickBot="1">
      <c r="B17" s="879" t="s">
        <v>81</v>
      </c>
      <c r="C17" s="392">
        <v>19</v>
      </c>
      <c r="D17" s="907">
        <v>9</v>
      </c>
      <c r="E17" s="904">
        <f t="shared" si="0"/>
        <v>28</v>
      </c>
      <c r="F17" s="392">
        <v>13</v>
      </c>
      <c r="G17" s="907">
        <v>13</v>
      </c>
      <c r="H17" s="904">
        <f t="shared" si="1"/>
        <v>26</v>
      </c>
      <c r="I17" s="392">
        <v>30</v>
      </c>
      <c r="J17" s="907">
        <v>64</v>
      </c>
      <c r="K17" s="904">
        <f t="shared" si="2"/>
        <v>94</v>
      </c>
      <c r="L17" s="392">
        <v>9</v>
      </c>
      <c r="M17" s="907">
        <v>69</v>
      </c>
      <c r="N17" s="904">
        <f t="shared" si="3"/>
        <v>78</v>
      </c>
      <c r="O17" s="392">
        <v>6</v>
      </c>
      <c r="P17" s="1236">
        <v>63</v>
      </c>
      <c r="Q17" s="904">
        <f t="shared" si="4"/>
        <v>69</v>
      </c>
      <c r="R17" s="2053">
        <f t="shared" si="5"/>
        <v>77</v>
      </c>
      <c r="S17" s="906">
        <f t="shared" si="5"/>
        <v>218</v>
      </c>
      <c r="T17" s="948">
        <f t="shared" si="6"/>
        <v>295</v>
      </c>
    </row>
    <row r="18" spans="2:20" ht="34.5" customHeight="1" thickBot="1">
      <c r="B18" s="908" t="s">
        <v>16</v>
      </c>
      <c r="C18" s="909">
        <f>SUM(C11:C17)</f>
        <v>83</v>
      </c>
      <c r="D18" s="910">
        <f>SUM(D11:D17)</f>
        <v>96</v>
      </c>
      <c r="E18" s="911">
        <f>SUM(E11:E17)</f>
        <v>179</v>
      </c>
      <c r="F18" s="912">
        <f aca="true" t="shared" si="7" ref="F18:T18">SUM(F11:F17)</f>
        <v>63</v>
      </c>
      <c r="G18" s="910">
        <f t="shared" si="7"/>
        <v>86</v>
      </c>
      <c r="H18" s="913">
        <f t="shared" si="7"/>
        <v>149</v>
      </c>
      <c r="I18" s="909">
        <f t="shared" si="7"/>
        <v>139</v>
      </c>
      <c r="J18" s="910">
        <f t="shared" si="7"/>
        <v>277</v>
      </c>
      <c r="K18" s="911">
        <f t="shared" si="7"/>
        <v>416</v>
      </c>
      <c r="L18" s="912">
        <f t="shared" si="7"/>
        <v>61</v>
      </c>
      <c r="M18" s="910">
        <f t="shared" si="7"/>
        <v>258</v>
      </c>
      <c r="N18" s="913">
        <f t="shared" si="7"/>
        <v>319</v>
      </c>
      <c r="O18" s="909">
        <f>SUM(O11:O17)</f>
        <v>48</v>
      </c>
      <c r="P18" s="910">
        <f>SUM(P11:P17)</f>
        <v>288</v>
      </c>
      <c r="Q18" s="911">
        <f>SUM(Q11:Q17)</f>
        <v>336</v>
      </c>
      <c r="R18" s="912">
        <f t="shared" si="7"/>
        <v>394</v>
      </c>
      <c r="S18" s="910">
        <f t="shared" si="7"/>
        <v>1005</v>
      </c>
      <c r="T18" s="911">
        <f t="shared" si="7"/>
        <v>1399</v>
      </c>
    </row>
    <row r="19" spans="2:20" ht="30.75" customHeight="1" thickBot="1">
      <c r="B19" s="882" t="s">
        <v>23</v>
      </c>
      <c r="C19" s="914"/>
      <c r="D19" s="915"/>
      <c r="E19" s="916"/>
      <c r="F19" s="917"/>
      <c r="G19" s="915"/>
      <c r="H19" s="916"/>
      <c r="I19" s="917"/>
      <c r="J19" s="915"/>
      <c r="K19" s="916"/>
      <c r="L19" s="917"/>
      <c r="M19" s="915"/>
      <c r="N19" s="916"/>
      <c r="O19" s="914"/>
      <c r="P19" s="915"/>
      <c r="Q19" s="916"/>
      <c r="R19" s="917"/>
      <c r="S19" s="917"/>
      <c r="T19" s="949"/>
    </row>
    <row r="20" spans="2:20" ht="30.75" customHeight="1" thickBot="1">
      <c r="B20" s="918" t="s">
        <v>11</v>
      </c>
      <c r="C20" s="919"/>
      <c r="D20" s="920"/>
      <c r="E20" s="913"/>
      <c r="F20" s="919"/>
      <c r="G20" s="920"/>
      <c r="H20" s="911"/>
      <c r="I20" s="921"/>
      <c r="J20" s="920" t="s">
        <v>7</v>
      </c>
      <c r="K20" s="913"/>
      <c r="L20" s="919"/>
      <c r="M20" s="920"/>
      <c r="N20" s="913"/>
      <c r="O20" s="909"/>
      <c r="P20" s="910"/>
      <c r="Q20" s="913"/>
      <c r="R20" s="491"/>
      <c r="S20" s="491"/>
      <c r="T20" s="950"/>
    </row>
    <row r="21" spans="2:20" ht="30" customHeight="1">
      <c r="B21" s="879" t="s">
        <v>80</v>
      </c>
      <c r="C21" s="392">
        <v>29</v>
      </c>
      <c r="D21" s="393">
        <v>39</v>
      </c>
      <c r="E21" s="904">
        <f aca="true" t="shared" si="8" ref="E21:E27">SUM(C21:D21)</f>
        <v>68</v>
      </c>
      <c r="F21" s="392">
        <v>30</v>
      </c>
      <c r="G21" s="393">
        <v>25</v>
      </c>
      <c r="H21" s="904">
        <f aca="true" t="shared" si="9" ref="H21:H27">SUM(F21:G21)</f>
        <v>55</v>
      </c>
      <c r="I21" s="392">
        <v>79</v>
      </c>
      <c r="J21" s="393">
        <v>151</v>
      </c>
      <c r="K21" s="904">
        <f aca="true" t="shared" si="10" ref="K21:K27">SUM(I21:J21)</f>
        <v>230</v>
      </c>
      <c r="L21" s="392">
        <v>49</v>
      </c>
      <c r="M21" s="905">
        <v>140</v>
      </c>
      <c r="N21" s="904">
        <f>SUM(L21:M21)</f>
        <v>189</v>
      </c>
      <c r="O21" s="392">
        <v>42</v>
      </c>
      <c r="P21" s="393">
        <v>195</v>
      </c>
      <c r="Q21" s="904">
        <f aca="true" t="shared" si="11" ref="Q21:Q27">SUM(O21:P21)</f>
        <v>237</v>
      </c>
      <c r="R21" s="2053">
        <f>SUM(C21+F21+I21+L21+O21)</f>
        <v>229</v>
      </c>
      <c r="S21" s="906">
        <f>SUM(D21+G21+J21+M21+P21)</f>
        <v>550</v>
      </c>
      <c r="T21" s="948">
        <f>SUM(R21:S21)</f>
        <v>779</v>
      </c>
    </row>
    <row r="22" spans="2:20" ht="25.5" customHeight="1">
      <c r="B22" s="879" t="s">
        <v>166</v>
      </c>
      <c r="C22" s="392">
        <v>5</v>
      </c>
      <c r="D22" s="393">
        <v>2</v>
      </c>
      <c r="E22" s="904">
        <f t="shared" si="8"/>
        <v>7</v>
      </c>
      <c r="F22" s="392">
        <v>0</v>
      </c>
      <c r="G22" s="393">
        <v>0</v>
      </c>
      <c r="H22" s="904">
        <f t="shared" si="9"/>
        <v>0</v>
      </c>
      <c r="I22" s="392">
        <f>I41+I31</f>
        <v>0</v>
      </c>
      <c r="J22" s="393">
        <v>5</v>
      </c>
      <c r="K22" s="904">
        <f t="shared" si="10"/>
        <v>5</v>
      </c>
      <c r="L22" s="392">
        <v>0</v>
      </c>
      <c r="M22" s="393">
        <v>10</v>
      </c>
      <c r="N22" s="904">
        <f>SUM(L22:M22)</f>
        <v>10</v>
      </c>
      <c r="O22" s="392">
        <f>O41+O31</f>
        <v>0</v>
      </c>
      <c r="P22" s="393">
        <v>8</v>
      </c>
      <c r="Q22" s="904">
        <f t="shared" si="11"/>
        <v>8</v>
      </c>
      <c r="R22" s="2053">
        <f aca="true" t="shared" si="12" ref="R22:S27">SUM(C22+F22+I22+L22+O22)</f>
        <v>5</v>
      </c>
      <c r="S22" s="906">
        <f t="shared" si="12"/>
        <v>25</v>
      </c>
      <c r="T22" s="948">
        <f aca="true" t="shared" si="13" ref="T22:T27">SUM(R22:S22)</f>
        <v>30</v>
      </c>
    </row>
    <row r="23" spans="2:20" ht="31.5" customHeight="1">
      <c r="B23" s="879" t="s">
        <v>208</v>
      </c>
      <c r="C23" s="392">
        <v>10</v>
      </c>
      <c r="D23" s="393">
        <v>5</v>
      </c>
      <c r="E23" s="904">
        <f t="shared" si="8"/>
        <v>15</v>
      </c>
      <c r="F23" s="392">
        <v>0</v>
      </c>
      <c r="G23" s="393">
        <v>9</v>
      </c>
      <c r="H23" s="904">
        <f t="shared" si="9"/>
        <v>9</v>
      </c>
      <c r="I23" s="392">
        <v>1</v>
      </c>
      <c r="J23" s="393">
        <v>20</v>
      </c>
      <c r="K23" s="904">
        <f t="shared" si="10"/>
        <v>21</v>
      </c>
      <c r="L23" s="392">
        <f>L44+L32</f>
        <v>0</v>
      </c>
      <c r="M23" s="393">
        <f>M44+M32</f>
        <v>0</v>
      </c>
      <c r="N23" s="904">
        <f>SUM(L23:M23)</f>
        <v>0</v>
      </c>
      <c r="O23" s="392">
        <f>O44+O32</f>
        <v>0</v>
      </c>
      <c r="P23" s="393">
        <f>P44+P32</f>
        <v>0</v>
      </c>
      <c r="Q23" s="904">
        <f t="shared" si="11"/>
        <v>0</v>
      </c>
      <c r="R23" s="2053">
        <f t="shared" si="12"/>
        <v>11</v>
      </c>
      <c r="S23" s="906">
        <f t="shared" si="12"/>
        <v>34</v>
      </c>
      <c r="T23" s="948">
        <f t="shared" si="13"/>
        <v>45</v>
      </c>
    </row>
    <row r="24" spans="2:20" ht="31.5" customHeight="1">
      <c r="B24" s="879" t="s">
        <v>96</v>
      </c>
      <c r="C24" s="392">
        <v>5</v>
      </c>
      <c r="D24" s="393">
        <v>14</v>
      </c>
      <c r="E24" s="904">
        <f t="shared" si="8"/>
        <v>19</v>
      </c>
      <c r="F24" s="392">
        <v>0</v>
      </c>
      <c r="G24" s="393">
        <v>17</v>
      </c>
      <c r="H24" s="904">
        <f t="shared" si="9"/>
        <v>17</v>
      </c>
      <c r="I24" s="392">
        <v>0</v>
      </c>
      <c r="J24" s="393">
        <v>21</v>
      </c>
      <c r="K24" s="904">
        <f t="shared" si="10"/>
        <v>21</v>
      </c>
      <c r="L24" s="392">
        <v>0</v>
      </c>
      <c r="M24" s="393">
        <v>14</v>
      </c>
      <c r="N24" s="904">
        <f>SUM(L24:M24)</f>
        <v>14</v>
      </c>
      <c r="O24" s="392">
        <v>0</v>
      </c>
      <c r="P24" s="393">
        <v>0</v>
      </c>
      <c r="Q24" s="904">
        <f t="shared" si="11"/>
        <v>0</v>
      </c>
      <c r="R24" s="2053">
        <f t="shared" si="12"/>
        <v>5</v>
      </c>
      <c r="S24" s="906">
        <f t="shared" si="12"/>
        <v>66</v>
      </c>
      <c r="T24" s="948">
        <f t="shared" si="13"/>
        <v>71</v>
      </c>
    </row>
    <row r="25" spans="2:20" ht="31.5" customHeight="1">
      <c r="B25" s="879" t="s">
        <v>97</v>
      </c>
      <c r="C25" s="392">
        <v>10</v>
      </c>
      <c r="D25" s="393">
        <v>0</v>
      </c>
      <c r="E25" s="904">
        <f t="shared" si="8"/>
        <v>10</v>
      </c>
      <c r="F25" s="392">
        <v>4</v>
      </c>
      <c r="G25" s="393">
        <v>7</v>
      </c>
      <c r="H25" s="904">
        <f t="shared" si="9"/>
        <v>11</v>
      </c>
      <c r="I25" s="392">
        <v>3</v>
      </c>
      <c r="J25" s="393">
        <v>4</v>
      </c>
      <c r="K25" s="904">
        <f t="shared" si="10"/>
        <v>7</v>
      </c>
      <c r="L25" s="392">
        <v>3</v>
      </c>
      <c r="M25" s="393">
        <v>22</v>
      </c>
      <c r="N25" s="904">
        <f>SUM(L25:M25)</f>
        <v>25</v>
      </c>
      <c r="O25" s="392">
        <v>0</v>
      </c>
      <c r="P25" s="393">
        <v>16</v>
      </c>
      <c r="Q25" s="904">
        <f t="shared" si="11"/>
        <v>16</v>
      </c>
      <c r="R25" s="2053">
        <f t="shared" si="12"/>
        <v>20</v>
      </c>
      <c r="S25" s="906">
        <f t="shared" si="12"/>
        <v>49</v>
      </c>
      <c r="T25" s="948">
        <f t="shared" si="13"/>
        <v>69</v>
      </c>
    </row>
    <row r="26" spans="2:20" ht="54" customHeight="1">
      <c r="B26" s="879" t="s">
        <v>118</v>
      </c>
      <c r="C26" s="392">
        <v>5</v>
      </c>
      <c r="D26" s="393">
        <v>24</v>
      </c>
      <c r="E26" s="904">
        <f t="shared" si="8"/>
        <v>29</v>
      </c>
      <c r="F26" s="392">
        <v>16</v>
      </c>
      <c r="G26" s="393">
        <v>15</v>
      </c>
      <c r="H26" s="904">
        <f t="shared" si="9"/>
        <v>31</v>
      </c>
      <c r="I26" s="392">
        <v>25</v>
      </c>
      <c r="J26" s="393">
        <v>9</v>
      </c>
      <c r="K26" s="904">
        <f t="shared" si="10"/>
        <v>34</v>
      </c>
      <c r="L26" s="392">
        <f>L44+L32</f>
        <v>0</v>
      </c>
      <c r="M26" s="393">
        <f>M44+M32</f>
        <v>0</v>
      </c>
      <c r="N26" s="904">
        <f>N44+N32</f>
        <v>0</v>
      </c>
      <c r="O26" s="392">
        <f>O44+O32</f>
        <v>0</v>
      </c>
      <c r="P26" s="393">
        <f>P44+P32</f>
        <v>0</v>
      </c>
      <c r="Q26" s="904">
        <f t="shared" si="11"/>
        <v>0</v>
      </c>
      <c r="R26" s="2053">
        <f t="shared" si="12"/>
        <v>46</v>
      </c>
      <c r="S26" s="906">
        <f t="shared" si="12"/>
        <v>48</v>
      </c>
      <c r="T26" s="948">
        <f t="shared" si="13"/>
        <v>94</v>
      </c>
    </row>
    <row r="27" spans="2:20" ht="45" customHeight="1" thickBot="1">
      <c r="B27" s="879" t="s">
        <v>81</v>
      </c>
      <c r="C27" s="392">
        <v>19</v>
      </c>
      <c r="D27" s="907">
        <v>9</v>
      </c>
      <c r="E27" s="904">
        <f t="shared" si="8"/>
        <v>28</v>
      </c>
      <c r="F27" s="392">
        <v>13</v>
      </c>
      <c r="G27" s="907">
        <v>13</v>
      </c>
      <c r="H27" s="904">
        <f t="shared" si="9"/>
        <v>26</v>
      </c>
      <c r="I27" s="392">
        <v>30</v>
      </c>
      <c r="J27" s="907">
        <v>62</v>
      </c>
      <c r="K27" s="904">
        <f t="shared" si="10"/>
        <v>92</v>
      </c>
      <c r="L27" s="392">
        <v>9</v>
      </c>
      <c r="M27" s="907">
        <v>68</v>
      </c>
      <c r="N27" s="904">
        <f>SUM(L27:M27)</f>
        <v>77</v>
      </c>
      <c r="O27" s="392">
        <v>6</v>
      </c>
      <c r="P27" s="1236">
        <v>63</v>
      </c>
      <c r="Q27" s="904">
        <f t="shared" si="11"/>
        <v>69</v>
      </c>
      <c r="R27" s="2053">
        <f t="shared" si="12"/>
        <v>77</v>
      </c>
      <c r="S27" s="906">
        <f t="shared" si="12"/>
        <v>215</v>
      </c>
      <c r="T27" s="948">
        <f t="shared" si="13"/>
        <v>292</v>
      </c>
    </row>
    <row r="28" spans="2:20" ht="36" customHeight="1" thickBot="1">
      <c r="B28" s="922" t="s">
        <v>8</v>
      </c>
      <c r="C28" s="909">
        <f>SUM(C21:C27)</f>
        <v>83</v>
      </c>
      <c r="D28" s="910">
        <f>SUM(D21:D27)</f>
        <v>93</v>
      </c>
      <c r="E28" s="911">
        <f>SUM(E21:E27)</f>
        <v>176</v>
      </c>
      <c r="F28" s="912">
        <f aca="true" t="shared" si="14" ref="F28:T28">SUM(F21:F27)</f>
        <v>63</v>
      </c>
      <c r="G28" s="910">
        <f t="shared" si="14"/>
        <v>86</v>
      </c>
      <c r="H28" s="913">
        <f t="shared" si="14"/>
        <v>149</v>
      </c>
      <c r="I28" s="909">
        <f t="shared" si="14"/>
        <v>138</v>
      </c>
      <c r="J28" s="910">
        <f t="shared" si="14"/>
        <v>272</v>
      </c>
      <c r="K28" s="911">
        <f t="shared" si="14"/>
        <v>410</v>
      </c>
      <c r="L28" s="912">
        <f t="shared" si="14"/>
        <v>61</v>
      </c>
      <c r="M28" s="910">
        <f t="shared" si="14"/>
        <v>254</v>
      </c>
      <c r="N28" s="913">
        <f t="shared" si="14"/>
        <v>315</v>
      </c>
      <c r="O28" s="909">
        <f t="shared" si="14"/>
        <v>48</v>
      </c>
      <c r="P28" s="910">
        <f t="shared" si="14"/>
        <v>282</v>
      </c>
      <c r="Q28" s="911">
        <f t="shared" si="14"/>
        <v>330</v>
      </c>
      <c r="R28" s="912">
        <f t="shared" si="14"/>
        <v>393</v>
      </c>
      <c r="S28" s="910">
        <f t="shared" si="14"/>
        <v>987</v>
      </c>
      <c r="T28" s="911">
        <f t="shared" si="14"/>
        <v>1380</v>
      </c>
    </row>
    <row r="29" spans="2:20" ht="30.75" customHeight="1">
      <c r="B29" s="891" t="s">
        <v>25</v>
      </c>
      <c r="C29" s="923"/>
      <c r="D29" s="924"/>
      <c r="E29" s="925"/>
      <c r="F29" s="923"/>
      <c r="G29" s="924"/>
      <c r="H29" s="926"/>
      <c r="I29" s="924"/>
      <c r="J29" s="924"/>
      <c r="K29" s="925"/>
      <c r="L29" s="923"/>
      <c r="M29" s="924"/>
      <c r="N29" s="926"/>
      <c r="O29" s="924"/>
      <c r="P29" s="924"/>
      <c r="Q29" s="925"/>
      <c r="R29" s="923"/>
      <c r="S29" s="924"/>
      <c r="T29" s="951"/>
    </row>
    <row r="30" spans="2:20" ht="24.75" customHeight="1">
      <c r="B30" s="879" t="s">
        <v>80</v>
      </c>
      <c r="C30" s="927">
        <v>0</v>
      </c>
      <c r="D30" s="928">
        <v>0</v>
      </c>
      <c r="E30" s="929">
        <f aca="true" t="shared" si="15" ref="E30:E36">SUM(C30:D30)</f>
        <v>0</v>
      </c>
      <c r="F30" s="927">
        <v>0</v>
      </c>
      <c r="G30" s="928">
        <v>0</v>
      </c>
      <c r="H30" s="930">
        <f aca="true" t="shared" si="16" ref="H30:H36">SUM(F30:G30)</f>
        <v>0</v>
      </c>
      <c r="I30" s="931">
        <v>1</v>
      </c>
      <c r="J30" s="928">
        <v>2</v>
      </c>
      <c r="K30" s="929">
        <f aca="true" t="shared" si="17" ref="K30:K36">SUM(I30:J30)</f>
        <v>3</v>
      </c>
      <c r="L30" s="932">
        <v>0</v>
      </c>
      <c r="M30" s="933">
        <v>3</v>
      </c>
      <c r="N30" s="394">
        <f aca="true" t="shared" si="18" ref="N30:N36">SUM(L30:M30)</f>
        <v>3</v>
      </c>
      <c r="O30" s="931">
        <v>0</v>
      </c>
      <c r="P30" s="928">
        <v>5</v>
      </c>
      <c r="Q30" s="929">
        <f aca="true" t="shared" si="19" ref="Q30:Q36">SUM(O30:P30)</f>
        <v>5</v>
      </c>
      <c r="R30" s="934">
        <f>C30+F30+I30+L30+O30</f>
        <v>1</v>
      </c>
      <c r="S30" s="935">
        <f>D30+G30+J30+M30+P30</f>
        <v>10</v>
      </c>
      <c r="T30" s="952">
        <f aca="true" t="shared" si="20" ref="T30:T36">SUM(R30:S30)</f>
        <v>11</v>
      </c>
    </row>
    <row r="31" spans="2:20" ht="24.75" customHeight="1">
      <c r="B31" s="879" t="s">
        <v>166</v>
      </c>
      <c r="C31" s="936">
        <v>0</v>
      </c>
      <c r="D31" s="937">
        <v>0</v>
      </c>
      <c r="E31" s="938">
        <f t="shared" si="15"/>
        <v>0</v>
      </c>
      <c r="F31" s="936">
        <v>0</v>
      </c>
      <c r="G31" s="937">
        <v>0</v>
      </c>
      <c r="H31" s="394">
        <f t="shared" si="16"/>
        <v>0</v>
      </c>
      <c r="I31" s="939">
        <v>0</v>
      </c>
      <c r="J31" s="937">
        <v>0</v>
      </c>
      <c r="K31" s="938">
        <f t="shared" si="17"/>
        <v>0</v>
      </c>
      <c r="L31" s="936">
        <v>0</v>
      </c>
      <c r="M31" s="937">
        <v>0</v>
      </c>
      <c r="N31" s="930">
        <f t="shared" si="18"/>
        <v>0</v>
      </c>
      <c r="O31" s="939">
        <v>0</v>
      </c>
      <c r="P31" s="937">
        <v>0</v>
      </c>
      <c r="Q31" s="938">
        <f t="shared" si="19"/>
        <v>0</v>
      </c>
      <c r="R31" s="940">
        <f>C31+F31+I31+L31+O31</f>
        <v>0</v>
      </c>
      <c r="S31" s="941">
        <f>D31+G31+J31+M31+P31</f>
        <v>0</v>
      </c>
      <c r="T31" s="953">
        <f t="shared" si="20"/>
        <v>0</v>
      </c>
    </row>
    <row r="32" spans="2:20" ht="27.75" customHeight="1">
      <c r="B32" s="879" t="s">
        <v>208</v>
      </c>
      <c r="C32" s="932">
        <v>0</v>
      </c>
      <c r="D32" s="933">
        <v>0</v>
      </c>
      <c r="E32" s="396">
        <f t="shared" si="15"/>
        <v>0</v>
      </c>
      <c r="F32" s="932">
        <v>0</v>
      </c>
      <c r="G32" s="933">
        <v>0</v>
      </c>
      <c r="H32" s="394">
        <f t="shared" si="16"/>
        <v>0</v>
      </c>
      <c r="I32" s="942">
        <v>0</v>
      </c>
      <c r="J32" s="933">
        <v>1</v>
      </c>
      <c r="K32" s="396">
        <f t="shared" si="17"/>
        <v>1</v>
      </c>
      <c r="L32" s="932">
        <v>0</v>
      </c>
      <c r="M32" s="933">
        <v>0</v>
      </c>
      <c r="N32" s="394">
        <f t="shared" si="18"/>
        <v>0</v>
      </c>
      <c r="O32" s="942">
        <v>0</v>
      </c>
      <c r="P32" s="933">
        <v>0</v>
      </c>
      <c r="Q32" s="396">
        <f t="shared" si="19"/>
        <v>0</v>
      </c>
      <c r="R32" s="943">
        <f aca="true" t="shared" si="21" ref="R32:S36">C32+F32+I32+L32+O32</f>
        <v>0</v>
      </c>
      <c r="S32" s="944">
        <f t="shared" si="21"/>
        <v>1</v>
      </c>
      <c r="T32" s="954">
        <f t="shared" si="20"/>
        <v>1</v>
      </c>
    </row>
    <row r="33" spans="2:20" ht="27.75" customHeight="1">
      <c r="B33" s="879" t="s">
        <v>96</v>
      </c>
      <c r="C33" s="932">
        <v>0</v>
      </c>
      <c r="D33" s="933">
        <v>0</v>
      </c>
      <c r="E33" s="396">
        <f t="shared" si="15"/>
        <v>0</v>
      </c>
      <c r="F33" s="932">
        <v>0</v>
      </c>
      <c r="G33" s="933">
        <v>0</v>
      </c>
      <c r="H33" s="394">
        <f t="shared" si="16"/>
        <v>0</v>
      </c>
      <c r="I33" s="942">
        <v>0</v>
      </c>
      <c r="J33" s="933">
        <v>0</v>
      </c>
      <c r="K33" s="396">
        <f t="shared" si="17"/>
        <v>0</v>
      </c>
      <c r="L33" s="932">
        <v>0</v>
      </c>
      <c r="M33" s="933">
        <v>0</v>
      </c>
      <c r="N33" s="394">
        <f t="shared" si="18"/>
        <v>0</v>
      </c>
      <c r="O33" s="942">
        <v>0</v>
      </c>
      <c r="P33" s="933">
        <v>0</v>
      </c>
      <c r="Q33" s="396">
        <f t="shared" si="19"/>
        <v>0</v>
      </c>
      <c r="R33" s="943">
        <f t="shared" si="21"/>
        <v>0</v>
      </c>
      <c r="S33" s="944">
        <f t="shared" si="21"/>
        <v>0</v>
      </c>
      <c r="T33" s="954">
        <f t="shared" si="20"/>
        <v>0</v>
      </c>
    </row>
    <row r="34" spans="2:20" ht="27.75" customHeight="1">
      <c r="B34" s="879" t="s">
        <v>97</v>
      </c>
      <c r="C34" s="932">
        <v>0</v>
      </c>
      <c r="D34" s="933">
        <v>0</v>
      </c>
      <c r="E34" s="396">
        <f t="shared" si="15"/>
        <v>0</v>
      </c>
      <c r="F34" s="932">
        <v>0</v>
      </c>
      <c r="G34" s="933">
        <v>0</v>
      </c>
      <c r="H34" s="394">
        <f t="shared" si="16"/>
        <v>0</v>
      </c>
      <c r="I34" s="942">
        <v>0</v>
      </c>
      <c r="J34" s="933">
        <v>0</v>
      </c>
      <c r="K34" s="396">
        <f t="shared" si="17"/>
        <v>0</v>
      </c>
      <c r="L34" s="932">
        <v>0</v>
      </c>
      <c r="M34" s="933">
        <v>0</v>
      </c>
      <c r="N34" s="394">
        <f t="shared" si="18"/>
        <v>0</v>
      </c>
      <c r="O34" s="942">
        <v>0</v>
      </c>
      <c r="P34" s="933">
        <v>1</v>
      </c>
      <c r="Q34" s="396">
        <f t="shared" si="19"/>
        <v>1</v>
      </c>
      <c r="R34" s="943">
        <f t="shared" si="21"/>
        <v>0</v>
      </c>
      <c r="S34" s="944">
        <f t="shared" si="21"/>
        <v>1</v>
      </c>
      <c r="T34" s="954">
        <f t="shared" si="20"/>
        <v>1</v>
      </c>
    </row>
    <row r="35" spans="2:20" ht="54.75" customHeight="1">
      <c r="B35" s="879" t="s">
        <v>118</v>
      </c>
      <c r="C35" s="932">
        <v>0</v>
      </c>
      <c r="D35" s="933">
        <v>3</v>
      </c>
      <c r="E35" s="396">
        <f t="shared" si="15"/>
        <v>3</v>
      </c>
      <c r="F35" s="932">
        <v>0</v>
      </c>
      <c r="G35" s="933">
        <v>0</v>
      </c>
      <c r="H35" s="394">
        <f t="shared" si="16"/>
        <v>0</v>
      </c>
      <c r="I35" s="942">
        <v>0</v>
      </c>
      <c r="J35" s="933">
        <v>0</v>
      </c>
      <c r="K35" s="396">
        <f t="shared" si="17"/>
        <v>0</v>
      </c>
      <c r="L35" s="932">
        <v>0</v>
      </c>
      <c r="M35" s="933">
        <v>0</v>
      </c>
      <c r="N35" s="394">
        <f t="shared" si="18"/>
        <v>0</v>
      </c>
      <c r="O35" s="942">
        <v>0</v>
      </c>
      <c r="P35" s="933">
        <v>0</v>
      </c>
      <c r="Q35" s="396">
        <f t="shared" si="19"/>
        <v>0</v>
      </c>
      <c r="R35" s="943">
        <f t="shared" si="21"/>
        <v>0</v>
      </c>
      <c r="S35" s="944">
        <f t="shared" si="21"/>
        <v>3</v>
      </c>
      <c r="T35" s="954">
        <f t="shared" si="20"/>
        <v>3</v>
      </c>
    </row>
    <row r="36" spans="2:20" ht="54.75" customHeight="1" thickBot="1">
      <c r="B36" s="879" t="s">
        <v>81</v>
      </c>
      <c r="C36" s="932">
        <v>0</v>
      </c>
      <c r="D36" s="933">
        <v>0</v>
      </c>
      <c r="E36" s="396">
        <f t="shared" si="15"/>
        <v>0</v>
      </c>
      <c r="F36" s="932">
        <v>0</v>
      </c>
      <c r="G36" s="933">
        <v>0</v>
      </c>
      <c r="H36" s="394">
        <f t="shared" si="16"/>
        <v>0</v>
      </c>
      <c r="I36" s="942">
        <v>0</v>
      </c>
      <c r="J36" s="933">
        <v>2</v>
      </c>
      <c r="K36" s="396">
        <f t="shared" si="17"/>
        <v>2</v>
      </c>
      <c r="L36" s="932">
        <v>0</v>
      </c>
      <c r="M36" s="933">
        <v>1</v>
      </c>
      <c r="N36" s="394">
        <f t="shared" si="18"/>
        <v>1</v>
      </c>
      <c r="O36" s="942">
        <v>0</v>
      </c>
      <c r="P36" s="933">
        <v>0</v>
      </c>
      <c r="Q36" s="396">
        <f t="shared" si="19"/>
        <v>0</v>
      </c>
      <c r="R36" s="943">
        <f t="shared" si="21"/>
        <v>0</v>
      </c>
      <c r="S36" s="944">
        <f t="shared" si="21"/>
        <v>3</v>
      </c>
      <c r="T36" s="954">
        <f t="shared" si="20"/>
        <v>3</v>
      </c>
    </row>
    <row r="37" spans="2:20" ht="27" customHeight="1" thickBot="1">
      <c r="B37" s="894" t="s">
        <v>13</v>
      </c>
      <c r="C37" s="911">
        <f aca="true" t="shared" si="22" ref="C37:T37">SUM(C30:C36)</f>
        <v>0</v>
      </c>
      <c r="D37" s="909">
        <f t="shared" si="22"/>
        <v>3</v>
      </c>
      <c r="E37" s="945">
        <f t="shared" si="22"/>
        <v>3</v>
      </c>
      <c r="F37" s="909">
        <f t="shared" si="22"/>
        <v>0</v>
      </c>
      <c r="G37" s="909">
        <f t="shared" si="22"/>
        <v>0</v>
      </c>
      <c r="H37" s="946">
        <f t="shared" si="22"/>
        <v>0</v>
      </c>
      <c r="I37" s="912">
        <f t="shared" si="22"/>
        <v>1</v>
      </c>
      <c r="J37" s="909">
        <f t="shared" si="22"/>
        <v>5</v>
      </c>
      <c r="K37" s="909">
        <f t="shared" si="22"/>
        <v>6</v>
      </c>
      <c r="L37" s="909">
        <f t="shared" si="22"/>
        <v>0</v>
      </c>
      <c r="M37" s="909">
        <f t="shared" si="22"/>
        <v>4</v>
      </c>
      <c r="N37" s="909">
        <f t="shared" si="22"/>
        <v>4</v>
      </c>
      <c r="O37" s="909">
        <f t="shared" si="22"/>
        <v>0</v>
      </c>
      <c r="P37" s="909">
        <f t="shared" si="22"/>
        <v>6</v>
      </c>
      <c r="Q37" s="945">
        <f t="shared" si="22"/>
        <v>6</v>
      </c>
      <c r="R37" s="909">
        <f t="shared" si="22"/>
        <v>1</v>
      </c>
      <c r="S37" s="909">
        <f t="shared" si="22"/>
        <v>18</v>
      </c>
      <c r="T37" s="946">
        <f t="shared" si="22"/>
        <v>19</v>
      </c>
    </row>
    <row r="38" spans="2:21" ht="30.75" customHeight="1" thickBot="1">
      <c r="B38" s="947" t="s">
        <v>10</v>
      </c>
      <c r="C38" s="988">
        <f>C28</f>
        <v>83</v>
      </c>
      <c r="D38" s="988">
        <f aca="true" t="shared" si="23" ref="D38:T38">D28</f>
        <v>93</v>
      </c>
      <c r="E38" s="988">
        <f t="shared" si="23"/>
        <v>176</v>
      </c>
      <c r="F38" s="988">
        <f t="shared" si="23"/>
        <v>63</v>
      </c>
      <c r="G38" s="988">
        <f t="shared" si="23"/>
        <v>86</v>
      </c>
      <c r="H38" s="988">
        <f t="shared" si="23"/>
        <v>149</v>
      </c>
      <c r="I38" s="988">
        <f t="shared" si="23"/>
        <v>138</v>
      </c>
      <c r="J38" s="988">
        <f t="shared" si="23"/>
        <v>272</v>
      </c>
      <c r="K38" s="988">
        <f t="shared" si="23"/>
        <v>410</v>
      </c>
      <c r="L38" s="988">
        <f t="shared" si="23"/>
        <v>61</v>
      </c>
      <c r="M38" s="988">
        <f t="shared" si="23"/>
        <v>254</v>
      </c>
      <c r="N38" s="988">
        <f t="shared" si="23"/>
        <v>315</v>
      </c>
      <c r="O38" s="988">
        <f t="shared" si="23"/>
        <v>48</v>
      </c>
      <c r="P38" s="988">
        <f t="shared" si="23"/>
        <v>282</v>
      </c>
      <c r="Q38" s="988">
        <f t="shared" si="23"/>
        <v>330</v>
      </c>
      <c r="R38" s="988">
        <f t="shared" si="23"/>
        <v>393</v>
      </c>
      <c r="S38" s="988">
        <f t="shared" si="23"/>
        <v>987</v>
      </c>
      <c r="T38" s="988">
        <f t="shared" si="23"/>
        <v>1380</v>
      </c>
      <c r="U38" s="30"/>
    </row>
    <row r="39" spans="2:20" ht="37.5" customHeight="1" thickBot="1">
      <c r="B39" s="897" t="s">
        <v>17</v>
      </c>
      <c r="C39" s="1181">
        <f aca="true" t="shared" si="24" ref="C39:T39">C37</f>
        <v>0</v>
      </c>
      <c r="D39" s="1182">
        <f t="shared" si="24"/>
        <v>3</v>
      </c>
      <c r="E39" s="1183">
        <f t="shared" si="24"/>
        <v>3</v>
      </c>
      <c r="F39" s="1184">
        <f t="shared" si="24"/>
        <v>0</v>
      </c>
      <c r="G39" s="1182">
        <f t="shared" si="24"/>
        <v>0</v>
      </c>
      <c r="H39" s="1185">
        <f t="shared" si="24"/>
        <v>0</v>
      </c>
      <c r="I39" s="1181">
        <f t="shared" si="24"/>
        <v>1</v>
      </c>
      <c r="J39" s="1182">
        <f t="shared" si="24"/>
        <v>5</v>
      </c>
      <c r="K39" s="1183">
        <f t="shared" si="24"/>
        <v>6</v>
      </c>
      <c r="L39" s="1184">
        <f t="shared" si="24"/>
        <v>0</v>
      </c>
      <c r="M39" s="1182">
        <f t="shared" si="24"/>
        <v>4</v>
      </c>
      <c r="N39" s="1185">
        <f t="shared" si="24"/>
        <v>4</v>
      </c>
      <c r="O39" s="1181">
        <f t="shared" si="24"/>
        <v>0</v>
      </c>
      <c r="P39" s="1182">
        <f t="shared" si="24"/>
        <v>6</v>
      </c>
      <c r="Q39" s="1183">
        <f t="shared" si="24"/>
        <v>6</v>
      </c>
      <c r="R39" s="1184">
        <f t="shared" si="24"/>
        <v>1</v>
      </c>
      <c r="S39" s="1182">
        <f t="shared" si="24"/>
        <v>18</v>
      </c>
      <c r="T39" s="1183">
        <f t="shared" si="24"/>
        <v>19</v>
      </c>
    </row>
    <row r="40" spans="2:20" ht="36" customHeight="1" thickBot="1">
      <c r="B40" s="900" t="s">
        <v>18</v>
      </c>
      <c r="C40" s="909">
        <f>SUM(C38:C39)</f>
        <v>83</v>
      </c>
      <c r="D40" s="909">
        <f aca="true" t="shared" si="25" ref="D40:T40">SUM(D38:D39)</f>
        <v>96</v>
      </c>
      <c r="E40" s="909">
        <f t="shared" si="25"/>
        <v>179</v>
      </c>
      <c r="F40" s="909">
        <f t="shared" si="25"/>
        <v>63</v>
      </c>
      <c r="G40" s="909">
        <f t="shared" si="25"/>
        <v>86</v>
      </c>
      <c r="H40" s="909">
        <f t="shared" si="25"/>
        <v>149</v>
      </c>
      <c r="I40" s="909">
        <f t="shared" si="25"/>
        <v>139</v>
      </c>
      <c r="J40" s="909">
        <f t="shared" si="25"/>
        <v>277</v>
      </c>
      <c r="K40" s="909">
        <f t="shared" si="25"/>
        <v>416</v>
      </c>
      <c r="L40" s="909">
        <f t="shared" si="25"/>
        <v>61</v>
      </c>
      <c r="M40" s="909">
        <f t="shared" si="25"/>
        <v>258</v>
      </c>
      <c r="N40" s="909">
        <f t="shared" si="25"/>
        <v>319</v>
      </c>
      <c r="O40" s="909">
        <f t="shared" si="25"/>
        <v>48</v>
      </c>
      <c r="P40" s="909">
        <f t="shared" si="25"/>
        <v>288</v>
      </c>
      <c r="Q40" s="909">
        <f t="shared" si="25"/>
        <v>336</v>
      </c>
      <c r="R40" s="909">
        <f t="shared" si="25"/>
        <v>394</v>
      </c>
      <c r="S40" s="909">
        <f t="shared" si="25"/>
        <v>1005</v>
      </c>
      <c r="T40" s="909">
        <f t="shared" si="25"/>
        <v>1399</v>
      </c>
    </row>
    <row r="41" spans="2:20" ht="25.5"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</row>
    <row r="42" spans="2:20" ht="25.5" customHeight="1"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2:20" ht="25.5">
      <c r="B43" s="2928" t="s">
        <v>209</v>
      </c>
      <c r="C43" s="2928"/>
      <c r="D43" s="2928"/>
      <c r="E43" s="2928"/>
      <c r="F43" s="2928"/>
      <c r="G43" s="2928"/>
      <c r="H43" s="2928"/>
      <c r="I43" s="2928"/>
      <c r="J43" s="2928"/>
      <c r="K43" s="2928"/>
      <c r="L43" s="2928"/>
      <c r="M43" s="2928"/>
      <c r="N43" s="2928"/>
      <c r="O43" s="2928"/>
      <c r="P43" s="2928"/>
      <c r="Q43" s="2928"/>
      <c r="R43" s="2928"/>
      <c r="S43" s="2928"/>
      <c r="T43" s="2928"/>
    </row>
    <row r="44" spans="2:20" ht="25.5"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</row>
    <row r="46" spans="2:20" ht="25.5">
      <c r="B46" s="30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</row>
    <row r="47" spans="2:20" ht="25.5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</row>
  </sheetData>
  <sheetProtection/>
  <mergeCells count="13">
    <mergeCell ref="L7:N8"/>
    <mergeCell ref="O7:Q8"/>
    <mergeCell ref="R7:T8"/>
    <mergeCell ref="B43:T43"/>
    <mergeCell ref="A1:T1"/>
    <mergeCell ref="A2:T2"/>
    <mergeCell ref="A3:T3"/>
    <mergeCell ref="A4:T4"/>
    <mergeCell ref="B5:U5"/>
    <mergeCell ref="B7:B9"/>
    <mergeCell ref="C7:E8"/>
    <mergeCell ref="F7:H8"/>
    <mergeCell ref="I7:K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Q44"/>
  <sheetViews>
    <sheetView zoomScale="50" zoomScaleNormal="50" zoomScalePageLayoutView="0" workbookViewId="0" topLeftCell="A1">
      <selection activeCell="Z26" sqref="Z26"/>
    </sheetView>
  </sheetViews>
  <sheetFormatPr defaultColWidth="9.00390625" defaultRowHeight="12.75"/>
  <cols>
    <col min="1" max="1" width="93.00390625" style="17" customWidth="1"/>
    <col min="2" max="2" width="16.125" style="17" customWidth="1"/>
    <col min="3" max="3" width="12.125" style="17" customWidth="1"/>
    <col min="4" max="4" width="11.00390625" style="17" customWidth="1"/>
    <col min="5" max="5" width="14.375" style="17" customWidth="1"/>
    <col min="6" max="6" width="11.875" style="17" customWidth="1"/>
    <col min="7" max="7" width="9.625" style="17" customWidth="1"/>
    <col min="8" max="8" width="14.25390625" style="17" customWidth="1"/>
    <col min="9" max="9" width="13.125" style="17" customWidth="1"/>
    <col min="10" max="12" width="10.75390625" style="17" customWidth="1"/>
    <col min="13" max="13" width="9.125" style="17" customWidth="1"/>
    <col min="14" max="14" width="12.875" style="17" customWidth="1"/>
    <col min="15" max="15" width="23.375" style="17" customWidth="1"/>
    <col min="16" max="17" width="9.125" style="17" customWidth="1"/>
    <col min="18" max="18" width="10.625" style="17" bestFit="1" customWidth="1"/>
    <col min="19" max="19" width="11.25390625" style="17" customWidth="1"/>
    <col min="20" max="16384" width="9.125" style="17" customWidth="1"/>
  </cols>
  <sheetData>
    <row r="1" spans="1:17" ht="25.5" customHeight="1">
      <c r="A1" s="2915"/>
      <c r="B1" s="2915"/>
      <c r="C1" s="2915"/>
      <c r="D1" s="2915"/>
      <c r="E1" s="2915"/>
      <c r="F1" s="2915"/>
      <c r="G1" s="2915"/>
      <c r="H1" s="2915"/>
      <c r="I1" s="2915"/>
      <c r="J1" s="2915"/>
      <c r="K1" s="2915"/>
      <c r="L1" s="2915"/>
      <c r="M1" s="2915"/>
      <c r="N1" s="2915"/>
      <c r="O1" s="2915"/>
      <c r="P1" s="2915"/>
      <c r="Q1" s="2915"/>
    </row>
    <row r="2" spans="1:13" ht="32.25" customHeight="1">
      <c r="A2" s="2915" t="s">
        <v>93</v>
      </c>
      <c r="B2" s="2915"/>
      <c r="C2" s="2915"/>
      <c r="D2" s="2915"/>
      <c r="E2" s="2915"/>
      <c r="F2" s="2915"/>
      <c r="G2" s="2915"/>
      <c r="H2" s="2915"/>
      <c r="I2" s="2915"/>
      <c r="J2" s="2915"/>
      <c r="K2" s="49"/>
      <c r="L2" s="49"/>
      <c r="M2" s="49"/>
    </row>
    <row r="3" spans="1:12" ht="24.75" customHeight="1">
      <c r="A3" s="2915" t="s">
        <v>94</v>
      </c>
      <c r="B3" s="2915"/>
      <c r="C3" s="2915"/>
      <c r="D3" s="2915"/>
      <c r="E3" s="2915"/>
      <c r="F3" s="2915"/>
      <c r="G3" s="2915"/>
      <c r="H3" s="2915"/>
      <c r="I3" s="2915"/>
      <c r="J3" s="2915"/>
      <c r="K3" s="49"/>
      <c r="L3" s="49"/>
    </row>
    <row r="4" spans="1:12" ht="24.75" customHeight="1">
      <c r="A4" s="2915" t="s">
        <v>95</v>
      </c>
      <c r="B4" s="2915"/>
      <c r="C4" s="2915"/>
      <c r="D4" s="2915"/>
      <c r="E4" s="2915"/>
      <c r="F4" s="2915"/>
      <c r="G4" s="2915"/>
      <c r="H4" s="2915"/>
      <c r="I4" s="2915"/>
      <c r="J4" s="2915"/>
      <c r="K4" s="49"/>
      <c r="L4" s="49"/>
    </row>
    <row r="5" spans="1:10" ht="33" customHeight="1">
      <c r="A5" s="2915" t="s">
        <v>352</v>
      </c>
      <c r="B5" s="2915"/>
      <c r="C5" s="2915"/>
      <c r="D5" s="2915"/>
      <c r="E5" s="2915"/>
      <c r="F5" s="2915"/>
      <c r="G5" s="2915"/>
      <c r="H5" s="2915"/>
      <c r="I5" s="2915"/>
      <c r="J5" s="2915"/>
    </row>
    <row r="6" spans="1:10" ht="33" customHeight="1" thickBot="1">
      <c r="A6" s="49"/>
      <c r="B6" s="49"/>
      <c r="C6" s="49"/>
      <c r="D6" s="49"/>
      <c r="E6" s="49"/>
      <c r="F6" s="49"/>
      <c r="G6" s="49"/>
      <c r="H6" s="49"/>
      <c r="I6" s="49"/>
      <c r="J6" s="49"/>
    </row>
    <row r="7" spans="1:12" ht="33" customHeight="1" thickBot="1">
      <c r="A7" s="2917" t="s">
        <v>9</v>
      </c>
      <c r="B7" s="2932" t="s">
        <v>19</v>
      </c>
      <c r="C7" s="2933"/>
      <c r="D7" s="2934"/>
      <c r="E7" s="2932" t="s">
        <v>20</v>
      </c>
      <c r="F7" s="2933"/>
      <c r="G7" s="2934"/>
      <c r="H7" s="2908" t="s">
        <v>21</v>
      </c>
      <c r="I7" s="2909"/>
      <c r="J7" s="2910"/>
      <c r="K7" s="32"/>
      <c r="L7" s="32"/>
    </row>
    <row r="8" spans="1:12" ht="33" customHeight="1" thickBot="1">
      <c r="A8" s="2918"/>
      <c r="B8" s="2935" t="s">
        <v>5</v>
      </c>
      <c r="C8" s="2936"/>
      <c r="D8" s="2937"/>
      <c r="E8" s="2935" t="s">
        <v>5</v>
      </c>
      <c r="F8" s="2936"/>
      <c r="G8" s="2937"/>
      <c r="H8" s="2911"/>
      <c r="I8" s="2912"/>
      <c r="J8" s="2913"/>
      <c r="K8" s="32"/>
      <c r="L8" s="32"/>
    </row>
    <row r="9" spans="1:12" ht="99.75" customHeight="1" thickBot="1">
      <c r="A9" s="2938"/>
      <c r="B9" s="219" t="s">
        <v>26</v>
      </c>
      <c r="C9" s="221" t="s">
        <v>27</v>
      </c>
      <c r="D9" s="223" t="s">
        <v>4</v>
      </c>
      <c r="E9" s="219" t="s">
        <v>26</v>
      </c>
      <c r="F9" s="221" t="s">
        <v>27</v>
      </c>
      <c r="G9" s="223" t="s">
        <v>4</v>
      </c>
      <c r="H9" s="219" t="s">
        <v>26</v>
      </c>
      <c r="I9" s="221" t="s">
        <v>27</v>
      </c>
      <c r="J9" s="223" t="s">
        <v>4</v>
      </c>
      <c r="K9" s="32"/>
      <c r="L9" s="32"/>
    </row>
    <row r="10" spans="1:12" ht="36.75" customHeight="1" thickBot="1">
      <c r="A10" s="155" t="s">
        <v>22</v>
      </c>
      <c r="B10" s="168"/>
      <c r="C10" s="197"/>
      <c r="D10" s="198"/>
      <c r="E10" s="168"/>
      <c r="F10" s="197"/>
      <c r="G10" s="199"/>
      <c r="H10" s="154"/>
      <c r="I10" s="78"/>
      <c r="J10" s="79"/>
      <c r="K10" s="32"/>
      <c r="L10" s="32"/>
    </row>
    <row r="11" spans="1:12" ht="29.25" customHeight="1" thickBot="1">
      <c r="A11" s="867" t="s">
        <v>61</v>
      </c>
      <c r="B11" s="868">
        <v>68</v>
      </c>
      <c r="C11" s="869">
        <v>5</v>
      </c>
      <c r="D11" s="870">
        <f aca="true" t="shared" si="0" ref="D11:D17">SUM(B11:C11)</f>
        <v>73</v>
      </c>
      <c r="E11" s="868">
        <v>76</v>
      </c>
      <c r="F11" s="1237">
        <v>0</v>
      </c>
      <c r="G11" s="871">
        <f aca="true" t="shared" si="1" ref="G11:G17">SUM(E11:F11)</f>
        <v>76</v>
      </c>
      <c r="H11" s="872">
        <f>SUM(B11+E11)</f>
        <v>144</v>
      </c>
      <c r="I11" s="872">
        <f>SUM(C11+F11)</f>
        <v>5</v>
      </c>
      <c r="J11" s="873">
        <f>SUM(H11:I11)</f>
        <v>149</v>
      </c>
      <c r="K11" s="32"/>
      <c r="L11" s="32"/>
    </row>
    <row r="12" spans="1:12" ht="27.75" customHeight="1" thickBot="1">
      <c r="A12" s="395" t="s">
        <v>60</v>
      </c>
      <c r="B12" s="874">
        <v>76</v>
      </c>
      <c r="C12" s="875">
        <v>2</v>
      </c>
      <c r="D12" s="876">
        <f t="shared" si="0"/>
        <v>78</v>
      </c>
      <c r="E12" s="874">
        <v>64</v>
      </c>
      <c r="F12" s="1238">
        <v>1</v>
      </c>
      <c r="G12" s="877">
        <f t="shared" si="1"/>
        <v>65</v>
      </c>
      <c r="H12" s="872">
        <f aca="true" t="shared" si="2" ref="H12:I17">SUM(B12+E12)</f>
        <v>140</v>
      </c>
      <c r="I12" s="872">
        <f t="shared" si="2"/>
        <v>3</v>
      </c>
      <c r="J12" s="873">
        <f aca="true" t="shared" si="3" ref="J12:J17">SUM(H12:I12)</f>
        <v>143</v>
      </c>
      <c r="K12" s="32"/>
      <c r="L12" s="32"/>
    </row>
    <row r="13" spans="1:12" ht="27.75" customHeight="1" thickBot="1">
      <c r="A13" s="878" t="s">
        <v>102</v>
      </c>
      <c r="B13" s="874">
        <v>25</v>
      </c>
      <c r="C13" s="875">
        <v>1</v>
      </c>
      <c r="D13" s="877">
        <f t="shared" si="0"/>
        <v>26</v>
      </c>
      <c r="E13" s="874">
        <v>18</v>
      </c>
      <c r="F13" s="875">
        <v>0</v>
      </c>
      <c r="G13" s="877">
        <f t="shared" si="1"/>
        <v>18</v>
      </c>
      <c r="H13" s="872">
        <f t="shared" si="2"/>
        <v>43</v>
      </c>
      <c r="I13" s="872">
        <f t="shared" si="2"/>
        <v>1</v>
      </c>
      <c r="J13" s="873">
        <f t="shared" si="3"/>
        <v>44</v>
      </c>
      <c r="K13" s="32"/>
      <c r="L13" s="32"/>
    </row>
    <row r="14" spans="1:12" ht="27.75" customHeight="1" thickBot="1">
      <c r="A14" s="879" t="s">
        <v>100</v>
      </c>
      <c r="B14" s="874">
        <v>10</v>
      </c>
      <c r="C14" s="875">
        <v>1</v>
      </c>
      <c r="D14" s="877">
        <f t="shared" si="0"/>
        <v>11</v>
      </c>
      <c r="E14" s="874">
        <v>0</v>
      </c>
      <c r="F14" s="875">
        <v>1</v>
      </c>
      <c r="G14" s="877">
        <f t="shared" si="1"/>
        <v>1</v>
      </c>
      <c r="H14" s="872">
        <f t="shared" si="2"/>
        <v>10</v>
      </c>
      <c r="I14" s="872">
        <f t="shared" si="2"/>
        <v>2</v>
      </c>
      <c r="J14" s="873">
        <f t="shared" si="3"/>
        <v>12</v>
      </c>
      <c r="K14" s="32"/>
      <c r="L14" s="32"/>
    </row>
    <row r="15" spans="1:12" ht="27.75" customHeight="1" thickBot="1">
      <c r="A15" s="879" t="s">
        <v>169</v>
      </c>
      <c r="B15" s="874">
        <v>24</v>
      </c>
      <c r="C15" s="875">
        <v>1</v>
      </c>
      <c r="D15" s="877">
        <f t="shared" si="0"/>
        <v>25</v>
      </c>
      <c r="E15" s="1239">
        <v>23</v>
      </c>
      <c r="F15" s="1238">
        <v>1</v>
      </c>
      <c r="G15" s="877">
        <f t="shared" si="1"/>
        <v>24</v>
      </c>
      <c r="H15" s="872">
        <f t="shared" si="2"/>
        <v>47</v>
      </c>
      <c r="I15" s="872">
        <f t="shared" si="2"/>
        <v>2</v>
      </c>
      <c r="J15" s="873">
        <f t="shared" si="3"/>
        <v>49</v>
      </c>
      <c r="K15" s="32"/>
      <c r="L15" s="32"/>
    </row>
    <row r="16" spans="1:12" ht="30.75" customHeight="1" thickBot="1">
      <c r="A16" s="880" t="s">
        <v>29</v>
      </c>
      <c r="B16" s="874">
        <v>25</v>
      </c>
      <c r="C16" s="875">
        <v>4</v>
      </c>
      <c r="D16" s="877">
        <f t="shared" si="0"/>
        <v>29</v>
      </c>
      <c r="E16" s="1239">
        <v>22</v>
      </c>
      <c r="F16" s="1238">
        <v>1</v>
      </c>
      <c r="G16" s="877">
        <f t="shared" si="1"/>
        <v>23</v>
      </c>
      <c r="H16" s="872">
        <f t="shared" si="2"/>
        <v>47</v>
      </c>
      <c r="I16" s="872">
        <f t="shared" si="2"/>
        <v>5</v>
      </c>
      <c r="J16" s="873">
        <f t="shared" si="3"/>
        <v>52</v>
      </c>
      <c r="K16" s="32"/>
      <c r="L16" s="32"/>
    </row>
    <row r="17" spans="1:12" ht="32.25" customHeight="1" thickBot="1">
      <c r="A17" s="881" t="s">
        <v>62</v>
      </c>
      <c r="B17" s="874">
        <v>51</v>
      </c>
      <c r="C17" s="875">
        <v>2</v>
      </c>
      <c r="D17" s="877">
        <f t="shared" si="0"/>
        <v>53</v>
      </c>
      <c r="E17" s="1239">
        <v>53</v>
      </c>
      <c r="F17" s="875">
        <v>1</v>
      </c>
      <c r="G17" s="877">
        <f t="shared" si="1"/>
        <v>54</v>
      </c>
      <c r="H17" s="872">
        <f t="shared" si="2"/>
        <v>104</v>
      </c>
      <c r="I17" s="872">
        <f t="shared" si="2"/>
        <v>3</v>
      </c>
      <c r="J17" s="873">
        <f t="shared" si="3"/>
        <v>107</v>
      </c>
      <c r="K17" s="32"/>
      <c r="L17" s="32"/>
    </row>
    <row r="18" spans="1:12" ht="36.75" customHeight="1" thickBot="1">
      <c r="A18" s="882" t="s">
        <v>12</v>
      </c>
      <c r="B18" s="883">
        <f>SUM(B10:B17)</f>
        <v>279</v>
      </c>
      <c r="C18" s="883">
        <f>SUM(C10:C17)</f>
        <v>16</v>
      </c>
      <c r="D18" s="883">
        <f>SUM(D10:D17)</f>
        <v>295</v>
      </c>
      <c r="E18" s="883">
        <f aca="true" t="shared" si="4" ref="E18:J18">SUM(E11:E17)</f>
        <v>256</v>
      </c>
      <c r="F18" s="883">
        <f t="shared" si="4"/>
        <v>5</v>
      </c>
      <c r="G18" s="883">
        <f t="shared" si="4"/>
        <v>261</v>
      </c>
      <c r="H18" s="883">
        <f t="shared" si="4"/>
        <v>535</v>
      </c>
      <c r="I18" s="883">
        <f t="shared" si="4"/>
        <v>21</v>
      </c>
      <c r="J18" s="883">
        <f t="shared" si="4"/>
        <v>556</v>
      </c>
      <c r="K18" s="32"/>
      <c r="L18" s="32"/>
    </row>
    <row r="19" spans="1:12" ht="27" customHeight="1" thickBot="1">
      <c r="A19" s="882" t="s">
        <v>23</v>
      </c>
      <c r="B19" s="884"/>
      <c r="C19" s="885"/>
      <c r="D19" s="886"/>
      <c r="E19" s="884"/>
      <c r="F19" s="885"/>
      <c r="G19" s="886"/>
      <c r="H19" s="887"/>
      <c r="I19" s="885"/>
      <c r="J19" s="490"/>
      <c r="K19" s="32"/>
      <c r="L19" s="32"/>
    </row>
    <row r="20" spans="1:12" ht="31.5" customHeight="1" thickBot="1">
      <c r="A20" s="888" t="s">
        <v>11</v>
      </c>
      <c r="B20" s="884"/>
      <c r="C20" s="889"/>
      <c r="D20" s="890"/>
      <c r="E20" s="884"/>
      <c r="F20" s="889"/>
      <c r="G20" s="890"/>
      <c r="H20" s="887"/>
      <c r="I20" s="889"/>
      <c r="J20" s="490"/>
      <c r="K20" s="29"/>
      <c r="L20" s="29"/>
    </row>
    <row r="21" spans="1:12" ht="24.75" customHeight="1" thickBot="1">
      <c r="A21" s="867" t="s">
        <v>61</v>
      </c>
      <c r="B21" s="868">
        <v>59</v>
      </c>
      <c r="C21" s="869">
        <v>5</v>
      </c>
      <c r="D21" s="870">
        <f aca="true" t="shared" si="5" ref="D21:D27">SUM(B21:C21)</f>
        <v>64</v>
      </c>
      <c r="E21" s="868">
        <v>71</v>
      </c>
      <c r="F21" s="1237">
        <v>0</v>
      </c>
      <c r="G21" s="871">
        <f aca="true" t="shared" si="6" ref="G21:G27">SUM(E21:F21)</f>
        <v>71</v>
      </c>
      <c r="H21" s="872">
        <f>SUM(B21+E21)</f>
        <v>130</v>
      </c>
      <c r="I21" s="872">
        <f>SUM(C21+F21)</f>
        <v>5</v>
      </c>
      <c r="J21" s="873">
        <f>SUM(H21:I21)</f>
        <v>135</v>
      </c>
      <c r="K21" s="26"/>
      <c r="L21" s="26"/>
    </row>
    <row r="22" spans="1:12" ht="24.75" customHeight="1" thickBot="1">
      <c r="A22" s="395" t="s">
        <v>60</v>
      </c>
      <c r="B22" s="874">
        <v>74</v>
      </c>
      <c r="C22" s="875">
        <v>2</v>
      </c>
      <c r="D22" s="876">
        <f t="shared" si="5"/>
        <v>76</v>
      </c>
      <c r="E22" s="874">
        <v>59</v>
      </c>
      <c r="F22" s="1238">
        <v>1</v>
      </c>
      <c r="G22" s="877">
        <f t="shared" si="6"/>
        <v>60</v>
      </c>
      <c r="H22" s="872">
        <f aca="true" t="shared" si="7" ref="H22:I27">SUM(B22+E22)</f>
        <v>133</v>
      </c>
      <c r="I22" s="872">
        <f t="shared" si="7"/>
        <v>3</v>
      </c>
      <c r="J22" s="873">
        <f aca="true" t="shared" si="8" ref="J22:J27">SUM(H22:I22)</f>
        <v>136</v>
      </c>
      <c r="K22" s="26"/>
      <c r="L22" s="26"/>
    </row>
    <row r="23" spans="1:12" ht="24.75" customHeight="1" thickBot="1">
      <c r="A23" s="878" t="s">
        <v>102</v>
      </c>
      <c r="B23" s="874">
        <v>25</v>
      </c>
      <c r="C23" s="875">
        <v>1</v>
      </c>
      <c r="D23" s="877">
        <f t="shared" si="5"/>
        <v>26</v>
      </c>
      <c r="E23" s="874">
        <v>18</v>
      </c>
      <c r="F23" s="875">
        <v>0</v>
      </c>
      <c r="G23" s="877">
        <f t="shared" si="6"/>
        <v>18</v>
      </c>
      <c r="H23" s="872">
        <f t="shared" si="7"/>
        <v>43</v>
      </c>
      <c r="I23" s="872">
        <f t="shared" si="7"/>
        <v>1</v>
      </c>
      <c r="J23" s="873">
        <f t="shared" si="8"/>
        <v>44</v>
      </c>
      <c r="K23" s="26"/>
      <c r="L23" s="26"/>
    </row>
    <row r="24" spans="1:12" ht="24.75" customHeight="1" thickBot="1">
      <c r="A24" s="879" t="s">
        <v>100</v>
      </c>
      <c r="B24" s="874">
        <v>10</v>
      </c>
      <c r="C24" s="875">
        <v>1</v>
      </c>
      <c r="D24" s="877">
        <f t="shared" si="5"/>
        <v>11</v>
      </c>
      <c r="E24" s="874">
        <v>0</v>
      </c>
      <c r="F24" s="875">
        <v>1</v>
      </c>
      <c r="G24" s="877">
        <f t="shared" si="6"/>
        <v>1</v>
      </c>
      <c r="H24" s="872">
        <f t="shared" si="7"/>
        <v>10</v>
      </c>
      <c r="I24" s="872">
        <f t="shared" si="7"/>
        <v>2</v>
      </c>
      <c r="J24" s="873">
        <f t="shared" si="8"/>
        <v>12</v>
      </c>
      <c r="K24" s="26"/>
      <c r="L24" s="26"/>
    </row>
    <row r="25" spans="1:12" ht="24.75" customHeight="1" thickBot="1">
      <c r="A25" s="879" t="s">
        <v>169</v>
      </c>
      <c r="B25" s="874">
        <v>23</v>
      </c>
      <c r="C25" s="875">
        <v>1</v>
      </c>
      <c r="D25" s="877">
        <f t="shared" si="5"/>
        <v>24</v>
      </c>
      <c r="E25" s="1239">
        <v>22</v>
      </c>
      <c r="F25" s="875">
        <v>1</v>
      </c>
      <c r="G25" s="877">
        <f t="shared" si="6"/>
        <v>23</v>
      </c>
      <c r="H25" s="872">
        <f t="shared" si="7"/>
        <v>45</v>
      </c>
      <c r="I25" s="872">
        <f t="shared" si="7"/>
        <v>2</v>
      </c>
      <c r="J25" s="873">
        <f t="shared" si="8"/>
        <v>47</v>
      </c>
      <c r="K25" s="26"/>
      <c r="L25" s="26"/>
    </row>
    <row r="26" spans="1:12" ht="29.25" customHeight="1" thickBot="1">
      <c r="A26" s="880" t="s">
        <v>29</v>
      </c>
      <c r="B26" s="874">
        <v>24</v>
      </c>
      <c r="C26" s="875">
        <v>4</v>
      </c>
      <c r="D26" s="877">
        <f t="shared" si="5"/>
        <v>28</v>
      </c>
      <c r="E26" s="874">
        <v>22</v>
      </c>
      <c r="F26" s="1238">
        <v>1</v>
      </c>
      <c r="G26" s="877">
        <f t="shared" si="6"/>
        <v>23</v>
      </c>
      <c r="H26" s="872">
        <f t="shared" si="7"/>
        <v>46</v>
      </c>
      <c r="I26" s="872">
        <f t="shared" si="7"/>
        <v>5</v>
      </c>
      <c r="J26" s="873">
        <f t="shared" si="8"/>
        <v>51</v>
      </c>
      <c r="K26" s="26"/>
      <c r="L26" s="26"/>
    </row>
    <row r="27" spans="1:12" ht="25.5" customHeight="1" thickBot="1">
      <c r="A27" s="881" t="s">
        <v>62</v>
      </c>
      <c r="B27" s="874">
        <v>49</v>
      </c>
      <c r="C27" s="875">
        <v>1</v>
      </c>
      <c r="D27" s="877">
        <f t="shared" si="5"/>
        <v>50</v>
      </c>
      <c r="E27" s="1239">
        <v>49</v>
      </c>
      <c r="F27" s="875">
        <v>1</v>
      </c>
      <c r="G27" s="877">
        <f t="shared" si="6"/>
        <v>50</v>
      </c>
      <c r="H27" s="872">
        <f t="shared" si="7"/>
        <v>98</v>
      </c>
      <c r="I27" s="872">
        <f t="shared" si="7"/>
        <v>2</v>
      </c>
      <c r="J27" s="873">
        <f t="shared" si="8"/>
        <v>100</v>
      </c>
      <c r="K27" s="33"/>
      <c r="L27" s="33"/>
    </row>
    <row r="28" spans="1:12" ht="24.75" customHeight="1" thickBot="1">
      <c r="A28" s="891" t="s">
        <v>8</v>
      </c>
      <c r="B28" s="883">
        <f>SUM(B20:B27)</f>
        <v>264</v>
      </c>
      <c r="C28" s="883">
        <f>SUM(C20:C27)</f>
        <v>15</v>
      </c>
      <c r="D28" s="883">
        <f>SUM(D20:D27)</f>
        <v>279</v>
      </c>
      <c r="E28" s="883">
        <f aca="true" t="shared" si="9" ref="E28:J28">SUM(E21:E27)</f>
        <v>241</v>
      </c>
      <c r="F28" s="883">
        <f t="shared" si="9"/>
        <v>5</v>
      </c>
      <c r="G28" s="883">
        <f t="shared" si="9"/>
        <v>246</v>
      </c>
      <c r="H28" s="883">
        <f t="shared" si="9"/>
        <v>505</v>
      </c>
      <c r="I28" s="883">
        <f t="shared" si="9"/>
        <v>20</v>
      </c>
      <c r="J28" s="883">
        <f t="shared" si="9"/>
        <v>525</v>
      </c>
      <c r="K28" s="33"/>
      <c r="L28" s="33"/>
    </row>
    <row r="29" spans="1:12" ht="24.75" customHeight="1" thickBot="1">
      <c r="A29" s="891" t="s">
        <v>25</v>
      </c>
      <c r="B29" s="887"/>
      <c r="C29" s="885"/>
      <c r="D29" s="886"/>
      <c r="E29" s="887"/>
      <c r="F29" s="885"/>
      <c r="G29" s="885"/>
      <c r="H29" s="884"/>
      <c r="I29" s="884"/>
      <c r="J29" s="886"/>
      <c r="K29" s="33"/>
      <c r="L29" s="33"/>
    </row>
    <row r="30" spans="1:12" ht="24.75" customHeight="1">
      <c r="A30" s="867" t="s">
        <v>61</v>
      </c>
      <c r="B30" s="868">
        <v>9</v>
      </c>
      <c r="C30" s="869">
        <v>0</v>
      </c>
      <c r="D30" s="870">
        <f aca="true" t="shared" si="10" ref="D30:D36">SUM(B30:C30)</f>
        <v>9</v>
      </c>
      <c r="E30" s="868">
        <v>5</v>
      </c>
      <c r="F30" s="869">
        <v>0</v>
      </c>
      <c r="G30" s="871">
        <f aca="true" t="shared" si="11" ref="G30:G36">SUM(E30:F30)</f>
        <v>5</v>
      </c>
      <c r="H30" s="872">
        <f>SUM(B30+E30)</f>
        <v>14</v>
      </c>
      <c r="I30" s="872">
        <f>SUM(C30+F30)</f>
        <v>0</v>
      </c>
      <c r="J30" s="873">
        <f aca="true" t="shared" si="12" ref="J30:J36">D30+G30</f>
        <v>14</v>
      </c>
      <c r="K30" s="26"/>
      <c r="L30" s="26"/>
    </row>
    <row r="31" spans="1:12" ht="33" customHeight="1">
      <c r="A31" s="395" t="s">
        <v>60</v>
      </c>
      <c r="B31" s="874">
        <v>2</v>
      </c>
      <c r="C31" s="875">
        <v>0</v>
      </c>
      <c r="D31" s="876">
        <f t="shared" si="10"/>
        <v>2</v>
      </c>
      <c r="E31" s="874">
        <v>5</v>
      </c>
      <c r="F31" s="875">
        <v>0</v>
      </c>
      <c r="G31" s="877">
        <f t="shared" si="11"/>
        <v>5</v>
      </c>
      <c r="H31" s="892">
        <f aca="true" t="shared" si="13" ref="H31:I36">B31+E31</f>
        <v>7</v>
      </c>
      <c r="I31" s="892">
        <f t="shared" si="13"/>
        <v>0</v>
      </c>
      <c r="J31" s="893">
        <f t="shared" si="12"/>
        <v>7</v>
      </c>
      <c r="K31" s="26"/>
      <c r="L31" s="26"/>
    </row>
    <row r="32" spans="1:12" ht="24.75" customHeight="1">
      <c r="A32" s="878" t="s">
        <v>102</v>
      </c>
      <c r="B32" s="874">
        <v>0</v>
      </c>
      <c r="C32" s="875">
        <v>0</v>
      </c>
      <c r="D32" s="877">
        <f t="shared" si="10"/>
        <v>0</v>
      </c>
      <c r="E32" s="874">
        <v>0</v>
      </c>
      <c r="F32" s="875">
        <v>0</v>
      </c>
      <c r="G32" s="877">
        <f t="shared" si="11"/>
        <v>0</v>
      </c>
      <c r="H32" s="892">
        <f t="shared" si="13"/>
        <v>0</v>
      </c>
      <c r="I32" s="892">
        <f t="shared" si="13"/>
        <v>0</v>
      </c>
      <c r="J32" s="893">
        <f t="shared" si="12"/>
        <v>0</v>
      </c>
      <c r="K32" s="33"/>
      <c r="L32" s="33"/>
    </row>
    <row r="33" spans="1:12" ht="24.75" customHeight="1">
      <c r="A33" s="879" t="s">
        <v>100</v>
      </c>
      <c r="B33" s="874">
        <v>0</v>
      </c>
      <c r="C33" s="875">
        <v>0</v>
      </c>
      <c r="D33" s="877">
        <f t="shared" si="10"/>
        <v>0</v>
      </c>
      <c r="E33" s="874">
        <v>0</v>
      </c>
      <c r="F33" s="875">
        <v>0</v>
      </c>
      <c r="G33" s="877">
        <f t="shared" si="11"/>
        <v>0</v>
      </c>
      <c r="H33" s="892">
        <f t="shared" si="13"/>
        <v>0</v>
      </c>
      <c r="I33" s="892">
        <f t="shared" si="13"/>
        <v>0</v>
      </c>
      <c r="J33" s="893">
        <f t="shared" si="12"/>
        <v>0</v>
      </c>
      <c r="K33" s="33"/>
      <c r="L33" s="33"/>
    </row>
    <row r="34" spans="1:12" ht="24.75" customHeight="1">
      <c r="A34" s="879" t="s">
        <v>169</v>
      </c>
      <c r="B34" s="874">
        <v>1</v>
      </c>
      <c r="C34" s="875">
        <v>0</v>
      </c>
      <c r="D34" s="877">
        <f t="shared" si="10"/>
        <v>1</v>
      </c>
      <c r="E34" s="874">
        <v>1</v>
      </c>
      <c r="F34" s="875">
        <v>0</v>
      </c>
      <c r="G34" s="877">
        <f t="shared" si="11"/>
        <v>1</v>
      </c>
      <c r="H34" s="892">
        <f t="shared" si="13"/>
        <v>2</v>
      </c>
      <c r="I34" s="892">
        <f t="shared" si="13"/>
        <v>0</v>
      </c>
      <c r="J34" s="893">
        <f t="shared" si="12"/>
        <v>2</v>
      </c>
      <c r="K34" s="33"/>
      <c r="L34" s="33"/>
    </row>
    <row r="35" spans="1:12" ht="32.25" customHeight="1">
      <c r="A35" s="880" t="s">
        <v>29</v>
      </c>
      <c r="B35" s="874">
        <v>1</v>
      </c>
      <c r="C35" s="875">
        <v>0</v>
      </c>
      <c r="D35" s="877">
        <f t="shared" si="10"/>
        <v>1</v>
      </c>
      <c r="E35" s="874">
        <v>0</v>
      </c>
      <c r="F35" s="875">
        <v>0</v>
      </c>
      <c r="G35" s="877">
        <f t="shared" si="11"/>
        <v>0</v>
      </c>
      <c r="H35" s="892">
        <f t="shared" si="13"/>
        <v>1</v>
      </c>
      <c r="I35" s="892">
        <f t="shared" si="13"/>
        <v>0</v>
      </c>
      <c r="J35" s="893">
        <f t="shared" si="12"/>
        <v>1</v>
      </c>
      <c r="K35" s="34"/>
      <c r="L35" s="34"/>
    </row>
    <row r="36" spans="1:12" ht="29.25" customHeight="1" thickBot="1">
      <c r="A36" s="881" t="s">
        <v>62</v>
      </c>
      <c r="B36" s="874">
        <v>2</v>
      </c>
      <c r="C36" s="875">
        <v>1</v>
      </c>
      <c r="D36" s="877">
        <f t="shared" si="10"/>
        <v>3</v>
      </c>
      <c r="E36" s="874">
        <v>4</v>
      </c>
      <c r="F36" s="875">
        <v>0</v>
      </c>
      <c r="G36" s="877">
        <f t="shared" si="11"/>
        <v>4</v>
      </c>
      <c r="H36" s="892">
        <f t="shared" si="13"/>
        <v>6</v>
      </c>
      <c r="I36" s="892">
        <f t="shared" si="13"/>
        <v>1</v>
      </c>
      <c r="J36" s="893">
        <f t="shared" si="12"/>
        <v>7</v>
      </c>
      <c r="K36" s="33"/>
      <c r="L36" s="33"/>
    </row>
    <row r="37" spans="1:12" ht="26.25" customHeight="1" thickBot="1">
      <c r="A37" s="894" t="s">
        <v>13</v>
      </c>
      <c r="B37" s="895">
        <f>SUM(B30:B36)</f>
        <v>15</v>
      </c>
      <c r="C37" s="895">
        <f aca="true" t="shared" si="14" ref="C37:J37">SUM(C30:C36)</f>
        <v>1</v>
      </c>
      <c r="D37" s="895">
        <f t="shared" si="14"/>
        <v>16</v>
      </c>
      <c r="E37" s="895">
        <f t="shared" si="14"/>
        <v>15</v>
      </c>
      <c r="F37" s="895">
        <f t="shared" si="14"/>
        <v>0</v>
      </c>
      <c r="G37" s="895">
        <f t="shared" si="14"/>
        <v>15</v>
      </c>
      <c r="H37" s="895">
        <f t="shared" si="14"/>
        <v>30</v>
      </c>
      <c r="I37" s="895">
        <f t="shared" si="14"/>
        <v>1</v>
      </c>
      <c r="J37" s="896">
        <f t="shared" si="14"/>
        <v>31</v>
      </c>
      <c r="K37" s="26"/>
      <c r="L37" s="26"/>
    </row>
    <row r="38" spans="1:12" ht="30" customHeight="1" thickBot="1">
      <c r="A38" s="897" t="s">
        <v>10</v>
      </c>
      <c r="B38" s="883">
        <f aca="true" t="shared" si="15" ref="B38:J38">B28</f>
        <v>264</v>
      </c>
      <c r="C38" s="883">
        <f t="shared" si="15"/>
        <v>15</v>
      </c>
      <c r="D38" s="883">
        <f t="shared" si="15"/>
        <v>279</v>
      </c>
      <c r="E38" s="883">
        <f t="shared" si="15"/>
        <v>241</v>
      </c>
      <c r="F38" s="883">
        <f t="shared" si="15"/>
        <v>5</v>
      </c>
      <c r="G38" s="898">
        <f t="shared" si="15"/>
        <v>246</v>
      </c>
      <c r="H38" s="898">
        <f t="shared" si="15"/>
        <v>505</v>
      </c>
      <c r="I38" s="898">
        <f t="shared" si="15"/>
        <v>20</v>
      </c>
      <c r="J38" s="899">
        <f t="shared" si="15"/>
        <v>525</v>
      </c>
      <c r="K38" s="36"/>
      <c r="L38" s="36"/>
    </row>
    <row r="39" spans="1:12" ht="26.25" thickBot="1">
      <c r="A39" s="897" t="s">
        <v>14</v>
      </c>
      <c r="B39" s="883">
        <f aca="true" t="shared" si="16" ref="B39:J39">B37</f>
        <v>15</v>
      </c>
      <c r="C39" s="883">
        <f t="shared" si="16"/>
        <v>1</v>
      </c>
      <c r="D39" s="883">
        <f t="shared" si="16"/>
        <v>16</v>
      </c>
      <c r="E39" s="883">
        <f t="shared" si="16"/>
        <v>15</v>
      </c>
      <c r="F39" s="883">
        <f t="shared" si="16"/>
        <v>0</v>
      </c>
      <c r="G39" s="898">
        <f t="shared" si="16"/>
        <v>15</v>
      </c>
      <c r="H39" s="898">
        <f t="shared" si="16"/>
        <v>30</v>
      </c>
      <c r="I39" s="898">
        <f t="shared" si="16"/>
        <v>1</v>
      </c>
      <c r="J39" s="899">
        <f t="shared" si="16"/>
        <v>31</v>
      </c>
      <c r="K39" s="27"/>
      <c r="L39" s="27"/>
    </row>
    <row r="40" spans="1:12" ht="26.25" thickBot="1">
      <c r="A40" s="900" t="s">
        <v>15</v>
      </c>
      <c r="B40" s="901">
        <f aca="true" t="shared" si="17" ref="B40:I40">SUM(B38:B39)</f>
        <v>279</v>
      </c>
      <c r="C40" s="901">
        <f t="shared" si="17"/>
        <v>16</v>
      </c>
      <c r="D40" s="901">
        <f t="shared" si="17"/>
        <v>295</v>
      </c>
      <c r="E40" s="901">
        <f t="shared" si="17"/>
        <v>256</v>
      </c>
      <c r="F40" s="901">
        <f t="shared" si="17"/>
        <v>5</v>
      </c>
      <c r="G40" s="902">
        <f>SUM(G38:G39)</f>
        <v>261</v>
      </c>
      <c r="H40" s="902">
        <f t="shared" si="17"/>
        <v>535</v>
      </c>
      <c r="I40" s="902">
        <f t="shared" si="17"/>
        <v>21</v>
      </c>
      <c r="J40" s="903">
        <f>SUM(J38:J39)</f>
        <v>556</v>
      </c>
      <c r="K40" s="27"/>
      <c r="L40" s="27"/>
    </row>
    <row r="41" spans="1:12" ht="54" customHeight="1">
      <c r="A41" s="26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1:11" ht="25.5" customHeight="1" hidden="1">
      <c r="A42" s="26"/>
      <c r="B42" s="27"/>
      <c r="C42" s="27"/>
      <c r="D42" s="27"/>
      <c r="E42" s="27"/>
      <c r="F42" s="27"/>
      <c r="G42" s="27"/>
      <c r="H42" s="27"/>
      <c r="I42" s="27"/>
      <c r="J42" s="27"/>
      <c r="K42" s="30"/>
    </row>
    <row r="43" spans="1:13" ht="37.5" customHeight="1">
      <c r="A43" s="2928" t="s">
        <v>210</v>
      </c>
      <c r="B43" s="2928"/>
      <c r="C43" s="2928"/>
      <c r="D43" s="2928"/>
      <c r="E43" s="2928"/>
      <c r="F43" s="2928"/>
      <c r="G43" s="2928"/>
      <c r="H43" s="2928"/>
      <c r="I43" s="2928"/>
      <c r="J43" s="2928"/>
      <c r="K43" s="2928"/>
      <c r="L43" s="2928"/>
      <c r="M43" s="2928"/>
    </row>
    <row r="44" spans="2:13" ht="26.25" customHeight="1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</sheetData>
  <sheetProtection/>
  <mergeCells count="12">
    <mergeCell ref="E7:G7"/>
    <mergeCell ref="H7:J8"/>
    <mergeCell ref="B8:D8"/>
    <mergeCell ref="E8:G8"/>
    <mergeCell ref="A43:M43"/>
    <mergeCell ref="A1:Q1"/>
    <mergeCell ref="A2:J2"/>
    <mergeCell ref="A3:J3"/>
    <mergeCell ref="A4:J4"/>
    <mergeCell ref="A5:J5"/>
    <mergeCell ref="A7:A9"/>
    <mergeCell ref="B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24"/>
  <sheetViews>
    <sheetView zoomScale="50" zoomScaleNormal="50" zoomScalePageLayoutView="0" workbookViewId="0" topLeftCell="A1">
      <selection activeCell="R23" sqref="R23"/>
    </sheetView>
  </sheetViews>
  <sheetFormatPr defaultColWidth="9.00390625" defaultRowHeight="12.75"/>
  <cols>
    <col min="1" max="1" width="93.00390625" style="17" customWidth="1"/>
    <col min="2" max="2" width="16.125" style="17" customWidth="1"/>
    <col min="3" max="3" width="12.125" style="17" customWidth="1"/>
    <col min="4" max="4" width="11.00390625" style="17" customWidth="1"/>
    <col min="5" max="5" width="14.375" style="17" customWidth="1"/>
    <col min="6" max="6" width="11.875" style="17" customWidth="1"/>
    <col min="7" max="7" width="9.625" style="17" customWidth="1"/>
    <col min="8" max="8" width="14.25390625" style="17" customWidth="1"/>
    <col min="9" max="9" width="13.125" style="17" customWidth="1"/>
    <col min="10" max="12" width="10.75390625" style="17" customWidth="1"/>
    <col min="13" max="13" width="9.125" style="17" customWidth="1"/>
    <col min="14" max="14" width="12.875" style="17" customWidth="1"/>
    <col min="15" max="15" width="23.375" style="17" customWidth="1"/>
    <col min="16" max="17" width="9.125" style="17" customWidth="1"/>
    <col min="18" max="18" width="10.625" style="17" bestFit="1" customWidth="1"/>
    <col min="19" max="19" width="11.25390625" style="17" customWidth="1"/>
    <col min="20" max="16384" width="9.125" style="17" customWidth="1"/>
  </cols>
  <sheetData>
    <row r="1" spans="1:17" ht="25.5" customHeight="1">
      <c r="A1" s="2915"/>
      <c r="B1" s="2915"/>
      <c r="C1" s="2915"/>
      <c r="D1" s="2915"/>
      <c r="E1" s="2915"/>
      <c r="F1" s="2915"/>
      <c r="G1" s="2915"/>
      <c r="H1" s="2915"/>
      <c r="I1" s="2915"/>
      <c r="J1" s="2915"/>
      <c r="K1" s="2915"/>
      <c r="L1" s="2915"/>
      <c r="M1" s="2915"/>
      <c r="N1" s="2915"/>
      <c r="O1" s="2915"/>
      <c r="P1" s="2915"/>
      <c r="Q1" s="2915"/>
    </row>
    <row r="2" spans="1:13" ht="23.25" customHeight="1">
      <c r="A2" s="2915" t="s">
        <v>28</v>
      </c>
      <c r="B2" s="2915"/>
      <c r="C2" s="2915"/>
      <c r="D2" s="2915"/>
      <c r="E2" s="2915"/>
      <c r="F2" s="2915"/>
      <c r="G2" s="2915"/>
      <c r="H2" s="2915"/>
      <c r="I2" s="2915"/>
      <c r="J2" s="2915"/>
      <c r="K2" s="2915"/>
      <c r="L2" s="2915"/>
      <c r="M2" s="2915"/>
    </row>
    <row r="3" spans="1:12" ht="24.75" customHeight="1">
      <c r="A3" s="2915" t="s">
        <v>348</v>
      </c>
      <c r="B3" s="2915"/>
      <c r="C3" s="2915"/>
      <c r="D3" s="2915"/>
      <c r="E3" s="2915"/>
      <c r="F3" s="2915"/>
      <c r="G3" s="2915"/>
      <c r="H3" s="2915"/>
      <c r="I3" s="2915"/>
      <c r="J3" s="2915"/>
      <c r="K3" s="49"/>
      <c r="L3" s="49"/>
    </row>
    <row r="4" ht="33" customHeight="1" thickBot="1">
      <c r="A4" s="18"/>
    </row>
    <row r="5" spans="1:12" ht="33" customHeight="1" thickBot="1">
      <c r="A5" s="2929" t="s">
        <v>9</v>
      </c>
      <c r="B5" s="2932" t="s">
        <v>19</v>
      </c>
      <c r="C5" s="2933"/>
      <c r="D5" s="2934"/>
      <c r="E5" s="2932" t="s">
        <v>20</v>
      </c>
      <c r="F5" s="2933"/>
      <c r="G5" s="2934"/>
      <c r="H5" s="2908" t="s">
        <v>21</v>
      </c>
      <c r="I5" s="2909"/>
      <c r="J5" s="2910"/>
      <c r="K5" s="32"/>
      <c r="L5" s="32"/>
    </row>
    <row r="6" spans="1:12" ht="33" customHeight="1" thickBot="1">
      <c r="A6" s="2930"/>
      <c r="B6" s="2935" t="s">
        <v>5</v>
      </c>
      <c r="C6" s="2936"/>
      <c r="D6" s="2937"/>
      <c r="E6" s="2935" t="s">
        <v>5</v>
      </c>
      <c r="F6" s="2936"/>
      <c r="G6" s="2937"/>
      <c r="H6" s="2911"/>
      <c r="I6" s="2912"/>
      <c r="J6" s="2913"/>
      <c r="K6" s="32"/>
      <c r="L6" s="32"/>
    </row>
    <row r="7" spans="1:12" ht="99.75" customHeight="1" thickBot="1">
      <c r="A7" s="2931"/>
      <c r="B7" s="219" t="s">
        <v>26</v>
      </c>
      <c r="C7" s="221" t="s">
        <v>27</v>
      </c>
      <c r="D7" s="223" t="s">
        <v>4</v>
      </c>
      <c r="E7" s="219" t="s">
        <v>26</v>
      </c>
      <c r="F7" s="221" t="s">
        <v>27</v>
      </c>
      <c r="G7" s="223" t="s">
        <v>4</v>
      </c>
      <c r="H7" s="219" t="s">
        <v>26</v>
      </c>
      <c r="I7" s="221" t="s">
        <v>27</v>
      </c>
      <c r="J7" s="223" t="s">
        <v>4</v>
      </c>
      <c r="K7" s="32"/>
      <c r="L7" s="32"/>
    </row>
    <row r="8" spans="1:12" ht="36.75" customHeight="1" thickBot="1">
      <c r="A8" s="155" t="s">
        <v>22</v>
      </c>
      <c r="B8" s="168"/>
      <c r="C8" s="197"/>
      <c r="D8" s="198"/>
      <c r="E8" s="168"/>
      <c r="F8" s="197"/>
      <c r="G8" s="199"/>
      <c r="H8" s="154"/>
      <c r="I8" s="78"/>
      <c r="J8" s="79"/>
      <c r="K8" s="32"/>
      <c r="L8" s="32"/>
    </row>
    <row r="9" spans="1:12" ht="29.25" customHeight="1" thickBot="1">
      <c r="A9" s="227" t="s">
        <v>29</v>
      </c>
      <c r="B9" s="200">
        <v>0</v>
      </c>
      <c r="C9" s="201">
        <v>0</v>
      </c>
      <c r="D9" s="202">
        <v>0</v>
      </c>
      <c r="E9" s="200">
        <v>0</v>
      </c>
      <c r="F9" s="201">
        <v>0</v>
      </c>
      <c r="G9" s="203">
        <v>0</v>
      </c>
      <c r="H9" s="204">
        <f>B9+E9</f>
        <v>0</v>
      </c>
      <c r="I9" s="204">
        <f>C9+F9</f>
        <v>0</v>
      </c>
      <c r="J9" s="205">
        <f>D9+G9</f>
        <v>0</v>
      </c>
      <c r="K9" s="32"/>
      <c r="L9" s="32"/>
    </row>
    <row r="10" spans="1:12" ht="36.75" customHeight="1" thickBot="1">
      <c r="A10" s="19" t="s">
        <v>12</v>
      </c>
      <c r="B10" s="58">
        <f aca="true" t="shared" si="0" ref="B10:G10">SUM(B8:B9)</f>
        <v>0</v>
      </c>
      <c r="C10" s="58">
        <f t="shared" si="0"/>
        <v>0</v>
      </c>
      <c r="D10" s="58">
        <f t="shared" si="0"/>
        <v>0</v>
      </c>
      <c r="E10" s="58">
        <f t="shared" si="0"/>
        <v>0</v>
      </c>
      <c r="F10" s="58">
        <f t="shared" si="0"/>
        <v>0</v>
      </c>
      <c r="G10" s="58">
        <f t="shared" si="0"/>
        <v>0</v>
      </c>
      <c r="H10" s="58">
        <f>SUM(H9:H9)</f>
        <v>0</v>
      </c>
      <c r="I10" s="58">
        <f>SUM(I9:I9)</f>
        <v>0</v>
      </c>
      <c r="J10" s="62">
        <f>SUM(J9:J9)</f>
        <v>0</v>
      </c>
      <c r="K10" s="32"/>
      <c r="L10" s="32"/>
    </row>
    <row r="11" spans="1:12" ht="27" customHeight="1" thickBot="1">
      <c r="A11" s="19" t="s">
        <v>23</v>
      </c>
      <c r="B11" s="56"/>
      <c r="C11" s="161"/>
      <c r="D11" s="162"/>
      <c r="E11" s="56"/>
      <c r="F11" s="161"/>
      <c r="G11" s="162"/>
      <c r="H11" s="57"/>
      <c r="I11" s="161"/>
      <c r="J11" s="163"/>
      <c r="K11" s="32"/>
      <c r="L11" s="32"/>
    </row>
    <row r="12" spans="1:12" ht="31.5" customHeight="1" thickBot="1">
      <c r="A12" s="41" t="s">
        <v>11</v>
      </c>
      <c r="B12" s="4"/>
      <c r="C12" s="6"/>
      <c r="D12" s="21"/>
      <c r="E12" s="4"/>
      <c r="F12" s="6"/>
      <c r="G12" s="21"/>
      <c r="H12" s="57"/>
      <c r="I12" s="88"/>
      <c r="J12" s="95"/>
      <c r="K12" s="29"/>
      <c r="L12" s="29"/>
    </row>
    <row r="13" spans="1:12" ht="24.75" customHeight="1" thickBot="1">
      <c r="A13" s="227" t="s">
        <v>29</v>
      </c>
      <c r="B13" s="228">
        <v>0</v>
      </c>
      <c r="C13" s="228">
        <v>0</v>
      </c>
      <c r="D13" s="229">
        <f>SUM(B13:C13)</f>
        <v>0</v>
      </c>
      <c r="E13" s="228">
        <v>0</v>
      </c>
      <c r="F13" s="228">
        <v>0</v>
      </c>
      <c r="G13" s="229">
        <v>0</v>
      </c>
      <c r="H13" s="204">
        <f>B13+E13</f>
        <v>0</v>
      </c>
      <c r="I13" s="204">
        <f>C13+F13</f>
        <v>0</v>
      </c>
      <c r="J13" s="205">
        <f>D13+G13</f>
        <v>0</v>
      </c>
      <c r="K13" s="26"/>
      <c r="L13" s="26"/>
    </row>
    <row r="14" spans="1:12" ht="24.75" customHeight="1" thickBot="1">
      <c r="A14" s="2" t="s">
        <v>8</v>
      </c>
      <c r="B14" s="208">
        <f aca="true" t="shared" si="1" ref="B14:J14">SUM(B13:B13)</f>
        <v>0</v>
      </c>
      <c r="C14" s="208">
        <f t="shared" si="1"/>
        <v>0</v>
      </c>
      <c r="D14" s="208">
        <f t="shared" si="1"/>
        <v>0</v>
      </c>
      <c r="E14" s="208">
        <f t="shared" si="1"/>
        <v>0</v>
      </c>
      <c r="F14" s="208">
        <f t="shared" si="1"/>
        <v>0</v>
      </c>
      <c r="G14" s="172">
        <f t="shared" si="1"/>
        <v>0</v>
      </c>
      <c r="H14" s="208">
        <f t="shared" si="1"/>
        <v>0</v>
      </c>
      <c r="I14" s="208">
        <f t="shared" si="1"/>
        <v>0</v>
      </c>
      <c r="J14" s="172">
        <f t="shared" si="1"/>
        <v>0</v>
      </c>
      <c r="K14" s="33"/>
      <c r="L14" s="33"/>
    </row>
    <row r="15" spans="1:12" ht="24.75" customHeight="1" thickBot="1">
      <c r="A15" s="220" t="s">
        <v>25</v>
      </c>
      <c r="B15" s="186"/>
      <c r="C15" s="187"/>
      <c r="D15" s="188"/>
      <c r="E15" s="186"/>
      <c r="F15" s="187"/>
      <c r="G15" s="195"/>
      <c r="H15" s="209"/>
      <c r="I15" s="210"/>
      <c r="J15" s="211"/>
      <c r="K15" s="26"/>
      <c r="L15" s="26"/>
    </row>
    <row r="16" spans="1:12" ht="24.75" customHeight="1" thickBot="1">
      <c r="A16" s="227" t="s">
        <v>29</v>
      </c>
      <c r="B16" s="174">
        <v>0</v>
      </c>
      <c r="C16" s="175">
        <v>0</v>
      </c>
      <c r="D16" s="104">
        <f>SUM(B16:C16)</f>
        <v>0</v>
      </c>
      <c r="E16" s="230">
        <v>0</v>
      </c>
      <c r="F16" s="176">
        <v>0</v>
      </c>
      <c r="G16" s="104">
        <f>SUM(E16:F16)</f>
        <v>0</v>
      </c>
      <c r="H16" s="204">
        <f>B16+E16</f>
        <v>0</v>
      </c>
      <c r="I16" s="212">
        <f>C16+F16</f>
        <v>0</v>
      </c>
      <c r="J16" s="205">
        <f>D16+G16</f>
        <v>0</v>
      </c>
      <c r="K16" s="26"/>
      <c r="L16" s="26"/>
    </row>
    <row r="17" spans="1:12" ht="36.75" customHeight="1" thickBot="1">
      <c r="A17" s="2" t="s">
        <v>13</v>
      </c>
      <c r="B17" s="171">
        <f aca="true" t="shared" si="2" ref="B17:J17">SUM(B16:B16)</f>
        <v>0</v>
      </c>
      <c r="C17" s="171">
        <f t="shared" si="2"/>
        <v>0</v>
      </c>
      <c r="D17" s="171">
        <f t="shared" si="2"/>
        <v>0</v>
      </c>
      <c r="E17" s="171">
        <f t="shared" si="2"/>
        <v>0</v>
      </c>
      <c r="F17" s="171">
        <f t="shared" si="2"/>
        <v>0</v>
      </c>
      <c r="G17" s="171">
        <f t="shared" si="2"/>
        <v>0</v>
      </c>
      <c r="H17" s="171">
        <f t="shared" si="2"/>
        <v>0</v>
      </c>
      <c r="I17" s="171">
        <f t="shared" si="2"/>
        <v>0</v>
      </c>
      <c r="J17" s="172">
        <f t="shared" si="2"/>
        <v>0</v>
      </c>
      <c r="K17" s="26"/>
      <c r="L17" s="26"/>
    </row>
    <row r="18" spans="1:12" ht="30" customHeight="1" thickBot="1">
      <c r="A18" s="35" t="s">
        <v>10</v>
      </c>
      <c r="B18" s="58">
        <f aca="true" t="shared" si="3" ref="B18:J18">B14</f>
        <v>0</v>
      </c>
      <c r="C18" s="58">
        <f t="shared" si="3"/>
        <v>0</v>
      </c>
      <c r="D18" s="58">
        <f t="shared" si="3"/>
        <v>0</v>
      </c>
      <c r="E18" s="58">
        <f t="shared" si="3"/>
        <v>0</v>
      </c>
      <c r="F18" s="58">
        <f t="shared" si="3"/>
        <v>0</v>
      </c>
      <c r="G18" s="59">
        <f t="shared" si="3"/>
        <v>0</v>
      </c>
      <c r="H18" s="59">
        <f t="shared" si="3"/>
        <v>0</v>
      </c>
      <c r="I18" s="59">
        <f t="shared" si="3"/>
        <v>0</v>
      </c>
      <c r="J18" s="62">
        <f t="shared" si="3"/>
        <v>0</v>
      </c>
      <c r="K18" s="36"/>
      <c r="L18" s="36"/>
    </row>
    <row r="19" spans="1:12" ht="26.25" thickBot="1">
      <c r="A19" s="35" t="s">
        <v>14</v>
      </c>
      <c r="B19" s="58">
        <f aca="true" t="shared" si="4" ref="B19:J19">B17</f>
        <v>0</v>
      </c>
      <c r="C19" s="58">
        <f t="shared" si="4"/>
        <v>0</v>
      </c>
      <c r="D19" s="58">
        <f t="shared" si="4"/>
        <v>0</v>
      </c>
      <c r="E19" s="58">
        <f t="shared" si="4"/>
        <v>0</v>
      </c>
      <c r="F19" s="58">
        <f t="shared" si="4"/>
        <v>0</v>
      </c>
      <c r="G19" s="59">
        <f t="shared" si="4"/>
        <v>0</v>
      </c>
      <c r="H19" s="59">
        <f t="shared" si="4"/>
        <v>0</v>
      </c>
      <c r="I19" s="59">
        <f t="shared" si="4"/>
        <v>0</v>
      </c>
      <c r="J19" s="62">
        <f t="shared" si="4"/>
        <v>0</v>
      </c>
      <c r="K19" s="27"/>
      <c r="L19" s="27"/>
    </row>
    <row r="20" spans="1:12" ht="26.25" thickBot="1">
      <c r="A20" s="3" t="s">
        <v>15</v>
      </c>
      <c r="B20" s="60">
        <f aca="true" t="shared" si="5" ref="B20:J20">SUM(B18:B19)</f>
        <v>0</v>
      </c>
      <c r="C20" s="60">
        <f t="shared" si="5"/>
        <v>0</v>
      </c>
      <c r="D20" s="60">
        <f t="shared" si="5"/>
        <v>0</v>
      </c>
      <c r="E20" s="60">
        <f t="shared" si="5"/>
        <v>0</v>
      </c>
      <c r="F20" s="60">
        <f t="shared" si="5"/>
        <v>0</v>
      </c>
      <c r="G20" s="61">
        <f t="shared" si="5"/>
        <v>0</v>
      </c>
      <c r="H20" s="61">
        <f t="shared" si="5"/>
        <v>0</v>
      </c>
      <c r="I20" s="61">
        <f t="shared" si="5"/>
        <v>0</v>
      </c>
      <c r="J20" s="63">
        <f t="shared" si="5"/>
        <v>0</v>
      </c>
      <c r="K20" s="27"/>
      <c r="L20" s="27"/>
    </row>
    <row r="21" spans="1:12" ht="12" customHeigh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1" ht="25.5" customHeight="1" hidden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30"/>
    </row>
    <row r="23" spans="1:13" ht="37.5" customHeight="1">
      <c r="A23" s="2928" t="s">
        <v>30</v>
      </c>
      <c r="B23" s="2928"/>
      <c r="C23" s="2928"/>
      <c r="D23" s="2928"/>
      <c r="E23" s="2928"/>
      <c r="F23" s="2928"/>
      <c r="G23" s="2928"/>
      <c r="H23" s="2928"/>
      <c r="I23" s="2928"/>
      <c r="J23" s="2928"/>
      <c r="K23" s="2928"/>
      <c r="L23" s="2928"/>
      <c r="M23" s="2928"/>
    </row>
    <row r="24" spans="2:13" ht="26.25" customHeight="1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</sheetData>
  <sheetProtection/>
  <mergeCells count="10">
    <mergeCell ref="A23:M23"/>
    <mergeCell ref="A1:Q1"/>
    <mergeCell ref="A2:M2"/>
    <mergeCell ref="A3:J3"/>
    <mergeCell ref="A5:A7"/>
    <mergeCell ref="B5:D5"/>
    <mergeCell ref="E5:G5"/>
    <mergeCell ref="H5:J6"/>
    <mergeCell ref="B6:D6"/>
    <mergeCell ref="E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T45"/>
  <sheetViews>
    <sheetView zoomScale="50" zoomScaleNormal="50" zoomScalePageLayoutView="0" workbookViewId="0" topLeftCell="A1">
      <selection activeCell="U36" sqref="U36"/>
    </sheetView>
  </sheetViews>
  <sheetFormatPr defaultColWidth="9.00390625" defaultRowHeight="12.75"/>
  <cols>
    <col min="1" max="1" width="93.00390625" style="17" customWidth="1"/>
    <col min="2" max="2" width="13.875" style="17" customWidth="1"/>
    <col min="3" max="3" width="12.125" style="17" customWidth="1"/>
    <col min="4" max="4" width="11.00390625" style="17" customWidth="1"/>
    <col min="5" max="5" width="14.125" style="17" customWidth="1"/>
    <col min="6" max="6" width="11.875" style="17" customWidth="1"/>
    <col min="7" max="7" width="9.625" style="17" customWidth="1"/>
    <col min="8" max="8" width="11.625" style="17" customWidth="1"/>
    <col min="9" max="10" width="9.625" style="17" customWidth="1"/>
    <col min="11" max="11" width="14.25390625" style="17" customWidth="1"/>
    <col min="12" max="12" width="13.125" style="17" customWidth="1"/>
    <col min="13" max="15" width="10.75390625" style="17" customWidth="1"/>
    <col min="16" max="16" width="9.125" style="17" customWidth="1"/>
    <col min="17" max="17" width="12.875" style="17" customWidth="1"/>
    <col min="18" max="18" width="23.375" style="17" customWidth="1"/>
    <col min="19" max="20" width="9.125" style="17" customWidth="1"/>
    <col min="21" max="21" width="10.625" style="17" bestFit="1" customWidth="1"/>
    <col min="22" max="22" width="11.25390625" style="17" customWidth="1"/>
    <col min="23" max="16384" width="9.125" style="17" customWidth="1"/>
  </cols>
  <sheetData>
    <row r="1" spans="1:20" ht="25.5" customHeight="1">
      <c r="A1" s="2915"/>
      <c r="B1" s="2915"/>
      <c r="C1" s="2915"/>
      <c r="D1" s="2915"/>
      <c r="E1" s="2915"/>
      <c r="F1" s="2915"/>
      <c r="G1" s="2915"/>
      <c r="H1" s="2915"/>
      <c r="I1" s="2915"/>
      <c r="J1" s="2915"/>
      <c r="K1" s="2915"/>
      <c r="L1" s="2915"/>
      <c r="M1" s="2915"/>
      <c r="N1" s="2915"/>
      <c r="O1" s="2915"/>
      <c r="P1" s="2915"/>
      <c r="Q1" s="2915"/>
      <c r="R1" s="2915"/>
      <c r="S1" s="2915"/>
      <c r="T1" s="2915"/>
    </row>
    <row r="2" spans="1:15" ht="24.75" customHeight="1">
      <c r="A2" s="2915" t="s">
        <v>93</v>
      </c>
      <c r="B2" s="2915"/>
      <c r="C2" s="2915"/>
      <c r="D2" s="2915"/>
      <c r="E2" s="2915"/>
      <c r="F2" s="2915"/>
      <c r="G2" s="2915"/>
      <c r="H2" s="2915"/>
      <c r="I2" s="2915"/>
      <c r="J2" s="2915"/>
      <c r="K2" s="2915"/>
      <c r="L2" s="2915"/>
      <c r="M2" s="2915"/>
      <c r="N2" s="49"/>
      <c r="O2" s="49"/>
    </row>
    <row r="3" spans="1:15" ht="24.75" customHeight="1">
      <c r="A3" s="2915" t="s">
        <v>94</v>
      </c>
      <c r="B3" s="2915"/>
      <c r="C3" s="2915"/>
      <c r="D3" s="2915"/>
      <c r="E3" s="2915"/>
      <c r="F3" s="2915"/>
      <c r="G3" s="2915"/>
      <c r="H3" s="2915"/>
      <c r="I3" s="2915"/>
      <c r="J3" s="2915"/>
      <c r="K3" s="2915"/>
      <c r="L3" s="2915"/>
      <c r="M3" s="2915"/>
      <c r="N3" s="49"/>
      <c r="O3" s="49"/>
    </row>
    <row r="4" spans="1:15" ht="24.75" customHeight="1">
      <c r="A4" s="3102" t="s">
        <v>95</v>
      </c>
      <c r="B4" s="3102"/>
      <c r="C4" s="3102"/>
      <c r="D4" s="3102"/>
      <c r="E4" s="3102"/>
      <c r="F4" s="3102"/>
      <c r="G4" s="3102"/>
      <c r="H4" s="3102"/>
      <c r="I4" s="3102"/>
      <c r="J4" s="3102"/>
      <c r="K4" s="3102"/>
      <c r="L4" s="3102"/>
      <c r="M4" s="3102"/>
      <c r="N4" s="49"/>
      <c r="O4" s="49"/>
    </row>
    <row r="5" spans="1:15" ht="24.75" customHeight="1">
      <c r="A5" s="2915" t="s">
        <v>355</v>
      </c>
      <c r="B5" s="2915"/>
      <c r="C5" s="2915"/>
      <c r="D5" s="2915"/>
      <c r="E5" s="2915"/>
      <c r="F5" s="2915"/>
      <c r="G5" s="2915"/>
      <c r="H5" s="2915"/>
      <c r="I5" s="2915"/>
      <c r="J5" s="2915"/>
      <c r="K5" s="2915"/>
      <c r="L5" s="2915"/>
      <c r="M5" s="2915"/>
      <c r="N5" s="49"/>
      <c r="O5" s="49"/>
    </row>
    <row r="6" ht="33" customHeight="1" thickBot="1">
      <c r="A6" s="18"/>
    </row>
    <row r="7" spans="1:15" ht="33" customHeight="1" thickBot="1">
      <c r="A7" s="2917" t="s">
        <v>9</v>
      </c>
      <c r="B7" s="2932" t="s">
        <v>19</v>
      </c>
      <c r="C7" s="2933"/>
      <c r="D7" s="2934"/>
      <c r="E7" s="2932" t="s">
        <v>20</v>
      </c>
      <c r="F7" s="2933"/>
      <c r="G7" s="2934"/>
      <c r="H7" s="2932" t="s">
        <v>31</v>
      </c>
      <c r="I7" s="2933"/>
      <c r="J7" s="2934"/>
      <c r="K7" s="2908" t="s">
        <v>21</v>
      </c>
      <c r="L7" s="2909"/>
      <c r="M7" s="2910"/>
      <c r="N7" s="32"/>
      <c r="O7" s="32"/>
    </row>
    <row r="8" spans="1:15" ht="33" customHeight="1" thickBot="1">
      <c r="A8" s="2918"/>
      <c r="B8" s="3099" t="s">
        <v>5</v>
      </c>
      <c r="C8" s="3100"/>
      <c r="D8" s="3101"/>
      <c r="E8" s="3099" t="s">
        <v>5</v>
      </c>
      <c r="F8" s="3100"/>
      <c r="G8" s="3101"/>
      <c r="H8" s="3099" t="s">
        <v>5</v>
      </c>
      <c r="I8" s="3100"/>
      <c r="J8" s="3101"/>
      <c r="K8" s="2911"/>
      <c r="L8" s="2912"/>
      <c r="M8" s="2913"/>
      <c r="N8" s="32"/>
      <c r="O8" s="32"/>
    </row>
    <row r="9" spans="1:15" ht="99.75" customHeight="1" thickBot="1">
      <c r="A9" s="3098"/>
      <c r="B9" s="219" t="s">
        <v>26</v>
      </c>
      <c r="C9" s="221" t="s">
        <v>27</v>
      </c>
      <c r="D9" s="223" t="s">
        <v>4</v>
      </c>
      <c r="E9" s="219" t="s">
        <v>26</v>
      </c>
      <c r="F9" s="221" t="s">
        <v>27</v>
      </c>
      <c r="G9" s="223" t="s">
        <v>4</v>
      </c>
      <c r="H9" s="219" t="s">
        <v>26</v>
      </c>
      <c r="I9" s="221" t="s">
        <v>27</v>
      </c>
      <c r="J9" s="223" t="s">
        <v>4</v>
      </c>
      <c r="K9" s="219" t="s">
        <v>26</v>
      </c>
      <c r="L9" s="221" t="s">
        <v>27</v>
      </c>
      <c r="M9" s="223" t="s">
        <v>4</v>
      </c>
      <c r="N9" s="32"/>
      <c r="O9" s="32"/>
    </row>
    <row r="10" spans="1:15" ht="36.75" customHeight="1" thickBot="1">
      <c r="A10" s="2" t="s">
        <v>22</v>
      </c>
      <c r="B10" s="53"/>
      <c r="C10" s="565"/>
      <c r="D10" s="566"/>
      <c r="E10" s="53"/>
      <c r="F10" s="565"/>
      <c r="G10" s="567"/>
      <c r="H10" s="53"/>
      <c r="I10" s="565"/>
      <c r="J10" s="566"/>
      <c r="K10" s="568"/>
      <c r="L10" s="569"/>
      <c r="M10" s="570"/>
      <c r="N10" s="32"/>
      <c r="O10" s="32"/>
    </row>
    <row r="11" spans="1:15" ht="29.25" customHeight="1">
      <c r="A11" s="564" t="s">
        <v>61</v>
      </c>
      <c r="B11" s="1044">
        <v>35</v>
      </c>
      <c r="C11" s="1045">
        <v>13</v>
      </c>
      <c r="D11" s="1046">
        <f aca="true" t="shared" si="0" ref="D11:D17">SUM(B11:C11)</f>
        <v>48</v>
      </c>
      <c r="E11" s="1044">
        <v>41</v>
      </c>
      <c r="F11" s="1047">
        <v>15</v>
      </c>
      <c r="G11" s="1046">
        <f aca="true" t="shared" si="1" ref="G11:G17">SUM(E11:F11)</f>
        <v>56</v>
      </c>
      <c r="H11" s="1044">
        <v>72</v>
      </c>
      <c r="I11" s="1047">
        <v>177</v>
      </c>
      <c r="J11" s="1046">
        <f>SUM(H11:I11)</f>
        <v>249</v>
      </c>
      <c r="K11" s="1048">
        <f>SUM(B11+E11+H11)</f>
        <v>148</v>
      </c>
      <c r="L11" s="1049">
        <f>SUM(C11+F11+I11)</f>
        <v>205</v>
      </c>
      <c r="M11" s="1050">
        <f>SUM(K11:L11)</f>
        <v>353</v>
      </c>
      <c r="N11" s="32"/>
      <c r="O11" s="32"/>
    </row>
    <row r="12" spans="1:15" ht="27.75" customHeight="1">
      <c r="A12" s="395" t="s">
        <v>60</v>
      </c>
      <c r="B12" s="1051">
        <v>25</v>
      </c>
      <c r="C12" s="1052">
        <v>5</v>
      </c>
      <c r="D12" s="1053">
        <f t="shared" si="0"/>
        <v>30</v>
      </c>
      <c r="E12" s="1051">
        <v>20</v>
      </c>
      <c r="F12" s="1052">
        <v>7</v>
      </c>
      <c r="G12" s="1053">
        <f t="shared" si="1"/>
        <v>27</v>
      </c>
      <c r="H12" s="1051">
        <v>14</v>
      </c>
      <c r="I12" s="1052">
        <v>39</v>
      </c>
      <c r="J12" s="1046">
        <f aca="true" t="shared" si="2" ref="J12:J17">SUM(H12:I12)</f>
        <v>53</v>
      </c>
      <c r="K12" s="1054">
        <f aca="true" t="shared" si="3" ref="K12:L17">SUM(B12+E12+H12)</f>
        <v>59</v>
      </c>
      <c r="L12" s="1055">
        <f t="shared" si="3"/>
        <v>51</v>
      </c>
      <c r="M12" s="1056">
        <f aca="true" t="shared" si="4" ref="M12:M17">SUM(K12:L12)</f>
        <v>110</v>
      </c>
      <c r="N12" s="32"/>
      <c r="O12" s="32"/>
    </row>
    <row r="13" spans="1:15" ht="27.75" customHeight="1">
      <c r="A13" s="878" t="s">
        <v>102</v>
      </c>
      <c r="B13" s="1051">
        <v>5</v>
      </c>
      <c r="C13" s="1052">
        <v>0</v>
      </c>
      <c r="D13" s="1053">
        <f t="shared" si="0"/>
        <v>5</v>
      </c>
      <c r="E13" s="1051">
        <v>5</v>
      </c>
      <c r="F13" s="1052">
        <v>0</v>
      </c>
      <c r="G13" s="1053">
        <f t="shared" si="1"/>
        <v>5</v>
      </c>
      <c r="H13" s="1051">
        <v>4</v>
      </c>
      <c r="I13" s="1052">
        <f>I35+I23</f>
        <v>0</v>
      </c>
      <c r="J13" s="1046">
        <f t="shared" si="2"/>
        <v>4</v>
      </c>
      <c r="K13" s="1054">
        <f t="shared" si="3"/>
        <v>14</v>
      </c>
      <c r="L13" s="1055">
        <f t="shared" si="3"/>
        <v>0</v>
      </c>
      <c r="M13" s="1056">
        <f t="shared" si="4"/>
        <v>14</v>
      </c>
      <c r="N13" s="32"/>
      <c r="O13" s="32"/>
    </row>
    <row r="14" spans="1:15" ht="27.75" customHeight="1">
      <c r="A14" s="879" t="s">
        <v>100</v>
      </c>
      <c r="B14" s="1051">
        <v>5</v>
      </c>
      <c r="C14" s="1052">
        <v>6</v>
      </c>
      <c r="D14" s="1053">
        <f t="shared" si="0"/>
        <v>11</v>
      </c>
      <c r="E14" s="1051">
        <v>0</v>
      </c>
      <c r="F14" s="1052">
        <v>9</v>
      </c>
      <c r="G14" s="1053">
        <f t="shared" si="1"/>
        <v>9</v>
      </c>
      <c r="H14" s="1051">
        <v>0</v>
      </c>
      <c r="I14" s="1052">
        <v>20</v>
      </c>
      <c r="J14" s="1046">
        <f t="shared" si="2"/>
        <v>20</v>
      </c>
      <c r="K14" s="1054">
        <f t="shared" si="3"/>
        <v>5</v>
      </c>
      <c r="L14" s="1055">
        <f t="shared" si="3"/>
        <v>35</v>
      </c>
      <c r="M14" s="1056">
        <f t="shared" si="4"/>
        <v>40</v>
      </c>
      <c r="N14" s="32"/>
      <c r="O14" s="32"/>
    </row>
    <row r="15" spans="1:15" ht="27.75" customHeight="1">
      <c r="A15" s="879" t="s">
        <v>169</v>
      </c>
      <c r="B15" s="1051">
        <v>0</v>
      </c>
      <c r="C15" s="1052">
        <v>0</v>
      </c>
      <c r="D15" s="1053">
        <f t="shared" si="0"/>
        <v>0</v>
      </c>
      <c r="E15" s="1051">
        <v>0</v>
      </c>
      <c r="F15" s="1052">
        <v>0</v>
      </c>
      <c r="G15" s="1053">
        <f t="shared" si="1"/>
        <v>0</v>
      </c>
      <c r="H15" s="1051">
        <v>0</v>
      </c>
      <c r="I15" s="1052">
        <v>0</v>
      </c>
      <c r="J15" s="1046">
        <f t="shared" si="2"/>
        <v>0</v>
      </c>
      <c r="K15" s="1054">
        <f t="shared" si="3"/>
        <v>0</v>
      </c>
      <c r="L15" s="1055">
        <f t="shared" si="3"/>
        <v>0</v>
      </c>
      <c r="M15" s="1056">
        <f t="shared" si="4"/>
        <v>0</v>
      </c>
      <c r="N15" s="32"/>
      <c r="O15" s="32"/>
    </row>
    <row r="16" spans="1:15" ht="30.75" customHeight="1">
      <c r="A16" s="880" t="s">
        <v>29</v>
      </c>
      <c r="B16" s="1051">
        <v>5</v>
      </c>
      <c r="C16" s="1240">
        <v>39</v>
      </c>
      <c r="D16" s="1053">
        <f t="shared" si="0"/>
        <v>44</v>
      </c>
      <c r="E16" s="1051">
        <v>13</v>
      </c>
      <c r="F16" s="1052">
        <v>80</v>
      </c>
      <c r="G16" s="1053">
        <f t="shared" si="1"/>
        <v>93</v>
      </c>
      <c r="H16" s="1051">
        <v>15</v>
      </c>
      <c r="I16" s="1052">
        <v>55</v>
      </c>
      <c r="J16" s="1046">
        <f t="shared" si="2"/>
        <v>70</v>
      </c>
      <c r="K16" s="1054">
        <f t="shared" si="3"/>
        <v>33</v>
      </c>
      <c r="L16" s="1055">
        <f t="shared" si="3"/>
        <v>174</v>
      </c>
      <c r="M16" s="1056">
        <f t="shared" si="4"/>
        <v>207</v>
      </c>
      <c r="N16" s="32"/>
      <c r="O16" s="32"/>
    </row>
    <row r="17" spans="1:15" ht="30.75" customHeight="1" thickBot="1">
      <c r="A17" s="1057" t="s">
        <v>62</v>
      </c>
      <c r="B17" s="1051">
        <v>0</v>
      </c>
      <c r="C17" s="1052">
        <v>2</v>
      </c>
      <c r="D17" s="1053">
        <f t="shared" si="0"/>
        <v>2</v>
      </c>
      <c r="E17" s="1051">
        <v>0</v>
      </c>
      <c r="F17" s="1052">
        <v>0</v>
      </c>
      <c r="G17" s="1053">
        <f t="shared" si="1"/>
        <v>0</v>
      </c>
      <c r="H17" s="1051">
        <v>3</v>
      </c>
      <c r="I17" s="1052">
        <v>24</v>
      </c>
      <c r="J17" s="1046">
        <f t="shared" si="2"/>
        <v>27</v>
      </c>
      <c r="K17" s="1054">
        <f t="shared" si="3"/>
        <v>3</v>
      </c>
      <c r="L17" s="1055">
        <f t="shared" si="3"/>
        <v>26</v>
      </c>
      <c r="M17" s="1056">
        <f t="shared" si="4"/>
        <v>29</v>
      </c>
      <c r="N17" s="32"/>
      <c r="O17" s="32"/>
    </row>
    <row r="18" spans="1:15" ht="36.75" customHeight="1" thickBot="1">
      <c r="A18" s="882" t="s">
        <v>12</v>
      </c>
      <c r="B18" s="883">
        <f aca="true" t="shared" si="5" ref="B18:L18">SUM(B10:B17)</f>
        <v>75</v>
      </c>
      <c r="C18" s="883">
        <f t="shared" si="5"/>
        <v>65</v>
      </c>
      <c r="D18" s="883">
        <f t="shared" si="5"/>
        <v>140</v>
      </c>
      <c r="E18" s="883">
        <f t="shared" si="5"/>
        <v>79</v>
      </c>
      <c r="F18" s="883">
        <f t="shared" si="5"/>
        <v>111</v>
      </c>
      <c r="G18" s="883">
        <f t="shared" si="5"/>
        <v>190</v>
      </c>
      <c r="H18" s="883">
        <f t="shared" si="5"/>
        <v>108</v>
      </c>
      <c r="I18" s="883">
        <f>SUM(I10:I17)</f>
        <v>315</v>
      </c>
      <c r="J18" s="883">
        <f>SUM(J10:J17)</f>
        <v>423</v>
      </c>
      <c r="K18" s="883">
        <f t="shared" si="5"/>
        <v>262</v>
      </c>
      <c r="L18" s="883">
        <f t="shared" si="5"/>
        <v>491</v>
      </c>
      <c r="M18" s="899">
        <f>SUM(M11:M17)</f>
        <v>753</v>
      </c>
      <c r="N18" s="32"/>
      <c r="O18" s="32"/>
    </row>
    <row r="19" spans="1:15" ht="27" customHeight="1" thickBot="1">
      <c r="A19" s="882" t="s">
        <v>23</v>
      </c>
      <c r="B19" s="884"/>
      <c r="C19" s="885"/>
      <c r="D19" s="886"/>
      <c r="E19" s="884"/>
      <c r="F19" s="885"/>
      <c r="G19" s="886"/>
      <c r="H19" s="884"/>
      <c r="I19" s="885"/>
      <c r="J19" s="886"/>
      <c r="K19" s="887"/>
      <c r="L19" s="885"/>
      <c r="M19" s="490"/>
      <c r="N19" s="32"/>
      <c r="O19" s="32"/>
    </row>
    <row r="20" spans="1:15" ht="31.5" customHeight="1" thickBot="1">
      <c r="A20" s="888" t="s">
        <v>11</v>
      </c>
      <c r="B20" s="884"/>
      <c r="C20" s="889"/>
      <c r="D20" s="890"/>
      <c r="E20" s="884"/>
      <c r="F20" s="889"/>
      <c r="G20" s="890"/>
      <c r="H20" s="884"/>
      <c r="I20" s="889"/>
      <c r="J20" s="890"/>
      <c r="K20" s="887"/>
      <c r="L20" s="966"/>
      <c r="M20" s="1058"/>
      <c r="N20" s="29"/>
      <c r="O20" s="29"/>
    </row>
    <row r="21" spans="1:15" ht="24.75" customHeight="1" thickBot="1">
      <c r="A21" s="867" t="s">
        <v>61</v>
      </c>
      <c r="B21" s="1059">
        <v>35</v>
      </c>
      <c r="C21" s="1059">
        <v>12</v>
      </c>
      <c r="D21" s="1060">
        <f>SUM(B21:C21)</f>
        <v>47</v>
      </c>
      <c r="E21" s="1059">
        <v>41</v>
      </c>
      <c r="F21" s="1061">
        <v>15</v>
      </c>
      <c r="G21" s="1060">
        <f aca="true" t="shared" si="6" ref="G21:G27">SUM(E21:F21)</f>
        <v>56</v>
      </c>
      <c r="H21" s="1059">
        <v>72</v>
      </c>
      <c r="I21" s="1059">
        <v>175</v>
      </c>
      <c r="J21" s="1060">
        <f aca="true" t="shared" si="7" ref="J21:J27">SUM(H21:I21)</f>
        <v>247</v>
      </c>
      <c r="K21" s="1062">
        <f aca="true" t="shared" si="8" ref="K21:M26">B21+E21+H21</f>
        <v>148</v>
      </c>
      <c r="L21" s="1063">
        <f t="shared" si="8"/>
        <v>202</v>
      </c>
      <c r="M21" s="1064">
        <f t="shared" si="8"/>
        <v>350</v>
      </c>
      <c r="N21" s="26"/>
      <c r="O21" s="26"/>
    </row>
    <row r="22" spans="1:15" ht="24.75" customHeight="1" thickBot="1">
      <c r="A22" s="395" t="s">
        <v>60</v>
      </c>
      <c r="B22" s="1065">
        <v>25</v>
      </c>
      <c r="C22" s="1065">
        <v>5</v>
      </c>
      <c r="D22" s="1066">
        <f aca="true" t="shared" si="9" ref="D22:D27">SUM(B22:C22)</f>
        <v>30</v>
      </c>
      <c r="E22" s="1065">
        <v>20</v>
      </c>
      <c r="F22" s="1053">
        <v>7</v>
      </c>
      <c r="G22" s="1067">
        <f t="shared" si="6"/>
        <v>27</v>
      </c>
      <c r="H22" s="1065">
        <v>14</v>
      </c>
      <c r="I22" s="1065">
        <v>38</v>
      </c>
      <c r="J22" s="1060">
        <f t="shared" si="7"/>
        <v>52</v>
      </c>
      <c r="K22" s="1054">
        <f t="shared" si="8"/>
        <v>59</v>
      </c>
      <c r="L22" s="1055">
        <f t="shared" si="8"/>
        <v>50</v>
      </c>
      <c r="M22" s="1056">
        <f t="shared" si="8"/>
        <v>109</v>
      </c>
      <c r="N22" s="26"/>
      <c r="O22" s="26"/>
    </row>
    <row r="23" spans="1:15" ht="24.75" customHeight="1" thickBot="1">
      <c r="A23" s="878" t="s">
        <v>102</v>
      </c>
      <c r="B23" s="1065">
        <v>5</v>
      </c>
      <c r="C23" s="1065">
        <v>0</v>
      </c>
      <c r="D23" s="1066">
        <f t="shared" si="9"/>
        <v>5</v>
      </c>
      <c r="E23" s="1065">
        <v>5</v>
      </c>
      <c r="F23" s="1053">
        <v>0</v>
      </c>
      <c r="G23" s="1067">
        <f t="shared" si="6"/>
        <v>5</v>
      </c>
      <c r="H23" s="1065">
        <v>4</v>
      </c>
      <c r="I23" s="1065">
        <v>0</v>
      </c>
      <c r="J23" s="1060">
        <f t="shared" si="7"/>
        <v>4</v>
      </c>
      <c r="K23" s="1054">
        <f t="shared" si="8"/>
        <v>14</v>
      </c>
      <c r="L23" s="1055">
        <f t="shared" si="8"/>
        <v>0</v>
      </c>
      <c r="M23" s="1056">
        <f t="shared" si="8"/>
        <v>14</v>
      </c>
      <c r="N23" s="26"/>
      <c r="O23" s="26"/>
    </row>
    <row r="24" spans="1:15" ht="24.75" customHeight="1" thickBot="1">
      <c r="A24" s="878" t="s">
        <v>100</v>
      </c>
      <c r="B24" s="1053">
        <v>5</v>
      </c>
      <c r="C24" s="1052">
        <v>6</v>
      </c>
      <c r="D24" s="1066">
        <f t="shared" si="9"/>
        <v>11</v>
      </c>
      <c r="E24" s="1052">
        <v>0</v>
      </c>
      <c r="F24" s="1052">
        <v>9</v>
      </c>
      <c r="G24" s="1067">
        <f t="shared" si="6"/>
        <v>9</v>
      </c>
      <c r="H24" s="1065">
        <v>0</v>
      </c>
      <c r="I24" s="1052">
        <v>19</v>
      </c>
      <c r="J24" s="1060">
        <f t="shared" si="7"/>
        <v>19</v>
      </c>
      <c r="K24" s="1054">
        <f t="shared" si="8"/>
        <v>5</v>
      </c>
      <c r="L24" s="1055">
        <f t="shared" si="8"/>
        <v>34</v>
      </c>
      <c r="M24" s="1056">
        <f t="shared" si="8"/>
        <v>39</v>
      </c>
      <c r="N24" s="26"/>
      <c r="O24" s="26"/>
    </row>
    <row r="25" spans="1:15" ht="24.75" customHeight="1" thickBot="1">
      <c r="A25" s="1922" t="s">
        <v>169</v>
      </c>
      <c r="B25" s="1053">
        <v>0</v>
      </c>
      <c r="C25" s="1052">
        <v>0</v>
      </c>
      <c r="D25" s="1066">
        <f t="shared" si="9"/>
        <v>0</v>
      </c>
      <c r="E25" s="1052">
        <v>0</v>
      </c>
      <c r="F25" s="1052">
        <v>0</v>
      </c>
      <c r="G25" s="1067">
        <f t="shared" si="6"/>
        <v>0</v>
      </c>
      <c r="H25" s="1065">
        <v>0</v>
      </c>
      <c r="I25" s="1052">
        <v>0</v>
      </c>
      <c r="J25" s="1060">
        <f t="shared" si="7"/>
        <v>0</v>
      </c>
      <c r="K25" s="1054">
        <f t="shared" si="8"/>
        <v>0</v>
      </c>
      <c r="L25" s="1055">
        <f t="shared" si="8"/>
        <v>0</v>
      </c>
      <c r="M25" s="1056">
        <f t="shared" si="8"/>
        <v>0</v>
      </c>
      <c r="N25" s="26"/>
      <c r="O25" s="26"/>
    </row>
    <row r="26" spans="1:15" ht="29.25" customHeight="1" thickBot="1">
      <c r="A26" s="395" t="s">
        <v>29</v>
      </c>
      <c r="B26" s="1051">
        <v>5</v>
      </c>
      <c r="C26" s="1052">
        <v>38</v>
      </c>
      <c r="D26" s="1066">
        <f t="shared" si="9"/>
        <v>43</v>
      </c>
      <c r="E26" s="1051">
        <v>13</v>
      </c>
      <c r="F26" s="1052">
        <v>80</v>
      </c>
      <c r="G26" s="1053">
        <f t="shared" si="6"/>
        <v>93</v>
      </c>
      <c r="H26" s="1051">
        <v>15</v>
      </c>
      <c r="I26" s="1052">
        <v>55</v>
      </c>
      <c r="J26" s="1060">
        <f t="shared" si="7"/>
        <v>70</v>
      </c>
      <c r="K26" s="1054">
        <f t="shared" si="8"/>
        <v>33</v>
      </c>
      <c r="L26" s="1055">
        <f t="shared" si="8"/>
        <v>173</v>
      </c>
      <c r="M26" s="1056">
        <f t="shared" si="8"/>
        <v>206</v>
      </c>
      <c r="N26" s="26"/>
      <c r="O26" s="26"/>
    </row>
    <row r="27" spans="1:15" ht="29.25" customHeight="1" thickBot="1">
      <c r="A27" s="1057" t="s">
        <v>62</v>
      </c>
      <c r="B27" s="1923">
        <v>0</v>
      </c>
      <c r="C27" s="1068">
        <v>2</v>
      </c>
      <c r="D27" s="1069">
        <f t="shared" si="9"/>
        <v>2</v>
      </c>
      <c r="E27" s="1052">
        <v>0</v>
      </c>
      <c r="F27" s="1068">
        <v>0</v>
      </c>
      <c r="G27" s="1070">
        <f t="shared" si="6"/>
        <v>0</v>
      </c>
      <c r="H27" s="1052">
        <v>3</v>
      </c>
      <c r="I27" s="1068">
        <v>24</v>
      </c>
      <c r="J27" s="1060">
        <f t="shared" si="7"/>
        <v>27</v>
      </c>
      <c r="K27" s="1054">
        <f>SUM(B27+E27+H27)</f>
        <v>3</v>
      </c>
      <c r="L27" s="1055">
        <f>SUM(C27+F27+I27)</f>
        <v>26</v>
      </c>
      <c r="M27" s="1056">
        <f>SUM(K27:L27)</f>
        <v>29</v>
      </c>
      <c r="N27" s="26"/>
      <c r="O27" s="26"/>
    </row>
    <row r="28" spans="1:15" ht="24.75" customHeight="1" thickBot="1">
      <c r="A28" s="894" t="s">
        <v>8</v>
      </c>
      <c r="B28" s="1071">
        <f aca="true" t="shared" si="10" ref="B28:M28">SUM(B21:B27)</f>
        <v>75</v>
      </c>
      <c r="C28" s="1071">
        <f t="shared" si="10"/>
        <v>63</v>
      </c>
      <c r="D28" s="1071">
        <f t="shared" si="10"/>
        <v>138</v>
      </c>
      <c r="E28" s="1071">
        <f t="shared" si="10"/>
        <v>79</v>
      </c>
      <c r="F28" s="1071">
        <f t="shared" si="10"/>
        <v>111</v>
      </c>
      <c r="G28" s="896">
        <f t="shared" si="10"/>
        <v>190</v>
      </c>
      <c r="H28" s="1071">
        <f t="shared" si="10"/>
        <v>108</v>
      </c>
      <c r="I28" s="1071">
        <f t="shared" si="10"/>
        <v>311</v>
      </c>
      <c r="J28" s="1071">
        <f t="shared" si="10"/>
        <v>419</v>
      </c>
      <c r="K28" s="1071">
        <f t="shared" si="10"/>
        <v>262</v>
      </c>
      <c r="L28" s="1071">
        <f t="shared" si="10"/>
        <v>485</v>
      </c>
      <c r="M28" s="896">
        <f t="shared" si="10"/>
        <v>747</v>
      </c>
      <c r="N28" s="33"/>
      <c r="O28" s="33"/>
    </row>
    <row r="29" spans="1:15" ht="24.75" customHeight="1" thickBot="1">
      <c r="A29" s="891" t="s">
        <v>25</v>
      </c>
      <c r="B29" s="1072"/>
      <c r="C29" s="1073"/>
      <c r="D29" s="1074"/>
      <c r="E29" s="1072"/>
      <c r="F29" s="1073"/>
      <c r="G29" s="1074"/>
      <c r="H29" s="1075"/>
      <c r="I29" s="1076"/>
      <c r="J29" s="1077"/>
      <c r="K29" s="1078"/>
      <c r="L29" s="1079"/>
      <c r="M29" s="1080"/>
      <c r="N29" s="26"/>
      <c r="O29" s="26"/>
    </row>
    <row r="30" spans="1:15" ht="24.75" customHeight="1">
      <c r="A30" s="867" t="s">
        <v>61</v>
      </c>
      <c r="B30" s="1051">
        <v>0</v>
      </c>
      <c r="C30" s="1052">
        <v>1</v>
      </c>
      <c r="D30" s="1067">
        <f>SUM(B30:C30)</f>
        <v>1</v>
      </c>
      <c r="E30" s="1065">
        <v>0</v>
      </c>
      <c r="F30" s="1053">
        <v>0</v>
      </c>
      <c r="G30" s="1067">
        <f aca="true" t="shared" si="11" ref="G30:G37">SUM(E30:F30)</f>
        <v>0</v>
      </c>
      <c r="H30" s="1065">
        <v>0</v>
      </c>
      <c r="I30" s="1065">
        <v>2</v>
      </c>
      <c r="J30" s="1067">
        <f>SUM(H30:I30)</f>
        <v>2</v>
      </c>
      <c r="K30" s="1054">
        <f aca="true" t="shared" si="12" ref="K30:M37">B30+E30+H30</f>
        <v>0</v>
      </c>
      <c r="L30" s="1055">
        <f t="shared" si="12"/>
        <v>3</v>
      </c>
      <c r="M30" s="1056">
        <f t="shared" si="12"/>
        <v>3</v>
      </c>
      <c r="N30" s="26"/>
      <c r="O30" s="26"/>
    </row>
    <row r="31" spans="1:15" ht="33" customHeight="1">
      <c r="A31" s="395" t="s">
        <v>60</v>
      </c>
      <c r="B31" s="1051">
        <v>0</v>
      </c>
      <c r="C31" s="1052">
        <v>0</v>
      </c>
      <c r="D31" s="1067">
        <f aca="true" t="shared" si="13" ref="D31:D37">SUM(B31:C31)</f>
        <v>0</v>
      </c>
      <c r="E31" s="1065">
        <v>0</v>
      </c>
      <c r="F31" s="1053">
        <v>0</v>
      </c>
      <c r="G31" s="1067">
        <f t="shared" si="11"/>
        <v>0</v>
      </c>
      <c r="H31" s="1065">
        <v>0</v>
      </c>
      <c r="I31" s="1065">
        <v>1</v>
      </c>
      <c r="J31" s="1067">
        <f>SUM(H31:I31)</f>
        <v>1</v>
      </c>
      <c r="K31" s="1054">
        <f t="shared" si="12"/>
        <v>0</v>
      </c>
      <c r="L31" s="1055">
        <f t="shared" si="12"/>
        <v>1</v>
      </c>
      <c r="M31" s="1056">
        <f t="shared" si="12"/>
        <v>1</v>
      </c>
      <c r="N31" s="26"/>
      <c r="O31" s="26"/>
    </row>
    <row r="32" spans="1:15" ht="24.75" customHeight="1">
      <c r="A32" s="878" t="s">
        <v>102</v>
      </c>
      <c r="B32" s="1051">
        <v>0</v>
      </c>
      <c r="C32" s="1052">
        <v>0</v>
      </c>
      <c r="D32" s="1067">
        <f t="shared" si="13"/>
        <v>0</v>
      </c>
      <c r="E32" s="1065">
        <v>0</v>
      </c>
      <c r="F32" s="1053">
        <v>0</v>
      </c>
      <c r="G32" s="1067">
        <f t="shared" si="11"/>
        <v>0</v>
      </c>
      <c r="H32" s="1065">
        <v>0</v>
      </c>
      <c r="I32" s="1065">
        <v>0</v>
      </c>
      <c r="J32" s="1067">
        <f>SUM(H32:I32)</f>
        <v>0</v>
      </c>
      <c r="K32" s="1054">
        <f t="shared" si="12"/>
        <v>0</v>
      </c>
      <c r="L32" s="1055">
        <f t="shared" si="12"/>
        <v>0</v>
      </c>
      <c r="M32" s="1056">
        <f t="shared" si="12"/>
        <v>0</v>
      </c>
      <c r="N32" s="33"/>
      <c r="O32" s="33"/>
    </row>
    <row r="33" spans="1:15" ht="24.75" customHeight="1">
      <c r="A33" s="879" t="s">
        <v>100</v>
      </c>
      <c r="B33" s="1051">
        <v>0</v>
      </c>
      <c r="C33" s="1052">
        <v>0</v>
      </c>
      <c r="D33" s="1067">
        <f t="shared" si="13"/>
        <v>0</v>
      </c>
      <c r="E33" s="1051">
        <v>0</v>
      </c>
      <c r="F33" s="1052">
        <v>0</v>
      </c>
      <c r="G33" s="1067">
        <f t="shared" si="11"/>
        <v>0</v>
      </c>
      <c r="H33" s="1052">
        <v>0</v>
      </c>
      <c r="I33" s="1053">
        <v>1</v>
      </c>
      <c r="J33" s="1067">
        <f>SUM(H33:I33)</f>
        <v>1</v>
      </c>
      <c r="K33" s="1054">
        <f t="shared" si="12"/>
        <v>0</v>
      </c>
      <c r="L33" s="1055">
        <f t="shared" si="12"/>
        <v>1</v>
      </c>
      <c r="M33" s="1056">
        <f t="shared" si="12"/>
        <v>1</v>
      </c>
      <c r="N33" s="33"/>
      <c r="O33" s="33"/>
    </row>
    <row r="34" spans="1:15" ht="24.75" customHeight="1">
      <c r="A34" s="879" t="s">
        <v>169</v>
      </c>
      <c r="B34" s="1051">
        <v>0</v>
      </c>
      <c r="C34" s="1052">
        <v>0</v>
      </c>
      <c r="D34" s="1067">
        <f t="shared" si="13"/>
        <v>0</v>
      </c>
      <c r="E34" s="1051">
        <v>0</v>
      </c>
      <c r="F34" s="1052">
        <v>0</v>
      </c>
      <c r="G34" s="1067">
        <f t="shared" si="11"/>
        <v>0</v>
      </c>
      <c r="H34" s="1052">
        <v>0</v>
      </c>
      <c r="I34" s="1053">
        <v>0</v>
      </c>
      <c r="J34" s="1067">
        <f>SUM(H34:I34)</f>
        <v>0</v>
      </c>
      <c r="K34" s="1054">
        <f t="shared" si="12"/>
        <v>0</v>
      </c>
      <c r="L34" s="1055">
        <f t="shared" si="12"/>
        <v>0</v>
      </c>
      <c r="M34" s="1056">
        <f t="shared" si="12"/>
        <v>0</v>
      </c>
      <c r="N34" s="33"/>
      <c r="O34" s="33"/>
    </row>
    <row r="35" spans="1:15" ht="32.25" customHeight="1">
      <c r="A35" s="880" t="s">
        <v>29</v>
      </c>
      <c r="B35" s="1051">
        <v>0</v>
      </c>
      <c r="C35" s="1052">
        <v>1</v>
      </c>
      <c r="D35" s="1067">
        <f t="shared" si="13"/>
        <v>1</v>
      </c>
      <c r="E35" s="1051">
        <v>0</v>
      </c>
      <c r="F35" s="1052">
        <v>0</v>
      </c>
      <c r="G35" s="1053">
        <f t="shared" si="11"/>
        <v>0</v>
      </c>
      <c r="H35" s="1051">
        <f>H52+H44</f>
        <v>0</v>
      </c>
      <c r="I35" s="1052">
        <f>I52+I44</f>
        <v>0</v>
      </c>
      <c r="J35" s="1053">
        <f>J52+J44</f>
        <v>0</v>
      </c>
      <c r="K35" s="1054">
        <f t="shared" si="12"/>
        <v>0</v>
      </c>
      <c r="L35" s="1055">
        <f t="shared" si="12"/>
        <v>1</v>
      </c>
      <c r="M35" s="1056">
        <f t="shared" si="12"/>
        <v>1</v>
      </c>
      <c r="N35" s="34"/>
      <c r="O35" s="34"/>
    </row>
    <row r="36" spans="1:15" ht="32.25" customHeight="1">
      <c r="A36" s="1057" t="s">
        <v>62</v>
      </c>
      <c r="B36" s="1051">
        <v>0</v>
      </c>
      <c r="C36" s="1052">
        <v>0</v>
      </c>
      <c r="D36" s="1067">
        <f t="shared" si="13"/>
        <v>0</v>
      </c>
      <c r="E36" s="1052">
        <v>0</v>
      </c>
      <c r="F36" s="1053">
        <v>0</v>
      </c>
      <c r="G36" s="1081">
        <f t="shared" si="11"/>
        <v>0</v>
      </c>
      <c r="H36" s="1052">
        <v>0</v>
      </c>
      <c r="I36" s="1053">
        <v>0</v>
      </c>
      <c r="J36" s="1081">
        <f>SUM(H36:I36)</f>
        <v>0</v>
      </c>
      <c r="K36" s="1054">
        <v>0</v>
      </c>
      <c r="L36" s="1055">
        <v>0</v>
      </c>
      <c r="M36" s="1056">
        <f>SUM(K36:L36)</f>
        <v>0</v>
      </c>
      <c r="N36" s="34"/>
      <c r="O36" s="34"/>
    </row>
    <row r="37" spans="1:15" ht="29.25" customHeight="1" thickBot="1">
      <c r="A37" s="881"/>
      <c r="B37" s="1051"/>
      <c r="C37" s="1052"/>
      <c r="D37" s="1067">
        <f t="shared" si="13"/>
        <v>0</v>
      </c>
      <c r="E37" s="1065">
        <v>0</v>
      </c>
      <c r="F37" s="1053">
        <v>0</v>
      </c>
      <c r="G37" s="1067">
        <f t="shared" si="11"/>
        <v>0</v>
      </c>
      <c r="H37" s="1065">
        <v>0</v>
      </c>
      <c r="I37" s="1065">
        <v>0</v>
      </c>
      <c r="J37" s="1067">
        <f>SUM(H37:I37)</f>
        <v>0</v>
      </c>
      <c r="K37" s="1054">
        <f t="shared" si="12"/>
        <v>0</v>
      </c>
      <c r="L37" s="1055">
        <f t="shared" si="12"/>
        <v>0</v>
      </c>
      <c r="M37" s="1056">
        <f t="shared" si="12"/>
        <v>0</v>
      </c>
      <c r="N37" s="33"/>
      <c r="O37" s="33"/>
    </row>
    <row r="38" spans="1:15" ht="28.5" customHeight="1" thickBot="1">
      <c r="A38" s="894" t="s">
        <v>13</v>
      </c>
      <c r="B38" s="895">
        <f aca="true" t="shared" si="14" ref="B38:M38">SUM(B30:B37)</f>
        <v>0</v>
      </c>
      <c r="C38" s="895">
        <f t="shared" si="14"/>
        <v>2</v>
      </c>
      <c r="D38" s="895">
        <f t="shared" si="14"/>
        <v>2</v>
      </c>
      <c r="E38" s="895">
        <f t="shared" si="14"/>
        <v>0</v>
      </c>
      <c r="F38" s="895">
        <f t="shared" si="14"/>
        <v>0</v>
      </c>
      <c r="G38" s="895">
        <f t="shared" si="14"/>
        <v>0</v>
      </c>
      <c r="H38" s="1082">
        <f t="shared" si="14"/>
        <v>0</v>
      </c>
      <c r="I38" s="1082">
        <f t="shared" si="14"/>
        <v>4</v>
      </c>
      <c r="J38" s="1082">
        <f t="shared" si="14"/>
        <v>4</v>
      </c>
      <c r="K38" s="895">
        <f t="shared" si="14"/>
        <v>0</v>
      </c>
      <c r="L38" s="895">
        <f t="shared" si="14"/>
        <v>6</v>
      </c>
      <c r="M38" s="896">
        <f t="shared" si="14"/>
        <v>6</v>
      </c>
      <c r="N38" s="26"/>
      <c r="O38" s="26"/>
    </row>
    <row r="39" spans="1:15" ht="30" customHeight="1" thickBot="1">
      <c r="A39" s="897" t="s">
        <v>10</v>
      </c>
      <c r="B39" s="883">
        <f aca="true" t="shared" si="15" ref="B39:M39">B28</f>
        <v>75</v>
      </c>
      <c r="C39" s="883">
        <f t="shared" si="15"/>
        <v>63</v>
      </c>
      <c r="D39" s="883">
        <f t="shared" si="15"/>
        <v>138</v>
      </c>
      <c r="E39" s="883">
        <f t="shared" si="15"/>
        <v>79</v>
      </c>
      <c r="F39" s="883">
        <f t="shared" si="15"/>
        <v>111</v>
      </c>
      <c r="G39" s="898">
        <f t="shared" si="15"/>
        <v>190</v>
      </c>
      <c r="H39" s="898">
        <f t="shared" si="15"/>
        <v>108</v>
      </c>
      <c r="I39" s="898">
        <f t="shared" si="15"/>
        <v>311</v>
      </c>
      <c r="J39" s="898">
        <f t="shared" si="15"/>
        <v>419</v>
      </c>
      <c r="K39" s="898">
        <f t="shared" si="15"/>
        <v>262</v>
      </c>
      <c r="L39" s="898">
        <f t="shared" si="15"/>
        <v>485</v>
      </c>
      <c r="M39" s="899">
        <f t="shared" si="15"/>
        <v>747</v>
      </c>
      <c r="N39" s="36"/>
      <c r="O39" s="36"/>
    </row>
    <row r="40" spans="1:15" ht="26.25" thickBot="1">
      <c r="A40" s="897" t="s">
        <v>14</v>
      </c>
      <c r="B40" s="883">
        <f aca="true" t="shared" si="16" ref="B40:M40">B38</f>
        <v>0</v>
      </c>
      <c r="C40" s="883">
        <f t="shared" si="16"/>
        <v>2</v>
      </c>
      <c r="D40" s="883">
        <f t="shared" si="16"/>
        <v>2</v>
      </c>
      <c r="E40" s="883">
        <f t="shared" si="16"/>
        <v>0</v>
      </c>
      <c r="F40" s="883">
        <f t="shared" si="16"/>
        <v>0</v>
      </c>
      <c r="G40" s="898">
        <f t="shared" si="16"/>
        <v>0</v>
      </c>
      <c r="H40" s="898">
        <f t="shared" si="16"/>
        <v>0</v>
      </c>
      <c r="I40" s="898">
        <f t="shared" si="16"/>
        <v>4</v>
      </c>
      <c r="J40" s="898">
        <f t="shared" si="16"/>
        <v>4</v>
      </c>
      <c r="K40" s="898">
        <f t="shared" si="16"/>
        <v>0</v>
      </c>
      <c r="L40" s="898">
        <f t="shared" si="16"/>
        <v>6</v>
      </c>
      <c r="M40" s="899">
        <f t="shared" si="16"/>
        <v>6</v>
      </c>
      <c r="N40" s="27"/>
      <c r="O40" s="27"/>
    </row>
    <row r="41" spans="1:15" ht="26.25" thickBot="1">
      <c r="A41" s="900" t="s">
        <v>15</v>
      </c>
      <c r="B41" s="864">
        <f aca="true" t="shared" si="17" ref="B41:M41">SUM(B39:B40)</f>
        <v>75</v>
      </c>
      <c r="C41" s="864">
        <f t="shared" si="17"/>
        <v>65</v>
      </c>
      <c r="D41" s="864">
        <f t="shared" si="17"/>
        <v>140</v>
      </c>
      <c r="E41" s="864">
        <f t="shared" si="17"/>
        <v>79</v>
      </c>
      <c r="F41" s="864">
        <f t="shared" si="17"/>
        <v>111</v>
      </c>
      <c r="G41" s="865">
        <f t="shared" si="17"/>
        <v>190</v>
      </c>
      <c r="H41" s="865">
        <f t="shared" si="17"/>
        <v>108</v>
      </c>
      <c r="I41" s="865">
        <f>SUM(I39:I40)</f>
        <v>315</v>
      </c>
      <c r="J41" s="865">
        <f>SUM(J39:J40)</f>
        <v>423</v>
      </c>
      <c r="K41" s="865">
        <f t="shared" si="17"/>
        <v>262</v>
      </c>
      <c r="L41" s="865">
        <f t="shared" si="17"/>
        <v>491</v>
      </c>
      <c r="M41" s="866">
        <f t="shared" si="17"/>
        <v>753</v>
      </c>
      <c r="N41" s="27"/>
      <c r="O41" s="27"/>
    </row>
    <row r="42" spans="1:15" ht="39" customHeight="1">
      <c r="A42" s="2054"/>
      <c r="B42" s="2055"/>
      <c r="C42" s="2055"/>
      <c r="D42" s="2055"/>
      <c r="E42" s="2055"/>
      <c r="F42" s="2055"/>
      <c r="G42" s="2055"/>
      <c r="H42" s="2055"/>
      <c r="I42" s="2055"/>
      <c r="J42" s="2055"/>
      <c r="K42" s="2055"/>
      <c r="L42" s="2055"/>
      <c r="M42" s="2055"/>
      <c r="N42" s="27"/>
      <c r="O42" s="27"/>
    </row>
    <row r="43" spans="1:14" ht="25.5" customHeight="1" hidden="1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30"/>
    </row>
    <row r="44" spans="1:16" ht="37.5" customHeight="1">
      <c r="A44" s="2928" t="s">
        <v>211</v>
      </c>
      <c r="B44" s="2928"/>
      <c r="C44" s="2928"/>
      <c r="D44" s="2928"/>
      <c r="E44" s="2928"/>
      <c r="F44" s="2928"/>
      <c r="G44" s="2928"/>
      <c r="H44" s="2928"/>
      <c r="I44" s="2928"/>
      <c r="J44" s="2928"/>
      <c r="K44" s="2928"/>
      <c r="L44" s="2928"/>
      <c r="M44" s="2928"/>
      <c r="N44" s="2928"/>
      <c r="O44" s="2928"/>
      <c r="P44" s="2928"/>
    </row>
    <row r="45" spans="2:16" ht="26.25" customHeight="1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</row>
  </sheetData>
  <sheetProtection/>
  <mergeCells count="14">
    <mergeCell ref="A44:P44"/>
    <mergeCell ref="A1:T1"/>
    <mergeCell ref="A2:M2"/>
    <mergeCell ref="A3:M3"/>
    <mergeCell ref="A4:M4"/>
    <mergeCell ref="A5:M5"/>
    <mergeCell ref="A7:A9"/>
    <mergeCell ref="B7:D7"/>
    <mergeCell ref="E7:G7"/>
    <mergeCell ref="H7:J7"/>
    <mergeCell ref="K7:M8"/>
    <mergeCell ref="B8:D8"/>
    <mergeCell ref="E8:G8"/>
    <mergeCell ref="H8:J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V80"/>
  <sheetViews>
    <sheetView zoomScale="50" zoomScaleNormal="50" zoomScalePageLayoutView="0" workbookViewId="0" topLeftCell="A28">
      <selection activeCell="AB21" sqref="AB21"/>
    </sheetView>
  </sheetViews>
  <sheetFormatPr defaultColWidth="9.00390625" defaultRowHeight="42.75" customHeight="1" outlineLevelRow="1"/>
  <cols>
    <col min="1" max="1" width="4.375" style="1742" customWidth="1"/>
    <col min="2" max="2" width="13.75390625" style="1742" customWidth="1"/>
    <col min="3" max="3" width="53.00390625" style="1742" customWidth="1"/>
    <col min="4" max="4" width="9.375" style="1742" customWidth="1"/>
    <col min="5" max="5" width="12.625" style="1742" customWidth="1"/>
    <col min="6" max="6" width="11.375" style="2235" customWidth="1"/>
    <col min="7" max="7" width="18.875" style="1742" customWidth="1"/>
    <col min="8" max="8" width="16.125" style="1742" customWidth="1"/>
    <col min="9" max="9" width="13.375" style="2235" customWidth="1"/>
    <col min="10" max="10" width="17.75390625" style="1742" customWidth="1"/>
    <col min="11" max="11" width="17.00390625" style="1742" customWidth="1"/>
    <col min="12" max="12" width="15.75390625" style="2235" customWidth="1"/>
    <col min="13" max="13" width="18.25390625" style="1742" customWidth="1"/>
    <col min="14" max="14" width="15.00390625" style="1742" customWidth="1"/>
    <col min="15" max="15" width="12.625" style="2235" customWidth="1"/>
    <col min="16" max="16" width="18.00390625" style="2235" customWidth="1"/>
    <col min="17" max="17" width="15.125" style="2235" customWidth="1"/>
    <col min="18" max="18" width="13.75390625" style="2235" customWidth="1"/>
    <col min="19" max="19" width="18.25390625" style="1742" customWidth="1"/>
    <col min="20" max="20" width="15.00390625" style="1742" customWidth="1"/>
    <col min="21" max="21" width="14.875" style="2235" customWidth="1"/>
    <col min="22" max="22" width="15.375" style="1742" customWidth="1"/>
    <col min="23" max="16384" width="9.125" style="1742" customWidth="1"/>
  </cols>
  <sheetData>
    <row r="1" spans="2:21" ht="18.75" customHeight="1">
      <c r="B1" s="3108" t="str">
        <f>'[2]СПО'!B1</f>
        <v>Гуманитарно-педагогическая академия (филиал) ФГАОУ ВО «КФУ им. В. И. Вернадского» в г. Ялте</v>
      </c>
      <c r="C1" s="3108"/>
      <c r="D1" s="3108"/>
      <c r="E1" s="3108"/>
      <c r="F1" s="3108"/>
      <c r="G1" s="3108"/>
      <c r="H1" s="3108"/>
      <c r="I1" s="3108"/>
      <c r="J1" s="3108"/>
      <c r="K1" s="3108"/>
      <c r="L1" s="3108"/>
      <c r="M1" s="3108"/>
      <c r="N1" s="3108"/>
      <c r="O1" s="3108"/>
      <c r="P1" s="3108"/>
      <c r="Q1" s="3108"/>
      <c r="R1" s="3108"/>
      <c r="S1" s="3108"/>
      <c r="T1" s="3108"/>
      <c r="U1" s="3108"/>
    </row>
    <row r="2" spans="2:21" ht="18.75">
      <c r="B2" s="1750"/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90"/>
      <c r="P2" s="990"/>
      <c r="Q2" s="990"/>
      <c r="R2" s="990"/>
      <c r="S2" s="990"/>
      <c r="T2" s="990"/>
      <c r="U2" s="990"/>
    </row>
    <row r="3" spans="2:21" ht="18.75" customHeight="1">
      <c r="B3" s="3116" t="s">
        <v>284</v>
      </c>
      <c r="C3" s="3116"/>
      <c r="D3" s="3116"/>
      <c r="E3" s="3116"/>
      <c r="F3" s="3116"/>
      <c r="G3" s="3108" t="str">
        <f>'[2]СПО'!F3</f>
        <v>01.10.2016 г.</v>
      </c>
      <c r="H3" s="3108"/>
      <c r="I3" s="3109" t="s">
        <v>285</v>
      </c>
      <c r="J3" s="3109"/>
      <c r="K3" s="3109"/>
      <c r="L3" s="3109"/>
      <c r="M3" s="3109"/>
      <c r="N3" s="3109"/>
      <c r="O3" s="3109"/>
      <c r="P3" s="3109"/>
      <c r="Q3" s="3109"/>
      <c r="R3" s="3109"/>
      <c r="S3" s="3109"/>
      <c r="T3" s="3109"/>
      <c r="U3" s="3109"/>
    </row>
    <row r="4" ht="19.5" thickBot="1"/>
    <row r="5" spans="2:21" ht="12.75" customHeight="1" thickBot="1">
      <c r="B5" s="3103" t="s">
        <v>9</v>
      </c>
      <c r="C5" s="3103"/>
      <c r="D5" s="3115" t="s">
        <v>0</v>
      </c>
      <c r="E5" s="3115"/>
      <c r="F5" s="3115"/>
      <c r="G5" s="3122" t="s">
        <v>1</v>
      </c>
      <c r="H5" s="3122"/>
      <c r="I5" s="3122"/>
      <c r="J5" s="3115" t="s">
        <v>2</v>
      </c>
      <c r="K5" s="3115"/>
      <c r="L5" s="3115"/>
      <c r="M5" s="3113" t="s">
        <v>3</v>
      </c>
      <c r="N5" s="3113"/>
      <c r="O5" s="3113"/>
      <c r="P5" s="3113">
        <v>5</v>
      </c>
      <c r="Q5" s="3113"/>
      <c r="R5" s="3113"/>
      <c r="S5" s="3110" t="s">
        <v>6</v>
      </c>
      <c r="T5" s="3110"/>
      <c r="U5" s="3110"/>
    </row>
    <row r="6" spans="2:21" ht="19.5" thickBot="1">
      <c r="B6" s="3103"/>
      <c r="C6" s="3103"/>
      <c r="D6" s="3115"/>
      <c r="E6" s="3115"/>
      <c r="F6" s="3115"/>
      <c r="G6" s="3122"/>
      <c r="H6" s="3122"/>
      <c r="I6" s="3122"/>
      <c r="J6" s="3115"/>
      <c r="K6" s="3115"/>
      <c r="L6" s="3115"/>
      <c r="M6" s="3113"/>
      <c r="N6" s="3113"/>
      <c r="O6" s="3114"/>
      <c r="P6" s="3113"/>
      <c r="Q6" s="3113"/>
      <c r="R6" s="3114"/>
      <c r="S6" s="3110"/>
      <c r="T6" s="3110"/>
      <c r="U6" s="3111"/>
    </row>
    <row r="7" spans="2:21" ht="132" thickBot="1">
      <c r="B7" s="3103"/>
      <c r="C7" s="3103"/>
      <c r="D7" s="1743" t="s">
        <v>26</v>
      </c>
      <c r="E7" s="2236" t="s">
        <v>27</v>
      </c>
      <c r="F7" s="1746" t="s">
        <v>4</v>
      </c>
      <c r="G7" s="1744" t="s">
        <v>26</v>
      </c>
      <c r="H7" s="1745" t="s">
        <v>27</v>
      </c>
      <c r="I7" s="1746" t="s">
        <v>4</v>
      </c>
      <c r="J7" s="1744" t="s">
        <v>26</v>
      </c>
      <c r="K7" s="1745" t="s">
        <v>27</v>
      </c>
      <c r="L7" s="1746" t="s">
        <v>4</v>
      </c>
      <c r="M7" s="1744" t="s">
        <v>26</v>
      </c>
      <c r="N7" s="1745" t="s">
        <v>27</v>
      </c>
      <c r="O7" s="2237" t="s">
        <v>4</v>
      </c>
      <c r="P7" s="1744" t="s">
        <v>26</v>
      </c>
      <c r="Q7" s="1745" t="s">
        <v>27</v>
      </c>
      <c r="R7" s="2237" t="s">
        <v>4</v>
      </c>
      <c r="S7" s="1744" t="s">
        <v>26</v>
      </c>
      <c r="T7" s="1745" t="s">
        <v>27</v>
      </c>
      <c r="U7" s="2237" t="s">
        <v>4</v>
      </c>
    </row>
    <row r="8" spans="2:21" ht="20.25" customHeight="1" thickBot="1">
      <c r="B8" s="3118" t="s">
        <v>22</v>
      </c>
      <c r="C8" s="3118"/>
      <c r="D8" s="1747">
        <f aca="true" t="shared" si="0" ref="D8:U8">SUM(D9:D30)</f>
        <v>329</v>
      </c>
      <c r="E8" s="1747">
        <f t="shared" si="0"/>
        <v>14</v>
      </c>
      <c r="F8" s="1748">
        <f t="shared" si="0"/>
        <v>343</v>
      </c>
      <c r="G8" s="1749">
        <f t="shared" si="0"/>
        <v>289</v>
      </c>
      <c r="H8" s="1747">
        <f t="shared" si="0"/>
        <v>19</v>
      </c>
      <c r="I8" s="1748">
        <f t="shared" si="0"/>
        <v>308</v>
      </c>
      <c r="J8" s="1749">
        <f t="shared" si="0"/>
        <v>288</v>
      </c>
      <c r="K8" s="1747">
        <f t="shared" si="0"/>
        <v>56</v>
      </c>
      <c r="L8" s="1748">
        <f t="shared" si="0"/>
        <v>344</v>
      </c>
      <c r="M8" s="1749">
        <f t="shared" si="0"/>
        <v>204</v>
      </c>
      <c r="N8" s="1747">
        <f t="shared" si="0"/>
        <v>25</v>
      </c>
      <c r="O8" s="2238">
        <f t="shared" si="0"/>
        <v>229</v>
      </c>
      <c r="P8" s="1749">
        <f t="shared" si="0"/>
        <v>14</v>
      </c>
      <c r="Q8" s="1747">
        <f t="shared" si="0"/>
        <v>0</v>
      </c>
      <c r="R8" s="2238">
        <f t="shared" si="0"/>
        <v>14</v>
      </c>
      <c r="S8" s="1749">
        <f t="shared" si="0"/>
        <v>1124</v>
      </c>
      <c r="T8" s="1747">
        <f t="shared" si="0"/>
        <v>114</v>
      </c>
      <c r="U8" s="2238">
        <f t="shared" si="0"/>
        <v>1238</v>
      </c>
    </row>
    <row r="9" spans="1:21" ht="18.75">
      <c r="A9" s="1750">
        <v>1</v>
      </c>
      <c r="B9" s="2239" t="s">
        <v>320</v>
      </c>
      <c r="C9" s="1766" t="s">
        <v>321</v>
      </c>
      <c r="D9" s="2240">
        <v>0</v>
      </c>
      <c r="E9" s="1767">
        <v>0</v>
      </c>
      <c r="F9" s="2241">
        <v>0</v>
      </c>
      <c r="G9" s="1769">
        <v>0</v>
      </c>
      <c r="H9" s="1767">
        <v>0</v>
      </c>
      <c r="I9" s="2241">
        <v>0</v>
      </c>
      <c r="J9" s="1769">
        <v>0</v>
      </c>
      <c r="K9" s="1767">
        <v>0</v>
      </c>
      <c r="L9" s="2241">
        <v>0</v>
      </c>
      <c r="M9" s="1769">
        <v>0</v>
      </c>
      <c r="N9" s="1767">
        <v>0</v>
      </c>
      <c r="O9" s="1768">
        <v>0</v>
      </c>
      <c r="P9" s="1769">
        <v>0</v>
      </c>
      <c r="Q9" s="1767">
        <v>0</v>
      </c>
      <c r="R9" s="1768">
        <v>0</v>
      </c>
      <c r="S9" s="1769">
        <v>0</v>
      </c>
      <c r="T9" s="1767">
        <v>0</v>
      </c>
      <c r="U9" s="1768">
        <v>0</v>
      </c>
    </row>
    <row r="10" spans="1:21" s="1780" customFormat="1" ht="18.75">
      <c r="A10" s="1750"/>
      <c r="B10" s="2242" t="s">
        <v>223</v>
      </c>
      <c r="C10" s="1003" t="s">
        <v>224</v>
      </c>
      <c r="D10" s="2243">
        <v>19</v>
      </c>
      <c r="E10" s="1759">
        <v>0</v>
      </c>
      <c r="F10" s="1788">
        <v>19</v>
      </c>
      <c r="G10" s="1761">
        <v>20</v>
      </c>
      <c r="H10" s="1759">
        <v>0</v>
      </c>
      <c r="I10" s="1788">
        <v>20</v>
      </c>
      <c r="J10" s="1761">
        <v>17</v>
      </c>
      <c r="K10" s="1759">
        <v>3</v>
      </c>
      <c r="L10" s="1788">
        <v>20</v>
      </c>
      <c r="M10" s="1761">
        <v>13</v>
      </c>
      <c r="N10" s="1759">
        <v>0</v>
      </c>
      <c r="O10" s="1760">
        <v>13</v>
      </c>
      <c r="P10" s="2244">
        <v>0</v>
      </c>
      <c r="Q10" s="2245">
        <v>0</v>
      </c>
      <c r="R10" s="2246">
        <v>0</v>
      </c>
      <c r="S10" s="1761">
        <v>69</v>
      </c>
      <c r="T10" s="1759">
        <v>3</v>
      </c>
      <c r="U10" s="1760">
        <v>72</v>
      </c>
    </row>
    <row r="11" spans="1:21" s="1780" customFormat="1" ht="18.75">
      <c r="A11" s="1750"/>
      <c r="B11" s="2242" t="s">
        <v>225</v>
      </c>
      <c r="C11" s="1003" t="s">
        <v>226</v>
      </c>
      <c r="D11" s="2243">
        <v>13</v>
      </c>
      <c r="E11" s="1759">
        <v>0</v>
      </c>
      <c r="F11" s="1788">
        <v>13</v>
      </c>
      <c r="G11" s="1761">
        <v>13</v>
      </c>
      <c r="H11" s="1759">
        <v>1</v>
      </c>
      <c r="I11" s="1788">
        <v>14</v>
      </c>
      <c r="J11" s="1761">
        <v>17</v>
      </c>
      <c r="K11" s="1759">
        <v>2</v>
      </c>
      <c r="L11" s="1788">
        <v>19</v>
      </c>
      <c r="M11" s="1761">
        <v>22</v>
      </c>
      <c r="N11" s="1759">
        <v>3</v>
      </c>
      <c r="O11" s="1760">
        <v>25</v>
      </c>
      <c r="P11" s="2244">
        <v>0</v>
      </c>
      <c r="Q11" s="2245">
        <v>0</v>
      </c>
      <c r="R11" s="2246">
        <v>0</v>
      </c>
      <c r="S11" s="1761">
        <v>65</v>
      </c>
      <c r="T11" s="1759">
        <v>6</v>
      </c>
      <c r="U11" s="1760">
        <v>71</v>
      </c>
    </row>
    <row r="12" spans="1:21" s="1780" customFormat="1" ht="18.75">
      <c r="A12" s="1750"/>
      <c r="B12" s="2242" t="s">
        <v>227</v>
      </c>
      <c r="C12" s="1003" t="s">
        <v>228</v>
      </c>
      <c r="D12" s="2243">
        <v>17</v>
      </c>
      <c r="E12" s="1759">
        <v>3</v>
      </c>
      <c r="F12" s="1788">
        <v>20</v>
      </c>
      <c r="G12" s="1761">
        <v>36</v>
      </c>
      <c r="H12" s="1759">
        <v>0</v>
      </c>
      <c r="I12" s="1788">
        <v>36</v>
      </c>
      <c r="J12" s="1761">
        <v>14</v>
      </c>
      <c r="K12" s="1759">
        <v>3</v>
      </c>
      <c r="L12" s="1788">
        <v>17</v>
      </c>
      <c r="M12" s="1761">
        <v>23</v>
      </c>
      <c r="N12" s="1759">
        <v>3</v>
      </c>
      <c r="O12" s="1760">
        <v>26</v>
      </c>
      <c r="P12" s="2244">
        <v>0</v>
      </c>
      <c r="Q12" s="2245">
        <v>0</v>
      </c>
      <c r="R12" s="2246">
        <v>0</v>
      </c>
      <c r="S12" s="1761">
        <v>90</v>
      </c>
      <c r="T12" s="1759">
        <v>9</v>
      </c>
      <c r="U12" s="1760">
        <v>99</v>
      </c>
    </row>
    <row r="13" spans="1:21" s="1780" customFormat="1" ht="18.75">
      <c r="A13" s="1750"/>
      <c r="B13" s="2242" t="s">
        <v>229</v>
      </c>
      <c r="C13" s="1003" t="s">
        <v>230</v>
      </c>
      <c r="D13" s="2243">
        <v>18</v>
      </c>
      <c r="E13" s="1759">
        <v>1</v>
      </c>
      <c r="F13" s="1788">
        <v>19</v>
      </c>
      <c r="G13" s="1761">
        <v>23</v>
      </c>
      <c r="H13" s="1759">
        <v>4</v>
      </c>
      <c r="I13" s="1788">
        <v>27</v>
      </c>
      <c r="J13" s="1761">
        <v>20</v>
      </c>
      <c r="K13" s="1759">
        <v>16</v>
      </c>
      <c r="L13" s="1788">
        <v>36</v>
      </c>
      <c r="M13" s="1761">
        <v>13</v>
      </c>
      <c r="N13" s="1759">
        <v>2</v>
      </c>
      <c r="O13" s="1760">
        <v>15</v>
      </c>
      <c r="P13" s="2244">
        <v>0</v>
      </c>
      <c r="Q13" s="2245">
        <v>0</v>
      </c>
      <c r="R13" s="2246">
        <v>0</v>
      </c>
      <c r="S13" s="1761">
        <v>74</v>
      </c>
      <c r="T13" s="1759">
        <v>23</v>
      </c>
      <c r="U13" s="1760">
        <v>97</v>
      </c>
    </row>
    <row r="14" spans="1:21" s="1780" customFormat="1" ht="18.75">
      <c r="A14" s="1750"/>
      <c r="B14" s="2242" t="s">
        <v>231</v>
      </c>
      <c r="C14" s="1003" t="s">
        <v>232</v>
      </c>
      <c r="D14" s="2243">
        <v>19</v>
      </c>
      <c r="E14" s="1759">
        <v>1</v>
      </c>
      <c r="F14" s="1788">
        <v>20</v>
      </c>
      <c r="G14" s="1761">
        <v>9</v>
      </c>
      <c r="H14" s="1759">
        <v>3</v>
      </c>
      <c r="I14" s="1788">
        <v>12</v>
      </c>
      <c r="J14" s="1761">
        <v>18</v>
      </c>
      <c r="K14" s="1759">
        <v>2</v>
      </c>
      <c r="L14" s="1788">
        <v>20</v>
      </c>
      <c r="M14" s="1761">
        <v>11</v>
      </c>
      <c r="N14" s="1759">
        <v>0</v>
      </c>
      <c r="O14" s="1760">
        <v>11</v>
      </c>
      <c r="P14" s="2244">
        <v>0</v>
      </c>
      <c r="Q14" s="2245">
        <v>0</v>
      </c>
      <c r="R14" s="2246">
        <v>0</v>
      </c>
      <c r="S14" s="1761">
        <v>57</v>
      </c>
      <c r="T14" s="1759">
        <v>6</v>
      </c>
      <c r="U14" s="1760">
        <v>63</v>
      </c>
    </row>
    <row r="15" spans="1:21" s="1780" customFormat="1" ht="18.75">
      <c r="A15" s="1750"/>
      <c r="B15" s="2242" t="s">
        <v>233</v>
      </c>
      <c r="C15" s="1003" t="s">
        <v>234</v>
      </c>
      <c r="D15" s="2243">
        <v>55</v>
      </c>
      <c r="E15" s="1759">
        <v>0</v>
      </c>
      <c r="F15" s="1788">
        <v>55</v>
      </c>
      <c r="G15" s="1761">
        <v>39</v>
      </c>
      <c r="H15" s="1759">
        <v>0</v>
      </c>
      <c r="I15" s="1788">
        <v>39</v>
      </c>
      <c r="J15" s="1761">
        <v>43</v>
      </c>
      <c r="K15" s="1759">
        <v>0</v>
      </c>
      <c r="L15" s="1788">
        <v>43</v>
      </c>
      <c r="M15" s="1761">
        <v>5</v>
      </c>
      <c r="N15" s="1759">
        <v>0</v>
      </c>
      <c r="O15" s="1760">
        <v>5</v>
      </c>
      <c r="P15" s="2244">
        <v>0</v>
      </c>
      <c r="Q15" s="2245">
        <v>0</v>
      </c>
      <c r="R15" s="2246">
        <v>0</v>
      </c>
      <c r="S15" s="1761">
        <v>142</v>
      </c>
      <c r="T15" s="1759">
        <v>0</v>
      </c>
      <c r="U15" s="1760">
        <v>142</v>
      </c>
    </row>
    <row r="16" spans="1:21" s="1780" customFormat="1" ht="18.75">
      <c r="A16" s="1750"/>
      <c r="B16" s="2242" t="s">
        <v>235</v>
      </c>
      <c r="C16" s="1003" t="s">
        <v>236</v>
      </c>
      <c r="D16" s="2243">
        <v>15</v>
      </c>
      <c r="E16" s="1759">
        <v>0</v>
      </c>
      <c r="F16" s="1788">
        <v>15</v>
      </c>
      <c r="G16" s="1761">
        <v>13</v>
      </c>
      <c r="H16" s="1759">
        <v>0</v>
      </c>
      <c r="I16" s="1788">
        <v>13</v>
      </c>
      <c r="J16" s="1761">
        <v>15</v>
      </c>
      <c r="K16" s="1759">
        <v>1</v>
      </c>
      <c r="L16" s="1788">
        <v>16</v>
      </c>
      <c r="M16" s="1761">
        <v>7</v>
      </c>
      <c r="N16" s="1759">
        <v>0</v>
      </c>
      <c r="O16" s="1760">
        <v>7</v>
      </c>
      <c r="P16" s="2244">
        <v>0</v>
      </c>
      <c r="Q16" s="2245">
        <v>0</v>
      </c>
      <c r="R16" s="2246">
        <v>0</v>
      </c>
      <c r="S16" s="1761">
        <v>50</v>
      </c>
      <c r="T16" s="1759">
        <v>1</v>
      </c>
      <c r="U16" s="1760">
        <v>51</v>
      </c>
    </row>
    <row r="17" spans="1:21" s="1780" customFormat="1" ht="37.5">
      <c r="A17" s="1750"/>
      <c r="B17" s="2242" t="s">
        <v>237</v>
      </c>
      <c r="C17" s="1003" t="s">
        <v>238</v>
      </c>
      <c r="D17" s="2243">
        <v>16</v>
      </c>
      <c r="E17" s="1759">
        <v>0</v>
      </c>
      <c r="F17" s="1788">
        <v>16</v>
      </c>
      <c r="G17" s="1761">
        <v>14</v>
      </c>
      <c r="H17" s="1759">
        <v>0</v>
      </c>
      <c r="I17" s="1788">
        <v>14</v>
      </c>
      <c r="J17" s="1761">
        <v>16</v>
      </c>
      <c r="K17" s="1759">
        <v>2</v>
      </c>
      <c r="L17" s="1788">
        <v>18</v>
      </c>
      <c r="M17" s="1761">
        <v>25</v>
      </c>
      <c r="N17" s="1759">
        <v>3</v>
      </c>
      <c r="O17" s="1760">
        <v>28</v>
      </c>
      <c r="P17" s="1761">
        <v>14</v>
      </c>
      <c r="Q17" s="1759">
        <v>0</v>
      </c>
      <c r="R17" s="1760">
        <v>14</v>
      </c>
      <c r="S17" s="1761">
        <v>85</v>
      </c>
      <c r="T17" s="1759">
        <v>5</v>
      </c>
      <c r="U17" s="1760">
        <v>90</v>
      </c>
    </row>
    <row r="18" spans="1:21" s="1780" customFormat="1" ht="18.75">
      <c r="A18" s="1750"/>
      <c r="B18" s="2242" t="s">
        <v>239</v>
      </c>
      <c r="C18" s="1003" t="s">
        <v>240</v>
      </c>
      <c r="D18" s="2243">
        <v>54</v>
      </c>
      <c r="E18" s="1759">
        <v>5</v>
      </c>
      <c r="F18" s="1788">
        <v>59</v>
      </c>
      <c r="G18" s="1761">
        <v>40</v>
      </c>
      <c r="H18" s="1759">
        <v>4</v>
      </c>
      <c r="I18" s="1788">
        <v>44</v>
      </c>
      <c r="J18" s="1761">
        <v>40</v>
      </c>
      <c r="K18" s="1759">
        <v>9</v>
      </c>
      <c r="L18" s="1788">
        <v>49</v>
      </c>
      <c r="M18" s="1761">
        <v>29</v>
      </c>
      <c r="N18" s="1759">
        <v>4</v>
      </c>
      <c r="O18" s="1760">
        <v>33</v>
      </c>
      <c r="P18" s="2244">
        <v>0</v>
      </c>
      <c r="Q18" s="2245">
        <v>0</v>
      </c>
      <c r="R18" s="2246">
        <v>0</v>
      </c>
      <c r="S18" s="1761">
        <v>163</v>
      </c>
      <c r="T18" s="1759">
        <v>22</v>
      </c>
      <c r="U18" s="1760">
        <v>185</v>
      </c>
    </row>
    <row r="19" spans="1:21" s="1780" customFormat="1" ht="18.75">
      <c r="A19" s="1750"/>
      <c r="B19" s="2242" t="s">
        <v>241</v>
      </c>
      <c r="C19" s="1003" t="s">
        <v>242</v>
      </c>
      <c r="D19" s="2243">
        <v>15</v>
      </c>
      <c r="E19" s="1759">
        <v>0</v>
      </c>
      <c r="F19" s="1788">
        <v>15</v>
      </c>
      <c r="G19" s="1761">
        <v>9</v>
      </c>
      <c r="H19" s="1759">
        <v>0</v>
      </c>
      <c r="I19" s="1788">
        <v>9</v>
      </c>
      <c r="J19" s="1761">
        <v>8</v>
      </c>
      <c r="K19" s="1759">
        <v>1</v>
      </c>
      <c r="L19" s="1788">
        <v>9</v>
      </c>
      <c r="M19" s="1761">
        <v>9</v>
      </c>
      <c r="N19" s="1759">
        <v>0</v>
      </c>
      <c r="O19" s="1760">
        <v>9</v>
      </c>
      <c r="P19" s="2244">
        <v>0</v>
      </c>
      <c r="Q19" s="2245">
        <v>0</v>
      </c>
      <c r="R19" s="2246">
        <v>0</v>
      </c>
      <c r="S19" s="1761">
        <v>41</v>
      </c>
      <c r="T19" s="1759">
        <v>1</v>
      </c>
      <c r="U19" s="1760">
        <v>42</v>
      </c>
    </row>
    <row r="20" spans="1:21" s="1780" customFormat="1" ht="18.75">
      <c r="A20" s="1750"/>
      <c r="B20" s="2242" t="s">
        <v>243</v>
      </c>
      <c r="C20" s="1003" t="s">
        <v>244</v>
      </c>
      <c r="D20" s="2243">
        <v>10</v>
      </c>
      <c r="E20" s="1759">
        <v>0</v>
      </c>
      <c r="F20" s="1788">
        <v>10</v>
      </c>
      <c r="G20" s="1761">
        <v>0</v>
      </c>
      <c r="H20" s="1759">
        <v>0</v>
      </c>
      <c r="I20" s="1788">
        <v>0</v>
      </c>
      <c r="J20" s="1761">
        <v>6</v>
      </c>
      <c r="K20" s="1759">
        <v>0</v>
      </c>
      <c r="L20" s="1788">
        <v>6</v>
      </c>
      <c r="M20" s="1761">
        <v>0</v>
      </c>
      <c r="N20" s="1759">
        <v>0</v>
      </c>
      <c r="O20" s="1760">
        <v>0</v>
      </c>
      <c r="P20" s="2244">
        <v>0</v>
      </c>
      <c r="Q20" s="2245">
        <v>0</v>
      </c>
      <c r="R20" s="2246">
        <v>0</v>
      </c>
      <c r="S20" s="1761">
        <v>16</v>
      </c>
      <c r="T20" s="1759">
        <v>0</v>
      </c>
      <c r="U20" s="1760">
        <v>16</v>
      </c>
    </row>
    <row r="21" spans="1:21" s="1780" customFormat="1" ht="56.25">
      <c r="A21" s="1750"/>
      <c r="B21" s="2242" t="s">
        <v>245</v>
      </c>
      <c r="C21" s="1003" t="s">
        <v>246</v>
      </c>
      <c r="D21" s="2243">
        <v>15</v>
      </c>
      <c r="E21" s="1759">
        <v>1</v>
      </c>
      <c r="F21" s="1788">
        <v>16</v>
      </c>
      <c r="G21" s="1761">
        <v>16</v>
      </c>
      <c r="H21" s="1759">
        <v>1</v>
      </c>
      <c r="I21" s="1788">
        <v>17</v>
      </c>
      <c r="J21" s="1761">
        <v>7</v>
      </c>
      <c r="K21" s="1759">
        <v>0</v>
      </c>
      <c r="L21" s="1788">
        <v>7</v>
      </c>
      <c r="M21" s="1761">
        <v>11</v>
      </c>
      <c r="N21" s="1759">
        <v>4</v>
      </c>
      <c r="O21" s="1760">
        <v>15</v>
      </c>
      <c r="P21" s="2244">
        <v>0</v>
      </c>
      <c r="Q21" s="2245">
        <v>0</v>
      </c>
      <c r="R21" s="2246">
        <v>0</v>
      </c>
      <c r="S21" s="1761">
        <v>49</v>
      </c>
      <c r="T21" s="1759">
        <v>6</v>
      </c>
      <c r="U21" s="1760">
        <v>55</v>
      </c>
    </row>
    <row r="22" spans="1:21" s="1780" customFormat="1" ht="18.75">
      <c r="A22" s="1750"/>
      <c r="B22" s="2242" t="s">
        <v>247</v>
      </c>
      <c r="C22" s="1003" t="s">
        <v>248</v>
      </c>
      <c r="D22" s="2243">
        <v>15</v>
      </c>
      <c r="E22" s="1759">
        <v>0</v>
      </c>
      <c r="F22" s="1788">
        <v>15</v>
      </c>
      <c r="G22" s="1761">
        <v>12</v>
      </c>
      <c r="H22" s="1759">
        <v>0</v>
      </c>
      <c r="I22" s="1788">
        <v>12</v>
      </c>
      <c r="J22" s="1761">
        <v>9</v>
      </c>
      <c r="K22" s="1759">
        <v>1</v>
      </c>
      <c r="L22" s="1788">
        <v>10</v>
      </c>
      <c r="M22" s="1761">
        <v>8</v>
      </c>
      <c r="N22" s="1759">
        <v>0</v>
      </c>
      <c r="O22" s="1760">
        <v>8</v>
      </c>
      <c r="P22" s="2244">
        <v>0</v>
      </c>
      <c r="Q22" s="2245">
        <v>0</v>
      </c>
      <c r="R22" s="2246">
        <v>0</v>
      </c>
      <c r="S22" s="1761">
        <v>44</v>
      </c>
      <c r="T22" s="1759">
        <v>1</v>
      </c>
      <c r="U22" s="1760">
        <v>45</v>
      </c>
    </row>
    <row r="23" spans="1:21" s="1780" customFormat="1" ht="18.75">
      <c r="A23" s="1750"/>
      <c r="B23" s="2242" t="s">
        <v>249</v>
      </c>
      <c r="C23" s="1003" t="s">
        <v>250</v>
      </c>
      <c r="D23" s="2243">
        <v>2</v>
      </c>
      <c r="E23" s="1759">
        <v>2</v>
      </c>
      <c r="F23" s="1788">
        <v>4</v>
      </c>
      <c r="G23" s="1761">
        <v>2</v>
      </c>
      <c r="H23" s="1759">
        <v>2</v>
      </c>
      <c r="I23" s="1788">
        <v>4</v>
      </c>
      <c r="J23" s="1761">
        <v>1</v>
      </c>
      <c r="K23" s="1759">
        <v>1</v>
      </c>
      <c r="L23" s="1788">
        <v>2</v>
      </c>
      <c r="M23" s="1761">
        <v>2</v>
      </c>
      <c r="N23" s="1759">
        <v>0</v>
      </c>
      <c r="O23" s="1760">
        <v>2</v>
      </c>
      <c r="P23" s="2244">
        <v>0</v>
      </c>
      <c r="Q23" s="2245">
        <v>0</v>
      </c>
      <c r="R23" s="2246">
        <v>0</v>
      </c>
      <c r="S23" s="1761">
        <v>7</v>
      </c>
      <c r="T23" s="1759">
        <v>5</v>
      </c>
      <c r="U23" s="1760">
        <v>12</v>
      </c>
    </row>
    <row r="24" spans="1:21" s="1780" customFormat="1" ht="18.75">
      <c r="A24" s="1750"/>
      <c r="B24" s="2242" t="s">
        <v>251</v>
      </c>
      <c r="C24" s="1003" t="s">
        <v>252</v>
      </c>
      <c r="D24" s="2243">
        <v>3</v>
      </c>
      <c r="E24" s="1759">
        <v>0</v>
      </c>
      <c r="F24" s="1788">
        <v>3</v>
      </c>
      <c r="G24" s="1761">
        <v>9</v>
      </c>
      <c r="H24" s="1759">
        <v>0</v>
      </c>
      <c r="I24" s="1788">
        <v>9</v>
      </c>
      <c r="J24" s="1761">
        <v>6</v>
      </c>
      <c r="K24" s="1759">
        <v>2</v>
      </c>
      <c r="L24" s="1788">
        <v>8</v>
      </c>
      <c r="M24" s="1761">
        <v>4</v>
      </c>
      <c r="N24" s="1759">
        <v>3</v>
      </c>
      <c r="O24" s="1760">
        <v>7</v>
      </c>
      <c r="P24" s="2244">
        <v>0</v>
      </c>
      <c r="Q24" s="2245">
        <v>0</v>
      </c>
      <c r="R24" s="2246">
        <v>0</v>
      </c>
      <c r="S24" s="1761">
        <v>22</v>
      </c>
      <c r="T24" s="1759">
        <v>5</v>
      </c>
      <c r="U24" s="1760">
        <v>27</v>
      </c>
    </row>
    <row r="25" spans="1:21" s="1780" customFormat="1" ht="18.75">
      <c r="A25" s="1750"/>
      <c r="B25" s="2242" t="s">
        <v>253</v>
      </c>
      <c r="C25" s="1003" t="s">
        <v>254</v>
      </c>
      <c r="D25" s="2243">
        <v>2</v>
      </c>
      <c r="E25" s="1759">
        <v>0</v>
      </c>
      <c r="F25" s="1788">
        <v>2</v>
      </c>
      <c r="G25" s="1761">
        <v>0</v>
      </c>
      <c r="H25" s="1759">
        <v>0</v>
      </c>
      <c r="I25" s="1788">
        <v>0</v>
      </c>
      <c r="J25" s="1761">
        <v>1</v>
      </c>
      <c r="K25" s="1759">
        <v>0</v>
      </c>
      <c r="L25" s="1788">
        <v>1</v>
      </c>
      <c r="M25" s="1761">
        <v>3</v>
      </c>
      <c r="N25" s="1759">
        <v>0</v>
      </c>
      <c r="O25" s="1760">
        <v>3</v>
      </c>
      <c r="P25" s="2244">
        <v>0</v>
      </c>
      <c r="Q25" s="2245">
        <v>0</v>
      </c>
      <c r="R25" s="2246">
        <v>0</v>
      </c>
      <c r="S25" s="1761">
        <v>6</v>
      </c>
      <c r="T25" s="1759">
        <v>0</v>
      </c>
      <c r="U25" s="1760">
        <v>6</v>
      </c>
    </row>
    <row r="26" spans="1:21" s="1780" customFormat="1" ht="18.75">
      <c r="A26" s="1750"/>
      <c r="B26" s="2242" t="s">
        <v>255</v>
      </c>
      <c r="C26" s="1003" t="s">
        <v>256</v>
      </c>
      <c r="D26" s="2243">
        <v>2</v>
      </c>
      <c r="E26" s="1759">
        <v>0</v>
      </c>
      <c r="F26" s="1788">
        <v>2</v>
      </c>
      <c r="G26" s="1761">
        <v>2</v>
      </c>
      <c r="H26" s="1759">
        <v>0</v>
      </c>
      <c r="I26" s="1788">
        <v>2</v>
      </c>
      <c r="J26" s="1761">
        <v>1</v>
      </c>
      <c r="K26" s="1759">
        <v>0</v>
      </c>
      <c r="L26" s="1788">
        <v>1</v>
      </c>
      <c r="M26" s="1761">
        <v>0</v>
      </c>
      <c r="N26" s="1759">
        <v>0</v>
      </c>
      <c r="O26" s="1760">
        <v>0</v>
      </c>
      <c r="P26" s="2244">
        <v>0</v>
      </c>
      <c r="Q26" s="2245">
        <v>0</v>
      </c>
      <c r="R26" s="2246">
        <v>0</v>
      </c>
      <c r="S26" s="1761">
        <v>5</v>
      </c>
      <c r="T26" s="1759">
        <v>0</v>
      </c>
      <c r="U26" s="1760">
        <v>5</v>
      </c>
    </row>
    <row r="27" spans="1:21" s="1780" customFormat="1" ht="18.75">
      <c r="A27" s="1750"/>
      <c r="B27" s="2242" t="s">
        <v>257</v>
      </c>
      <c r="C27" s="1003" t="s">
        <v>258</v>
      </c>
      <c r="D27" s="2243">
        <v>1</v>
      </c>
      <c r="E27" s="1759">
        <v>0</v>
      </c>
      <c r="F27" s="1788">
        <v>1</v>
      </c>
      <c r="G27" s="1761">
        <v>2</v>
      </c>
      <c r="H27" s="1759">
        <v>0</v>
      </c>
      <c r="I27" s="1788">
        <v>2</v>
      </c>
      <c r="J27" s="1761">
        <v>2</v>
      </c>
      <c r="K27" s="1759">
        <v>0</v>
      </c>
      <c r="L27" s="1788">
        <v>2</v>
      </c>
      <c r="M27" s="1761">
        <v>0</v>
      </c>
      <c r="N27" s="1759">
        <v>2</v>
      </c>
      <c r="O27" s="1760">
        <v>2</v>
      </c>
      <c r="P27" s="2244">
        <v>0</v>
      </c>
      <c r="Q27" s="2245">
        <v>0</v>
      </c>
      <c r="R27" s="2246">
        <v>0</v>
      </c>
      <c r="S27" s="1761">
        <v>5</v>
      </c>
      <c r="T27" s="1759">
        <v>2</v>
      </c>
      <c r="U27" s="1760">
        <v>7</v>
      </c>
    </row>
    <row r="28" spans="1:21" s="1780" customFormat="1" ht="37.5">
      <c r="A28" s="1750"/>
      <c r="B28" s="2242" t="s">
        <v>259</v>
      </c>
      <c r="C28" s="1003" t="s">
        <v>260</v>
      </c>
      <c r="D28" s="2243">
        <v>3</v>
      </c>
      <c r="E28" s="1759">
        <v>0</v>
      </c>
      <c r="F28" s="1788">
        <v>3</v>
      </c>
      <c r="G28" s="1761">
        <v>1</v>
      </c>
      <c r="H28" s="1759">
        <v>0</v>
      </c>
      <c r="I28" s="1788">
        <v>1</v>
      </c>
      <c r="J28" s="1761">
        <v>7</v>
      </c>
      <c r="K28" s="1759">
        <v>0</v>
      </c>
      <c r="L28" s="1788">
        <v>7</v>
      </c>
      <c r="M28" s="1761">
        <v>2</v>
      </c>
      <c r="N28" s="1759">
        <v>0</v>
      </c>
      <c r="O28" s="1760">
        <v>2</v>
      </c>
      <c r="P28" s="2244">
        <v>0</v>
      </c>
      <c r="Q28" s="2245">
        <v>0</v>
      </c>
      <c r="R28" s="2246">
        <v>0</v>
      </c>
      <c r="S28" s="1761">
        <v>13</v>
      </c>
      <c r="T28" s="1759">
        <v>0</v>
      </c>
      <c r="U28" s="1760">
        <v>13</v>
      </c>
    </row>
    <row r="29" spans="1:21" s="1780" customFormat="1" ht="18.75">
      <c r="A29" s="1750"/>
      <c r="B29" s="2242" t="s">
        <v>261</v>
      </c>
      <c r="C29" s="1003" t="s">
        <v>262</v>
      </c>
      <c r="D29" s="2243">
        <v>24</v>
      </c>
      <c r="E29" s="1759">
        <v>1</v>
      </c>
      <c r="F29" s="1788">
        <v>25</v>
      </c>
      <c r="G29" s="1761">
        <v>24</v>
      </c>
      <c r="H29" s="1759">
        <v>4</v>
      </c>
      <c r="I29" s="1788">
        <v>28</v>
      </c>
      <c r="J29" s="1761">
        <v>25</v>
      </c>
      <c r="K29" s="1759">
        <v>13</v>
      </c>
      <c r="L29" s="1788">
        <v>38</v>
      </c>
      <c r="M29" s="1761">
        <v>13</v>
      </c>
      <c r="N29" s="1759">
        <v>1</v>
      </c>
      <c r="O29" s="1760">
        <v>14</v>
      </c>
      <c r="P29" s="2244">
        <v>0</v>
      </c>
      <c r="Q29" s="2245">
        <v>0</v>
      </c>
      <c r="R29" s="2246">
        <v>0</v>
      </c>
      <c r="S29" s="1761">
        <v>86</v>
      </c>
      <c r="T29" s="1759">
        <v>19</v>
      </c>
      <c r="U29" s="1760">
        <v>105</v>
      </c>
    </row>
    <row r="30" spans="1:21" s="1780" customFormat="1" ht="38.25" thickBot="1">
      <c r="A30" s="1750"/>
      <c r="B30" s="2247" t="s">
        <v>263</v>
      </c>
      <c r="C30" s="2248" t="s">
        <v>314</v>
      </c>
      <c r="D30" s="2249">
        <v>11</v>
      </c>
      <c r="E30" s="2250">
        <v>0</v>
      </c>
      <c r="F30" s="1789">
        <v>11</v>
      </c>
      <c r="G30" s="2251">
        <v>5</v>
      </c>
      <c r="H30" s="2250">
        <v>0</v>
      </c>
      <c r="I30" s="1789">
        <v>5</v>
      </c>
      <c r="J30" s="2251">
        <v>15</v>
      </c>
      <c r="K30" s="2250">
        <v>0</v>
      </c>
      <c r="L30" s="1789">
        <v>15</v>
      </c>
      <c r="M30" s="2251">
        <v>4</v>
      </c>
      <c r="N30" s="2250">
        <v>0</v>
      </c>
      <c r="O30" s="2252">
        <v>4</v>
      </c>
      <c r="P30" s="2253">
        <v>0</v>
      </c>
      <c r="Q30" s="2254">
        <v>0</v>
      </c>
      <c r="R30" s="2255">
        <v>0</v>
      </c>
      <c r="S30" s="2251">
        <v>35</v>
      </c>
      <c r="T30" s="2250">
        <v>0</v>
      </c>
      <c r="U30" s="2252">
        <v>35</v>
      </c>
    </row>
    <row r="31" spans="1:21" s="1781" customFormat="1" ht="20.25" thickBot="1">
      <c r="A31" s="1750"/>
      <c r="B31" s="3119" t="s">
        <v>16</v>
      </c>
      <c r="C31" s="3119"/>
      <c r="D31" s="1770">
        <f aca="true" t="shared" si="1" ref="D31:U31">SUM(D9:D30)</f>
        <v>329</v>
      </c>
      <c r="E31" s="1770">
        <f t="shared" si="1"/>
        <v>14</v>
      </c>
      <c r="F31" s="2256">
        <f t="shared" si="1"/>
        <v>343</v>
      </c>
      <c r="G31" s="1771">
        <f t="shared" si="1"/>
        <v>289</v>
      </c>
      <c r="H31" s="1770">
        <f t="shared" si="1"/>
        <v>19</v>
      </c>
      <c r="I31" s="2256">
        <f t="shared" si="1"/>
        <v>308</v>
      </c>
      <c r="J31" s="1771">
        <f t="shared" si="1"/>
        <v>288</v>
      </c>
      <c r="K31" s="1770">
        <f t="shared" si="1"/>
        <v>56</v>
      </c>
      <c r="L31" s="2256">
        <f t="shared" si="1"/>
        <v>344</v>
      </c>
      <c r="M31" s="1771">
        <f t="shared" si="1"/>
        <v>204</v>
      </c>
      <c r="N31" s="1770">
        <f t="shared" si="1"/>
        <v>25</v>
      </c>
      <c r="O31" s="1762">
        <f t="shared" si="1"/>
        <v>229</v>
      </c>
      <c r="P31" s="1771">
        <f t="shared" si="1"/>
        <v>14</v>
      </c>
      <c r="Q31" s="1770">
        <f t="shared" si="1"/>
        <v>0</v>
      </c>
      <c r="R31" s="1762">
        <f t="shared" si="1"/>
        <v>14</v>
      </c>
      <c r="S31" s="1771">
        <f t="shared" si="1"/>
        <v>1124</v>
      </c>
      <c r="T31" s="1770">
        <f t="shared" si="1"/>
        <v>114</v>
      </c>
      <c r="U31" s="1762">
        <f t="shared" si="1"/>
        <v>1238</v>
      </c>
    </row>
    <row r="32" spans="1:22" ht="12.75" customHeight="1">
      <c r="A32" s="1750"/>
      <c r="B32" s="3120" t="s">
        <v>23</v>
      </c>
      <c r="C32" s="3120"/>
      <c r="D32" s="2257"/>
      <c r="E32" s="2258"/>
      <c r="F32" s="2259"/>
      <c r="G32" s="2258"/>
      <c r="H32" s="2258"/>
      <c r="I32" s="2259"/>
      <c r="J32" s="2258"/>
      <c r="K32" s="2258"/>
      <c r="L32" s="2259"/>
      <c r="M32" s="2258"/>
      <c r="N32" s="2258"/>
      <c r="O32" s="1763"/>
      <c r="P32" s="2258"/>
      <c r="Q32" s="2258"/>
      <c r="R32" s="1763"/>
      <c r="S32" s="2258"/>
      <c r="T32" s="2258"/>
      <c r="U32" s="1763"/>
      <c r="V32" s="1764"/>
    </row>
    <row r="33" spans="1:22" ht="24.75" customHeight="1" thickBot="1">
      <c r="A33" s="1750"/>
      <c r="B33" s="3121" t="s">
        <v>11</v>
      </c>
      <c r="C33" s="3121"/>
      <c r="D33" s="2260"/>
      <c r="E33" s="1247"/>
      <c r="F33" s="2261"/>
      <c r="G33" s="1247"/>
      <c r="H33" s="1247"/>
      <c r="I33" s="2261"/>
      <c r="J33" s="1247"/>
      <c r="K33" s="1247"/>
      <c r="L33" s="2261"/>
      <c r="M33" s="1247"/>
      <c r="N33" s="1247"/>
      <c r="O33" s="1765"/>
      <c r="P33" s="1247"/>
      <c r="Q33" s="1247"/>
      <c r="R33" s="1765"/>
      <c r="S33" s="1247"/>
      <c r="T33" s="1247"/>
      <c r="U33" s="1765"/>
      <c r="V33" s="994"/>
    </row>
    <row r="34" spans="1:21" ht="18.75">
      <c r="A34" s="1750"/>
      <c r="B34" s="1751" t="s">
        <v>320</v>
      </c>
      <c r="C34" s="1752" t="s">
        <v>321</v>
      </c>
      <c r="D34" s="1753">
        <v>0</v>
      </c>
      <c r="E34" s="1754">
        <v>0</v>
      </c>
      <c r="F34" s="1755">
        <v>0</v>
      </c>
      <c r="G34" s="1756">
        <v>0</v>
      </c>
      <c r="H34" s="1754">
        <v>0</v>
      </c>
      <c r="I34" s="2262">
        <v>0</v>
      </c>
      <c r="J34" s="1756">
        <v>0</v>
      </c>
      <c r="K34" s="1754">
        <v>0</v>
      </c>
      <c r="L34" s="2262">
        <v>0</v>
      </c>
      <c r="M34" s="1756">
        <v>0</v>
      </c>
      <c r="N34" s="1754">
        <v>0</v>
      </c>
      <c r="O34" s="1755">
        <v>0</v>
      </c>
      <c r="P34" s="1756">
        <v>0</v>
      </c>
      <c r="Q34" s="1754">
        <v>0</v>
      </c>
      <c r="R34" s="1755">
        <v>0</v>
      </c>
      <c r="S34" s="1756">
        <v>0</v>
      </c>
      <c r="T34" s="1754">
        <v>0</v>
      </c>
      <c r="U34" s="1755">
        <v>0</v>
      </c>
    </row>
    <row r="35" spans="1:21" ht="18.75" outlineLevel="1">
      <c r="A35" s="1750"/>
      <c r="B35" s="1757" t="s">
        <v>223</v>
      </c>
      <c r="C35" s="1003" t="s">
        <v>224</v>
      </c>
      <c r="D35" s="1758">
        <v>17</v>
      </c>
      <c r="E35" s="1759">
        <v>0</v>
      </c>
      <c r="F35" s="1760">
        <v>17</v>
      </c>
      <c r="G35" s="1761">
        <v>19</v>
      </c>
      <c r="H35" s="2263">
        <v>0</v>
      </c>
      <c r="I35" s="2263">
        <v>19</v>
      </c>
      <c r="J35" s="2263">
        <v>17</v>
      </c>
      <c r="K35" s="2263">
        <v>2</v>
      </c>
      <c r="L35" s="2263">
        <v>19</v>
      </c>
      <c r="M35" s="2263">
        <v>12</v>
      </c>
      <c r="N35" s="1759">
        <v>0</v>
      </c>
      <c r="O35" s="1760">
        <v>12</v>
      </c>
      <c r="P35" s="1761">
        <v>0</v>
      </c>
      <c r="Q35" s="1759">
        <v>0</v>
      </c>
      <c r="R35" s="1760">
        <v>0</v>
      </c>
      <c r="S35" s="1761">
        <v>65</v>
      </c>
      <c r="T35" s="1759">
        <v>2</v>
      </c>
      <c r="U35" s="1760">
        <v>67</v>
      </c>
    </row>
    <row r="36" spans="1:21" ht="18.75" outlineLevel="1">
      <c r="A36" s="1750"/>
      <c r="B36" s="1757" t="s">
        <v>225</v>
      </c>
      <c r="C36" s="1003" t="s">
        <v>226</v>
      </c>
      <c r="D36" s="1758">
        <v>13</v>
      </c>
      <c r="E36" s="1759">
        <v>0</v>
      </c>
      <c r="F36" s="1760">
        <v>13</v>
      </c>
      <c r="G36" s="1761">
        <v>13</v>
      </c>
      <c r="H36" s="2263">
        <v>1</v>
      </c>
      <c r="I36" s="2263">
        <v>14</v>
      </c>
      <c r="J36" s="2263">
        <v>17</v>
      </c>
      <c r="K36" s="2263">
        <v>2</v>
      </c>
      <c r="L36" s="2263">
        <v>19</v>
      </c>
      <c r="M36" s="2263">
        <v>21</v>
      </c>
      <c r="N36" s="1759">
        <v>3</v>
      </c>
      <c r="O36" s="1760">
        <v>24</v>
      </c>
      <c r="P36" s="1761">
        <v>0</v>
      </c>
      <c r="Q36" s="1759">
        <v>0</v>
      </c>
      <c r="R36" s="1760">
        <v>0</v>
      </c>
      <c r="S36" s="1761">
        <v>64</v>
      </c>
      <c r="T36" s="1759">
        <v>6</v>
      </c>
      <c r="U36" s="1760">
        <v>70</v>
      </c>
    </row>
    <row r="37" spans="1:21" ht="18.75" outlineLevel="1">
      <c r="A37" s="1750"/>
      <c r="B37" s="1757" t="s">
        <v>227</v>
      </c>
      <c r="C37" s="1003" t="s">
        <v>228</v>
      </c>
      <c r="D37" s="1758">
        <v>17</v>
      </c>
      <c r="E37" s="1759">
        <v>3</v>
      </c>
      <c r="F37" s="1760">
        <v>20</v>
      </c>
      <c r="G37" s="1761">
        <v>34</v>
      </c>
      <c r="H37" s="2263">
        <v>0</v>
      </c>
      <c r="I37" s="2263">
        <v>34</v>
      </c>
      <c r="J37" s="2263">
        <v>12</v>
      </c>
      <c r="K37" s="2263">
        <v>1</v>
      </c>
      <c r="L37" s="2263">
        <v>13</v>
      </c>
      <c r="M37" s="2263">
        <v>21</v>
      </c>
      <c r="N37" s="1759">
        <v>3</v>
      </c>
      <c r="O37" s="1760">
        <v>24</v>
      </c>
      <c r="P37" s="1761">
        <v>0</v>
      </c>
      <c r="Q37" s="1759">
        <v>0</v>
      </c>
      <c r="R37" s="1760">
        <v>0</v>
      </c>
      <c r="S37" s="1761">
        <v>84</v>
      </c>
      <c r="T37" s="1759">
        <v>7</v>
      </c>
      <c r="U37" s="1760">
        <v>91</v>
      </c>
    </row>
    <row r="38" spans="1:21" ht="18.75" outlineLevel="1">
      <c r="A38" s="1750"/>
      <c r="B38" s="1757" t="s">
        <v>229</v>
      </c>
      <c r="C38" s="1003" t="s">
        <v>230</v>
      </c>
      <c r="D38" s="1758">
        <v>17</v>
      </c>
      <c r="E38" s="1759">
        <v>1</v>
      </c>
      <c r="F38" s="1760">
        <v>18</v>
      </c>
      <c r="G38" s="1761">
        <v>23</v>
      </c>
      <c r="H38" s="2263">
        <v>1</v>
      </c>
      <c r="I38" s="2263">
        <v>24</v>
      </c>
      <c r="J38" s="2263">
        <v>18</v>
      </c>
      <c r="K38" s="2263">
        <v>12</v>
      </c>
      <c r="L38" s="2263">
        <v>30</v>
      </c>
      <c r="M38" s="2263">
        <v>13</v>
      </c>
      <c r="N38" s="1759">
        <v>2</v>
      </c>
      <c r="O38" s="1760">
        <v>15</v>
      </c>
      <c r="P38" s="1761">
        <v>0</v>
      </c>
      <c r="Q38" s="1759">
        <v>0</v>
      </c>
      <c r="R38" s="1760">
        <v>0</v>
      </c>
      <c r="S38" s="1761">
        <v>71</v>
      </c>
      <c r="T38" s="1759">
        <v>16</v>
      </c>
      <c r="U38" s="1760">
        <v>87</v>
      </c>
    </row>
    <row r="39" spans="1:21" ht="18.75" outlineLevel="1">
      <c r="A39" s="1750"/>
      <c r="B39" s="1757" t="s">
        <v>231</v>
      </c>
      <c r="C39" s="1003" t="s">
        <v>232</v>
      </c>
      <c r="D39" s="1758">
        <v>19</v>
      </c>
      <c r="E39" s="1759">
        <v>0</v>
      </c>
      <c r="F39" s="1760">
        <v>19</v>
      </c>
      <c r="G39" s="1761">
        <v>9</v>
      </c>
      <c r="H39" s="2263">
        <v>3</v>
      </c>
      <c r="I39" s="2263">
        <v>12</v>
      </c>
      <c r="J39" s="2263">
        <v>18</v>
      </c>
      <c r="K39" s="2263">
        <v>2</v>
      </c>
      <c r="L39" s="2263">
        <v>20</v>
      </c>
      <c r="M39" s="2263">
        <v>10</v>
      </c>
      <c r="N39" s="1759">
        <v>0</v>
      </c>
      <c r="O39" s="1760">
        <v>10</v>
      </c>
      <c r="P39" s="1761">
        <v>0</v>
      </c>
      <c r="Q39" s="1759">
        <v>0</v>
      </c>
      <c r="R39" s="1760">
        <v>0</v>
      </c>
      <c r="S39" s="1761">
        <v>56</v>
      </c>
      <c r="T39" s="1759">
        <v>5</v>
      </c>
      <c r="U39" s="1760">
        <v>61</v>
      </c>
    </row>
    <row r="40" spans="1:21" ht="18.75" outlineLevel="1">
      <c r="A40" s="1750"/>
      <c r="B40" s="1757" t="s">
        <v>233</v>
      </c>
      <c r="C40" s="1003" t="s">
        <v>234</v>
      </c>
      <c r="D40" s="1758">
        <v>54</v>
      </c>
      <c r="E40" s="1759">
        <v>0</v>
      </c>
      <c r="F40" s="1760">
        <v>54</v>
      </c>
      <c r="G40" s="1761">
        <v>39</v>
      </c>
      <c r="H40" s="2263">
        <v>0</v>
      </c>
      <c r="I40" s="2263">
        <v>39</v>
      </c>
      <c r="J40" s="2263">
        <v>41</v>
      </c>
      <c r="K40" s="2263">
        <v>0</v>
      </c>
      <c r="L40" s="2263">
        <v>41</v>
      </c>
      <c r="M40" s="2263">
        <v>5</v>
      </c>
      <c r="N40" s="1759">
        <v>0</v>
      </c>
      <c r="O40" s="1760">
        <v>5</v>
      </c>
      <c r="P40" s="1761">
        <v>0</v>
      </c>
      <c r="Q40" s="1759">
        <v>0</v>
      </c>
      <c r="R40" s="1760">
        <v>0</v>
      </c>
      <c r="S40" s="1761">
        <v>139</v>
      </c>
      <c r="T40" s="1759">
        <v>0</v>
      </c>
      <c r="U40" s="1760">
        <v>139</v>
      </c>
    </row>
    <row r="41" spans="1:21" ht="18.75" outlineLevel="1">
      <c r="A41" s="1750"/>
      <c r="B41" s="1757" t="s">
        <v>235</v>
      </c>
      <c r="C41" s="1003" t="s">
        <v>236</v>
      </c>
      <c r="D41" s="1758">
        <v>15</v>
      </c>
      <c r="E41" s="1759">
        <v>0</v>
      </c>
      <c r="F41" s="1760">
        <v>15</v>
      </c>
      <c r="G41" s="1761">
        <v>13</v>
      </c>
      <c r="H41" s="2263">
        <v>0</v>
      </c>
      <c r="I41" s="2263">
        <v>13</v>
      </c>
      <c r="J41" s="2263">
        <v>15</v>
      </c>
      <c r="K41" s="2263">
        <v>1</v>
      </c>
      <c r="L41" s="2263">
        <v>16</v>
      </c>
      <c r="M41" s="2263">
        <v>7</v>
      </c>
      <c r="N41" s="1759">
        <v>0</v>
      </c>
      <c r="O41" s="1760">
        <v>7</v>
      </c>
      <c r="P41" s="1761">
        <v>0</v>
      </c>
      <c r="Q41" s="1759">
        <v>0</v>
      </c>
      <c r="R41" s="1760">
        <v>0</v>
      </c>
      <c r="S41" s="1761">
        <v>50</v>
      </c>
      <c r="T41" s="1759">
        <v>1</v>
      </c>
      <c r="U41" s="1760">
        <v>51</v>
      </c>
    </row>
    <row r="42" spans="1:21" ht="37.5" outlineLevel="1">
      <c r="A42" s="1750"/>
      <c r="B42" s="1757" t="s">
        <v>237</v>
      </c>
      <c r="C42" s="1003" t="s">
        <v>238</v>
      </c>
      <c r="D42" s="1758">
        <v>16</v>
      </c>
      <c r="E42" s="1759">
        <v>0</v>
      </c>
      <c r="F42" s="1760">
        <v>16</v>
      </c>
      <c r="G42" s="1761">
        <v>14</v>
      </c>
      <c r="H42" s="2263">
        <v>0</v>
      </c>
      <c r="I42" s="2263">
        <v>14</v>
      </c>
      <c r="J42" s="2263">
        <v>16</v>
      </c>
      <c r="K42" s="2263">
        <v>0</v>
      </c>
      <c r="L42" s="2263">
        <v>16</v>
      </c>
      <c r="M42" s="2263">
        <v>25</v>
      </c>
      <c r="N42" s="1759">
        <v>3</v>
      </c>
      <c r="O42" s="1760">
        <v>28</v>
      </c>
      <c r="P42" s="1761">
        <v>14</v>
      </c>
      <c r="Q42" s="1759">
        <v>0</v>
      </c>
      <c r="R42" s="1760">
        <v>14</v>
      </c>
      <c r="S42" s="1761">
        <v>85</v>
      </c>
      <c r="T42" s="1759">
        <v>3</v>
      </c>
      <c r="U42" s="1760">
        <v>88</v>
      </c>
    </row>
    <row r="43" spans="1:21" ht="18.75" outlineLevel="1">
      <c r="A43" s="1750"/>
      <c r="B43" s="1757" t="s">
        <v>239</v>
      </c>
      <c r="C43" s="1003" t="s">
        <v>240</v>
      </c>
      <c r="D43" s="1758">
        <v>53</v>
      </c>
      <c r="E43" s="1759">
        <v>4</v>
      </c>
      <c r="F43" s="1760">
        <v>57</v>
      </c>
      <c r="G43" s="1761">
        <v>38</v>
      </c>
      <c r="H43" s="2263">
        <v>3</v>
      </c>
      <c r="I43" s="2263">
        <v>41</v>
      </c>
      <c r="J43" s="2263">
        <v>37</v>
      </c>
      <c r="K43" s="2263">
        <v>9</v>
      </c>
      <c r="L43" s="2263">
        <v>46</v>
      </c>
      <c r="M43" s="2263">
        <v>23</v>
      </c>
      <c r="N43" s="1759">
        <v>4</v>
      </c>
      <c r="O43" s="1760">
        <v>27</v>
      </c>
      <c r="P43" s="1761">
        <v>0</v>
      </c>
      <c r="Q43" s="1759">
        <v>0</v>
      </c>
      <c r="R43" s="1760">
        <v>0</v>
      </c>
      <c r="S43" s="1761">
        <v>151</v>
      </c>
      <c r="T43" s="1759">
        <v>20</v>
      </c>
      <c r="U43" s="1760">
        <v>171</v>
      </c>
    </row>
    <row r="44" spans="1:21" ht="18.75" outlineLevel="1">
      <c r="A44" s="1750"/>
      <c r="B44" s="1757" t="s">
        <v>241</v>
      </c>
      <c r="C44" s="1003" t="s">
        <v>242</v>
      </c>
      <c r="D44" s="1758">
        <v>15</v>
      </c>
      <c r="E44" s="1759">
        <v>0</v>
      </c>
      <c r="F44" s="1760">
        <v>15</v>
      </c>
      <c r="G44" s="1761">
        <v>9</v>
      </c>
      <c r="H44" s="2263">
        <v>0</v>
      </c>
      <c r="I44" s="2263">
        <v>9</v>
      </c>
      <c r="J44" s="2263">
        <v>7</v>
      </c>
      <c r="K44" s="2263">
        <v>1</v>
      </c>
      <c r="L44" s="2263">
        <v>8</v>
      </c>
      <c r="M44" s="2263">
        <v>9</v>
      </c>
      <c r="N44" s="1759">
        <v>0</v>
      </c>
      <c r="O44" s="1760">
        <v>9</v>
      </c>
      <c r="P44" s="1761">
        <v>0</v>
      </c>
      <c r="Q44" s="1759">
        <v>0</v>
      </c>
      <c r="R44" s="1760">
        <v>0</v>
      </c>
      <c r="S44" s="1761">
        <v>40</v>
      </c>
      <c r="T44" s="1759">
        <v>1</v>
      </c>
      <c r="U44" s="1760">
        <v>41</v>
      </c>
    </row>
    <row r="45" spans="1:21" ht="18.75" outlineLevel="1">
      <c r="A45" s="1750"/>
      <c r="B45" s="1757" t="s">
        <v>243</v>
      </c>
      <c r="C45" s="1003" t="s">
        <v>244</v>
      </c>
      <c r="D45" s="1758">
        <v>10</v>
      </c>
      <c r="E45" s="1759">
        <v>0</v>
      </c>
      <c r="F45" s="1760">
        <v>10</v>
      </c>
      <c r="G45" s="1761">
        <v>0</v>
      </c>
      <c r="H45" s="2263">
        <v>0</v>
      </c>
      <c r="I45" s="2263">
        <v>0</v>
      </c>
      <c r="J45" s="2263">
        <v>6</v>
      </c>
      <c r="K45" s="2263">
        <v>0</v>
      </c>
      <c r="L45" s="2263">
        <v>6</v>
      </c>
      <c r="M45" s="2263">
        <v>0</v>
      </c>
      <c r="N45" s="1759">
        <v>0</v>
      </c>
      <c r="O45" s="1760">
        <v>0</v>
      </c>
      <c r="P45" s="1761">
        <v>0</v>
      </c>
      <c r="Q45" s="1759">
        <v>0</v>
      </c>
      <c r="R45" s="1760">
        <v>0</v>
      </c>
      <c r="S45" s="1761">
        <v>16</v>
      </c>
      <c r="T45" s="1759">
        <v>0</v>
      </c>
      <c r="U45" s="1760">
        <v>16</v>
      </c>
    </row>
    <row r="46" spans="1:21" ht="56.25" outlineLevel="1">
      <c r="A46" s="1750"/>
      <c r="B46" s="1757" t="s">
        <v>245</v>
      </c>
      <c r="C46" s="1003" t="s">
        <v>246</v>
      </c>
      <c r="D46" s="1758">
        <v>15</v>
      </c>
      <c r="E46" s="1759">
        <v>1</v>
      </c>
      <c r="F46" s="1760">
        <v>16</v>
      </c>
      <c r="G46" s="1761">
        <v>16</v>
      </c>
      <c r="H46" s="2263">
        <v>1</v>
      </c>
      <c r="I46" s="2263">
        <v>17</v>
      </c>
      <c r="J46" s="2263">
        <v>7</v>
      </c>
      <c r="K46" s="2263">
        <v>0</v>
      </c>
      <c r="L46" s="2263">
        <v>7</v>
      </c>
      <c r="M46" s="2263">
        <v>11</v>
      </c>
      <c r="N46" s="1759">
        <v>2</v>
      </c>
      <c r="O46" s="1760">
        <v>13</v>
      </c>
      <c r="P46" s="1761">
        <v>0</v>
      </c>
      <c r="Q46" s="1759">
        <v>0</v>
      </c>
      <c r="R46" s="1760">
        <v>0</v>
      </c>
      <c r="S46" s="1761">
        <v>49</v>
      </c>
      <c r="T46" s="1759">
        <v>4</v>
      </c>
      <c r="U46" s="1760">
        <v>53</v>
      </c>
    </row>
    <row r="47" spans="1:21" ht="18.75" outlineLevel="1">
      <c r="A47" s="1750"/>
      <c r="B47" s="1757" t="s">
        <v>247</v>
      </c>
      <c r="C47" s="1003" t="s">
        <v>248</v>
      </c>
      <c r="D47" s="1758">
        <v>15</v>
      </c>
      <c r="E47" s="1759">
        <v>0</v>
      </c>
      <c r="F47" s="1760">
        <v>15</v>
      </c>
      <c r="G47" s="1761">
        <v>12</v>
      </c>
      <c r="H47" s="2263">
        <v>0</v>
      </c>
      <c r="I47" s="2263">
        <v>12</v>
      </c>
      <c r="J47" s="2263">
        <v>7</v>
      </c>
      <c r="K47" s="2263">
        <v>1</v>
      </c>
      <c r="L47" s="2263">
        <v>8</v>
      </c>
      <c r="M47" s="2263">
        <v>7</v>
      </c>
      <c r="N47" s="1759">
        <v>0</v>
      </c>
      <c r="O47" s="1760">
        <v>7</v>
      </c>
      <c r="P47" s="1761">
        <v>0</v>
      </c>
      <c r="Q47" s="1759">
        <v>0</v>
      </c>
      <c r="R47" s="1760">
        <v>0</v>
      </c>
      <c r="S47" s="1761">
        <v>41</v>
      </c>
      <c r="T47" s="1759">
        <v>1</v>
      </c>
      <c r="U47" s="1760">
        <v>42</v>
      </c>
    </row>
    <row r="48" spans="1:21" ht="18.75" outlineLevel="1">
      <c r="A48" s="1750"/>
      <c r="B48" s="1757" t="s">
        <v>249</v>
      </c>
      <c r="C48" s="1003" t="s">
        <v>250</v>
      </c>
      <c r="D48" s="1758">
        <v>2</v>
      </c>
      <c r="E48" s="1759">
        <v>0</v>
      </c>
      <c r="F48" s="1760">
        <v>2</v>
      </c>
      <c r="G48" s="1761">
        <v>2</v>
      </c>
      <c r="H48" s="2263">
        <v>2</v>
      </c>
      <c r="I48" s="2263">
        <v>4</v>
      </c>
      <c r="J48" s="2263">
        <v>1</v>
      </c>
      <c r="K48" s="2263">
        <v>1</v>
      </c>
      <c r="L48" s="2263">
        <v>2</v>
      </c>
      <c r="M48" s="2263">
        <v>1</v>
      </c>
      <c r="N48" s="1759">
        <v>0</v>
      </c>
      <c r="O48" s="1760">
        <v>1</v>
      </c>
      <c r="P48" s="1761">
        <v>0</v>
      </c>
      <c r="Q48" s="1759">
        <v>0</v>
      </c>
      <c r="R48" s="1760">
        <v>0</v>
      </c>
      <c r="S48" s="1761">
        <v>6</v>
      </c>
      <c r="T48" s="1759">
        <v>3</v>
      </c>
      <c r="U48" s="1760">
        <v>9</v>
      </c>
    </row>
    <row r="49" spans="1:21" ht="18.75" outlineLevel="1">
      <c r="A49" s="1750"/>
      <c r="B49" s="1757" t="s">
        <v>251</v>
      </c>
      <c r="C49" s="1003" t="s">
        <v>252</v>
      </c>
      <c r="D49" s="1758">
        <v>3</v>
      </c>
      <c r="E49" s="1759">
        <v>0</v>
      </c>
      <c r="F49" s="1760">
        <v>3</v>
      </c>
      <c r="G49" s="1761">
        <v>9</v>
      </c>
      <c r="H49" s="2263">
        <v>0</v>
      </c>
      <c r="I49" s="2263">
        <v>9</v>
      </c>
      <c r="J49" s="2263">
        <v>6</v>
      </c>
      <c r="K49" s="2263">
        <v>2</v>
      </c>
      <c r="L49" s="2263">
        <v>8</v>
      </c>
      <c r="M49" s="2263">
        <v>2</v>
      </c>
      <c r="N49" s="1759">
        <v>0</v>
      </c>
      <c r="O49" s="1760">
        <v>2</v>
      </c>
      <c r="P49" s="1761">
        <v>0</v>
      </c>
      <c r="Q49" s="1759">
        <v>0</v>
      </c>
      <c r="R49" s="1760">
        <v>0</v>
      </c>
      <c r="S49" s="1761">
        <v>20</v>
      </c>
      <c r="T49" s="1759">
        <v>2</v>
      </c>
      <c r="U49" s="1760">
        <v>22</v>
      </c>
    </row>
    <row r="50" spans="1:21" ht="18.75" outlineLevel="1">
      <c r="A50" s="1750"/>
      <c r="B50" s="1757" t="s">
        <v>253</v>
      </c>
      <c r="C50" s="1003" t="s">
        <v>254</v>
      </c>
      <c r="D50" s="1758">
        <v>2</v>
      </c>
      <c r="E50" s="1759">
        <v>0</v>
      </c>
      <c r="F50" s="1760">
        <v>2</v>
      </c>
      <c r="G50" s="1761">
        <v>0</v>
      </c>
      <c r="H50" s="2263">
        <v>0</v>
      </c>
      <c r="I50" s="2263">
        <v>0</v>
      </c>
      <c r="J50" s="2263">
        <v>1</v>
      </c>
      <c r="K50" s="2263">
        <v>0</v>
      </c>
      <c r="L50" s="2263">
        <v>1</v>
      </c>
      <c r="M50" s="2263">
        <v>2</v>
      </c>
      <c r="N50" s="1759">
        <v>0</v>
      </c>
      <c r="O50" s="1760">
        <v>2</v>
      </c>
      <c r="P50" s="1761">
        <v>0</v>
      </c>
      <c r="Q50" s="1759">
        <v>0</v>
      </c>
      <c r="R50" s="1760">
        <v>0</v>
      </c>
      <c r="S50" s="1761">
        <v>5</v>
      </c>
      <c r="T50" s="1759">
        <v>0</v>
      </c>
      <c r="U50" s="1760">
        <v>5</v>
      </c>
    </row>
    <row r="51" spans="1:21" ht="18.75" outlineLevel="1">
      <c r="A51" s="1750"/>
      <c r="B51" s="1757" t="s">
        <v>255</v>
      </c>
      <c r="C51" s="1003" t="s">
        <v>256</v>
      </c>
      <c r="D51" s="1758">
        <v>2</v>
      </c>
      <c r="E51" s="1759">
        <v>0</v>
      </c>
      <c r="F51" s="1760">
        <v>2</v>
      </c>
      <c r="G51" s="1761">
        <v>2</v>
      </c>
      <c r="H51" s="2263">
        <v>0</v>
      </c>
      <c r="I51" s="2263">
        <v>2</v>
      </c>
      <c r="J51" s="2263">
        <v>1</v>
      </c>
      <c r="K51" s="2263">
        <v>0</v>
      </c>
      <c r="L51" s="2263">
        <v>1</v>
      </c>
      <c r="M51" s="2263">
        <v>0</v>
      </c>
      <c r="N51" s="1759">
        <v>0</v>
      </c>
      <c r="O51" s="1760">
        <v>0</v>
      </c>
      <c r="P51" s="1761">
        <v>0</v>
      </c>
      <c r="Q51" s="1759">
        <v>0</v>
      </c>
      <c r="R51" s="1760">
        <v>0</v>
      </c>
      <c r="S51" s="1761">
        <v>5</v>
      </c>
      <c r="T51" s="1759">
        <v>0</v>
      </c>
      <c r="U51" s="1760">
        <v>5</v>
      </c>
    </row>
    <row r="52" spans="1:21" ht="18.75" outlineLevel="1">
      <c r="A52" s="1750"/>
      <c r="B52" s="1757" t="s">
        <v>257</v>
      </c>
      <c r="C52" s="1003" t="s">
        <v>258</v>
      </c>
      <c r="D52" s="1758">
        <v>1</v>
      </c>
      <c r="E52" s="1759">
        <v>0</v>
      </c>
      <c r="F52" s="1760">
        <v>1</v>
      </c>
      <c r="G52" s="1761">
        <v>2</v>
      </c>
      <c r="H52" s="2263">
        <v>0</v>
      </c>
      <c r="I52" s="2263">
        <v>2</v>
      </c>
      <c r="J52" s="2263">
        <v>2</v>
      </c>
      <c r="K52" s="2263">
        <v>0</v>
      </c>
      <c r="L52" s="2263">
        <v>2</v>
      </c>
      <c r="M52" s="2263">
        <v>0</v>
      </c>
      <c r="N52" s="1759">
        <v>0</v>
      </c>
      <c r="O52" s="1760">
        <v>0</v>
      </c>
      <c r="P52" s="1761">
        <v>0</v>
      </c>
      <c r="Q52" s="1759">
        <v>0</v>
      </c>
      <c r="R52" s="1760">
        <v>0</v>
      </c>
      <c r="S52" s="1761">
        <v>5</v>
      </c>
      <c r="T52" s="1759">
        <v>0</v>
      </c>
      <c r="U52" s="1760">
        <v>5</v>
      </c>
    </row>
    <row r="53" spans="1:21" ht="37.5" outlineLevel="1">
      <c r="A53" s="1750"/>
      <c r="B53" s="1757" t="s">
        <v>259</v>
      </c>
      <c r="C53" s="1003" t="s">
        <v>260</v>
      </c>
      <c r="D53" s="1758">
        <v>3</v>
      </c>
      <c r="E53" s="1759">
        <v>0</v>
      </c>
      <c r="F53" s="1760">
        <v>3</v>
      </c>
      <c r="G53" s="1761">
        <v>1</v>
      </c>
      <c r="H53" s="2263">
        <v>0</v>
      </c>
      <c r="I53" s="2263">
        <v>1</v>
      </c>
      <c r="J53" s="2263">
        <v>7</v>
      </c>
      <c r="K53" s="2263">
        <v>0</v>
      </c>
      <c r="L53" s="2263">
        <v>7</v>
      </c>
      <c r="M53" s="2263">
        <v>2</v>
      </c>
      <c r="N53" s="1759">
        <v>0</v>
      </c>
      <c r="O53" s="1760">
        <v>2</v>
      </c>
      <c r="P53" s="1761">
        <v>0</v>
      </c>
      <c r="Q53" s="1759">
        <v>0</v>
      </c>
      <c r="R53" s="1760">
        <v>0</v>
      </c>
      <c r="S53" s="1761">
        <v>13</v>
      </c>
      <c r="T53" s="1759">
        <v>0</v>
      </c>
      <c r="U53" s="1760">
        <v>13</v>
      </c>
    </row>
    <row r="54" spans="1:21" ht="18.75" outlineLevel="1">
      <c r="A54" s="1750"/>
      <c r="B54" s="1757" t="s">
        <v>261</v>
      </c>
      <c r="C54" s="1003" t="s">
        <v>262</v>
      </c>
      <c r="D54" s="1758">
        <v>23</v>
      </c>
      <c r="E54" s="1759">
        <v>1</v>
      </c>
      <c r="F54" s="1760">
        <v>24</v>
      </c>
      <c r="G54" s="1761">
        <v>23</v>
      </c>
      <c r="H54" s="2263">
        <v>4</v>
      </c>
      <c r="I54" s="2263">
        <v>27</v>
      </c>
      <c r="J54" s="2263">
        <v>25</v>
      </c>
      <c r="K54" s="2263">
        <v>13</v>
      </c>
      <c r="L54" s="2263">
        <v>38</v>
      </c>
      <c r="M54" s="2263">
        <v>12</v>
      </c>
      <c r="N54" s="1759">
        <v>1</v>
      </c>
      <c r="O54" s="1760">
        <v>13</v>
      </c>
      <c r="P54" s="1761">
        <v>0</v>
      </c>
      <c r="Q54" s="1759">
        <v>0</v>
      </c>
      <c r="R54" s="1760">
        <v>0</v>
      </c>
      <c r="S54" s="1761">
        <v>83</v>
      </c>
      <c r="T54" s="1759">
        <v>19</v>
      </c>
      <c r="U54" s="1760">
        <v>102</v>
      </c>
    </row>
    <row r="55" spans="1:21" ht="38.25" outlineLevel="1" thickBot="1">
      <c r="A55" s="1750"/>
      <c r="B55" s="1773" t="s">
        <v>263</v>
      </c>
      <c r="C55" s="1575" t="s">
        <v>314</v>
      </c>
      <c r="D55" s="1774">
        <v>11</v>
      </c>
      <c r="E55" s="1775">
        <v>0</v>
      </c>
      <c r="F55" s="1776">
        <v>11</v>
      </c>
      <c r="G55" s="1777">
        <v>5</v>
      </c>
      <c r="H55" s="2264">
        <v>0</v>
      </c>
      <c r="I55" s="2264">
        <v>5</v>
      </c>
      <c r="J55" s="2264">
        <v>15</v>
      </c>
      <c r="K55" s="2264">
        <v>0</v>
      </c>
      <c r="L55" s="2264">
        <v>15</v>
      </c>
      <c r="M55" s="2264">
        <v>4</v>
      </c>
      <c r="N55" s="1775">
        <v>0</v>
      </c>
      <c r="O55" s="1776">
        <v>4</v>
      </c>
      <c r="P55" s="1777">
        <v>0</v>
      </c>
      <c r="Q55" s="1775">
        <v>0</v>
      </c>
      <c r="R55" s="1776">
        <v>0</v>
      </c>
      <c r="S55" s="1777">
        <v>35</v>
      </c>
      <c r="T55" s="1775">
        <v>0</v>
      </c>
      <c r="U55" s="1776">
        <v>35</v>
      </c>
    </row>
    <row r="56" spans="2:21" ht="17.25" customHeight="1" thickBot="1">
      <c r="B56" s="3104" t="s">
        <v>8</v>
      </c>
      <c r="C56" s="3105"/>
      <c r="D56" s="2265">
        <f aca="true" t="shared" si="2" ref="D56:U56">SUM(D34:D55)</f>
        <v>323</v>
      </c>
      <c r="E56" s="2266">
        <f t="shared" si="2"/>
        <v>10</v>
      </c>
      <c r="F56" s="2267">
        <f t="shared" si="2"/>
        <v>333</v>
      </c>
      <c r="G56" s="2268">
        <f t="shared" si="2"/>
        <v>283</v>
      </c>
      <c r="H56" s="2266">
        <f t="shared" si="2"/>
        <v>15</v>
      </c>
      <c r="I56" s="2269">
        <f t="shared" si="2"/>
        <v>298</v>
      </c>
      <c r="J56" s="2268">
        <f t="shared" si="2"/>
        <v>276</v>
      </c>
      <c r="K56" s="2266">
        <f t="shared" si="2"/>
        <v>47</v>
      </c>
      <c r="L56" s="2269">
        <f t="shared" si="2"/>
        <v>323</v>
      </c>
      <c r="M56" s="2268">
        <f t="shared" si="2"/>
        <v>187</v>
      </c>
      <c r="N56" s="2266">
        <f t="shared" si="2"/>
        <v>18</v>
      </c>
      <c r="O56" s="2267">
        <f t="shared" si="2"/>
        <v>205</v>
      </c>
      <c r="P56" s="2270">
        <f t="shared" si="2"/>
        <v>14</v>
      </c>
      <c r="Q56" s="2268">
        <f t="shared" si="2"/>
        <v>0</v>
      </c>
      <c r="R56" s="2267">
        <f t="shared" si="2"/>
        <v>14</v>
      </c>
      <c r="S56" s="2268">
        <f t="shared" si="2"/>
        <v>1083</v>
      </c>
      <c r="T56" s="2266">
        <f t="shared" si="2"/>
        <v>90</v>
      </c>
      <c r="U56" s="1762">
        <f t="shared" si="2"/>
        <v>1173</v>
      </c>
    </row>
    <row r="57" spans="2:21" ht="15.75" customHeight="1" thickBot="1">
      <c r="B57" s="3112" t="s">
        <v>25</v>
      </c>
      <c r="C57" s="3112"/>
      <c r="D57" s="2271"/>
      <c r="E57" s="2272"/>
      <c r="F57" s="1772"/>
      <c r="G57" s="2272"/>
      <c r="H57" s="2272"/>
      <c r="I57" s="2273"/>
      <c r="J57" s="2272"/>
      <c r="K57" s="2272"/>
      <c r="L57" s="2273"/>
      <c r="M57" s="2272"/>
      <c r="N57" s="2272"/>
      <c r="O57" s="1772"/>
      <c r="P57" s="2274"/>
      <c r="Q57" s="2272"/>
      <c r="R57" s="1772"/>
      <c r="S57" s="2272"/>
      <c r="T57" s="2272"/>
      <c r="U57" s="1772"/>
    </row>
    <row r="58" spans="2:21" ht="18.75">
      <c r="B58" s="1751" t="s">
        <v>320</v>
      </c>
      <c r="C58" s="1752" t="s">
        <v>321</v>
      </c>
      <c r="D58" s="1753">
        <v>0</v>
      </c>
      <c r="E58" s="1754">
        <v>0</v>
      </c>
      <c r="F58" s="1755">
        <v>0</v>
      </c>
      <c r="G58" s="1756">
        <v>0</v>
      </c>
      <c r="H58" s="1754">
        <v>0</v>
      </c>
      <c r="I58" s="2275">
        <v>0</v>
      </c>
      <c r="J58" s="1756">
        <v>0</v>
      </c>
      <c r="K58" s="1754">
        <v>0</v>
      </c>
      <c r="L58" s="1755">
        <v>0</v>
      </c>
      <c r="M58" s="1756">
        <v>0</v>
      </c>
      <c r="N58" s="1754">
        <v>0</v>
      </c>
      <c r="O58" s="1755">
        <v>0</v>
      </c>
      <c r="P58" s="2276">
        <v>0</v>
      </c>
      <c r="Q58" s="2277">
        <v>0</v>
      </c>
      <c r="R58" s="1755">
        <v>0</v>
      </c>
      <c r="S58" s="1756">
        <v>0</v>
      </c>
      <c r="T58" s="1754">
        <v>0</v>
      </c>
      <c r="U58" s="2278">
        <f>SUM(S58:T58)</f>
        <v>0</v>
      </c>
    </row>
    <row r="59" spans="2:21" ht="18.75" outlineLevel="1">
      <c r="B59" s="1757" t="s">
        <v>223</v>
      </c>
      <c r="C59" s="2279" t="s">
        <v>224</v>
      </c>
      <c r="D59" s="2263">
        <v>2</v>
      </c>
      <c r="E59" s="1759">
        <v>0</v>
      </c>
      <c r="F59" s="1760">
        <v>2</v>
      </c>
      <c r="G59" s="1761">
        <v>1</v>
      </c>
      <c r="H59" s="1759">
        <v>0</v>
      </c>
      <c r="I59" s="2280">
        <v>1</v>
      </c>
      <c r="J59" s="1761">
        <v>0</v>
      </c>
      <c r="K59" s="1759">
        <v>1</v>
      </c>
      <c r="L59" s="1760">
        <v>1</v>
      </c>
      <c r="M59" s="1761">
        <v>1</v>
      </c>
      <c r="N59" s="1759">
        <v>0</v>
      </c>
      <c r="O59" s="1760">
        <v>1</v>
      </c>
      <c r="P59" s="2281">
        <v>0</v>
      </c>
      <c r="Q59" s="2282">
        <v>0</v>
      </c>
      <c r="R59" s="1760">
        <v>0</v>
      </c>
      <c r="S59" s="1761">
        <v>4</v>
      </c>
      <c r="T59" s="1759">
        <v>1</v>
      </c>
      <c r="U59" s="1760">
        <v>5</v>
      </c>
    </row>
    <row r="60" spans="2:21" ht="18.75" outlineLevel="1">
      <c r="B60" s="1757" t="s">
        <v>225</v>
      </c>
      <c r="C60" s="2279" t="s">
        <v>226</v>
      </c>
      <c r="D60" s="2263">
        <v>0</v>
      </c>
      <c r="E60" s="1759">
        <v>0</v>
      </c>
      <c r="F60" s="1760">
        <v>0</v>
      </c>
      <c r="G60" s="1761">
        <v>0</v>
      </c>
      <c r="H60" s="1759">
        <v>0</v>
      </c>
      <c r="I60" s="2280">
        <v>0</v>
      </c>
      <c r="J60" s="1761">
        <v>0</v>
      </c>
      <c r="K60" s="1759">
        <v>0</v>
      </c>
      <c r="L60" s="1760">
        <v>0</v>
      </c>
      <c r="M60" s="1761">
        <v>1</v>
      </c>
      <c r="N60" s="1759">
        <v>0</v>
      </c>
      <c r="O60" s="1760">
        <v>1</v>
      </c>
      <c r="P60" s="2281">
        <v>0</v>
      </c>
      <c r="Q60" s="2282">
        <v>0</v>
      </c>
      <c r="R60" s="1760">
        <v>0</v>
      </c>
      <c r="S60" s="1761">
        <v>1</v>
      </c>
      <c r="T60" s="1759">
        <v>0</v>
      </c>
      <c r="U60" s="1760">
        <v>1</v>
      </c>
    </row>
    <row r="61" spans="2:21" ht="18.75" outlineLevel="1">
      <c r="B61" s="1757" t="s">
        <v>227</v>
      </c>
      <c r="C61" s="2279" t="s">
        <v>228</v>
      </c>
      <c r="D61" s="2263">
        <v>0</v>
      </c>
      <c r="E61" s="1759">
        <v>0</v>
      </c>
      <c r="F61" s="1760">
        <v>0</v>
      </c>
      <c r="G61" s="1761">
        <v>2</v>
      </c>
      <c r="H61" s="1759">
        <v>0</v>
      </c>
      <c r="I61" s="2280">
        <v>2</v>
      </c>
      <c r="J61" s="1761">
        <v>2</v>
      </c>
      <c r="K61" s="1759">
        <v>2</v>
      </c>
      <c r="L61" s="1760">
        <v>4</v>
      </c>
      <c r="M61" s="1761">
        <v>2</v>
      </c>
      <c r="N61" s="1759">
        <v>0</v>
      </c>
      <c r="O61" s="1760">
        <v>2</v>
      </c>
      <c r="P61" s="2281">
        <v>0</v>
      </c>
      <c r="Q61" s="2282">
        <v>0</v>
      </c>
      <c r="R61" s="1760">
        <v>0</v>
      </c>
      <c r="S61" s="1761">
        <v>6</v>
      </c>
      <c r="T61" s="1759">
        <v>2</v>
      </c>
      <c r="U61" s="1760">
        <v>8</v>
      </c>
    </row>
    <row r="62" spans="2:21" ht="18.75" outlineLevel="1">
      <c r="B62" s="1757" t="s">
        <v>229</v>
      </c>
      <c r="C62" s="2279" t="s">
        <v>230</v>
      </c>
      <c r="D62" s="2263">
        <v>1</v>
      </c>
      <c r="E62" s="1759">
        <v>0</v>
      </c>
      <c r="F62" s="1760">
        <v>1</v>
      </c>
      <c r="G62" s="1761">
        <v>0</v>
      </c>
      <c r="H62" s="1759">
        <v>3</v>
      </c>
      <c r="I62" s="2280">
        <v>3</v>
      </c>
      <c r="J62" s="1761">
        <v>2</v>
      </c>
      <c r="K62" s="1759">
        <v>4</v>
      </c>
      <c r="L62" s="1760">
        <v>6</v>
      </c>
      <c r="M62" s="1761">
        <v>0</v>
      </c>
      <c r="N62" s="1759">
        <v>0</v>
      </c>
      <c r="O62" s="1760">
        <v>0</v>
      </c>
      <c r="P62" s="2281">
        <v>0</v>
      </c>
      <c r="Q62" s="2282">
        <v>0</v>
      </c>
      <c r="R62" s="1760">
        <v>0</v>
      </c>
      <c r="S62" s="1761">
        <v>3</v>
      </c>
      <c r="T62" s="1759">
        <v>7</v>
      </c>
      <c r="U62" s="1760">
        <v>10</v>
      </c>
    </row>
    <row r="63" spans="2:21" ht="18.75" outlineLevel="1">
      <c r="B63" s="1757" t="s">
        <v>231</v>
      </c>
      <c r="C63" s="2279" t="s">
        <v>232</v>
      </c>
      <c r="D63" s="2263">
        <v>0</v>
      </c>
      <c r="E63" s="1759">
        <v>1</v>
      </c>
      <c r="F63" s="1760">
        <v>1</v>
      </c>
      <c r="G63" s="1761">
        <v>0</v>
      </c>
      <c r="H63" s="1759">
        <v>0</v>
      </c>
      <c r="I63" s="2280">
        <v>0</v>
      </c>
      <c r="J63" s="1761">
        <v>0</v>
      </c>
      <c r="K63" s="1759">
        <v>0</v>
      </c>
      <c r="L63" s="1760">
        <v>0</v>
      </c>
      <c r="M63" s="1761">
        <v>1</v>
      </c>
      <c r="N63" s="1759">
        <v>0</v>
      </c>
      <c r="O63" s="1760">
        <v>1</v>
      </c>
      <c r="P63" s="2281">
        <v>0</v>
      </c>
      <c r="Q63" s="2282">
        <v>0</v>
      </c>
      <c r="R63" s="1760">
        <v>0</v>
      </c>
      <c r="S63" s="1761">
        <v>1</v>
      </c>
      <c r="T63" s="1759">
        <v>1</v>
      </c>
      <c r="U63" s="1760">
        <v>2</v>
      </c>
    </row>
    <row r="64" spans="2:21" ht="18.75" outlineLevel="1">
      <c r="B64" s="1757" t="s">
        <v>233</v>
      </c>
      <c r="C64" s="2279" t="s">
        <v>234</v>
      </c>
      <c r="D64" s="2263">
        <v>1</v>
      </c>
      <c r="E64" s="1759">
        <v>0</v>
      </c>
      <c r="F64" s="1760">
        <v>1</v>
      </c>
      <c r="G64" s="1761">
        <v>0</v>
      </c>
      <c r="H64" s="1759">
        <v>0</v>
      </c>
      <c r="I64" s="2280">
        <v>0</v>
      </c>
      <c r="J64" s="1761">
        <v>2</v>
      </c>
      <c r="K64" s="1759">
        <v>0</v>
      </c>
      <c r="L64" s="1760">
        <v>2</v>
      </c>
      <c r="M64" s="1761">
        <v>0</v>
      </c>
      <c r="N64" s="1759">
        <v>0</v>
      </c>
      <c r="O64" s="1760">
        <v>0</v>
      </c>
      <c r="P64" s="2281">
        <v>0</v>
      </c>
      <c r="Q64" s="2282">
        <v>0</v>
      </c>
      <c r="R64" s="1760">
        <v>0</v>
      </c>
      <c r="S64" s="1761">
        <v>3</v>
      </c>
      <c r="T64" s="1759">
        <v>0</v>
      </c>
      <c r="U64" s="1760">
        <v>3</v>
      </c>
    </row>
    <row r="65" spans="2:21" ht="37.5" outlineLevel="1">
      <c r="B65" s="1757" t="s">
        <v>237</v>
      </c>
      <c r="C65" s="2279" t="s">
        <v>238</v>
      </c>
      <c r="D65" s="2263">
        <v>0</v>
      </c>
      <c r="E65" s="1759">
        <v>0</v>
      </c>
      <c r="F65" s="1760">
        <v>0</v>
      </c>
      <c r="G65" s="1761">
        <v>0</v>
      </c>
      <c r="H65" s="1759">
        <v>0</v>
      </c>
      <c r="I65" s="2280">
        <v>0</v>
      </c>
      <c r="J65" s="1761">
        <v>0</v>
      </c>
      <c r="K65" s="1759">
        <v>2</v>
      </c>
      <c r="L65" s="1760">
        <v>2</v>
      </c>
      <c r="M65" s="1761">
        <v>0</v>
      </c>
      <c r="N65" s="1759">
        <v>0</v>
      </c>
      <c r="O65" s="1760">
        <v>0</v>
      </c>
      <c r="P65" s="2281">
        <v>0</v>
      </c>
      <c r="Q65" s="2282">
        <v>0</v>
      </c>
      <c r="R65" s="1760">
        <v>0</v>
      </c>
      <c r="S65" s="1761">
        <v>0</v>
      </c>
      <c r="T65" s="1759">
        <v>2</v>
      </c>
      <c r="U65" s="1760">
        <v>2</v>
      </c>
    </row>
    <row r="66" spans="2:21" ht="18.75" outlineLevel="1">
      <c r="B66" s="1757" t="s">
        <v>239</v>
      </c>
      <c r="C66" s="2279" t="s">
        <v>240</v>
      </c>
      <c r="D66" s="2263">
        <v>1</v>
      </c>
      <c r="E66" s="1759">
        <v>1</v>
      </c>
      <c r="F66" s="1760">
        <v>2</v>
      </c>
      <c r="G66" s="1761">
        <v>2</v>
      </c>
      <c r="H66" s="1759">
        <v>1</v>
      </c>
      <c r="I66" s="2280">
        <v>3</v>
      </c>
      <c r="J66" s="1761">
        <v>3</v>
      </c>
      <c r="K66" s="1759">
        <v>0</v>
      </c>
      <c r="L66" s="1760">
        <v>3</v>
      </c>
      <c r="M66" s="1761">
        <v>6</v>
      </c>
      <c r="N66" s="1759">
        <v>0</v>
      </c>
      <c r="O66" s="1760">
        <v>6</v>
      </c>
      <c r="P66" s="2281">
        <v>0</v>
      </c>
      <c r="Q66" s="2282">
        <v>0</v>
      </c>
      <c r="R66" s="1760">
        <v>0</v>
      </c>
      <c r="S66" s="1761">
        <v>12</v>
      </c>
      <c r="T66" s="1759">
        <v>2</v>
      </c>
      <c r="U66" s="1760">
        <v>14</v>
      </c>
    </row>
    <row r="67" spans="2:21" ht="18.75" outlineLevel="1">
      <c r="B67" s="1757" t="s">
        <v>241</v>
      </c>
      <c r="C67" s="2279" t="s">
        <v>242</v>
      </c>
      <c r="D67" s="2263">
        <v>0</v>
      </c>
      <c r="E67" s="1759">
        <v>0</v>
      </c>
      <c r="F67" s="1760">
        <v>0</v>
      </c>
      <c r="G67" s="1761">
        <v>0</v>
      </c>
      <c r="H67" s="1759">
        <v>0</v>
      </c>
      <c r="I67" s="2280">
        <v>0</v>
      </c>
      <c r="J67" s="1761">
        <v>1</v>
      </c>
      <c r="K67" s="1759">
        <v>0</v>
      </c>
      <c r="L67" s="1760">
        <v>1</v>
      </c>
      <c r="M67" s="1761">
        <v>0</v>
      </c>
      <c r="N67" s="1759">
        <v>0</v>
      </c>
      <c r="O67" s="1760">
        <v>0</v>
      </c>
      <c r="P67" s="2281">
        <v>0</v>
      </c>
      <c r="Q67" s="2282">
        <v>0</v>
      </c>
      <c r="R67" s="1760">
        <v>0</v>
      </c>
      <c r="S67" s="1761">
        <v>1</v>
      </c>
      <c r="T67" s="1759">
        <v>0</v>
      </c>
      <c r="U67" s="1760">
        <v>1</v>
      </c>
    </row>
    <row r="68" spans="2:21" ht="56.25" outlineLevel="1">
      <c r="B68" s="1757" t="s">
        <v>245</v>
      </c>
      <c r="C68" s="2279" t="s">
        <v>246</v>
      </c>
      <c r="D68" s="2263">
        <v>0</v>
      </c>
      <c r="E68" s="1759">
        <v>0</v>
      </c>
      <c r="F68" s="1760">
        <v>0</v>
      </c>
      <c r="G68" s="1761">
        <v>0</v>
      </c>
      <c r="H68" s="1759">
        <v>0</v>
      </c>
      <c r="I68" s="2280">
        <v>0</v>
      </c>
      <c r="J68" s="1761">
        <v>0</v>
      </c>
      <c r="K68" s="1759">
        <v>0</v>
      </c>
      <c r="L68" s="1760">
        <v>0</v>
      </c>
      <c r="M68" s="1761">
        <v>0</v>
      </c>
      <c r="N68" s="1759">
        <v>2</v>
      </c>
      <c r="O68" s="1760">
        <v>2</v>
      </c>
      <c r="P68" s="2281">
        <v>0</v>
      </c>
      <c r="Q68" s="2282">
        <v>0</v>
      </c>
      <c r="R68" s="1760">
        <v>0</v>
      </c>
      <c r="S68" s="1761">
        <v>0</v>
      </c>
      <c r="T68" s="1759">
        <v>2</v>
      </c>
      <c r="U68" s="1760">
        <v>2</v>
      </c>
    </row>
    <row r="69" spans="2:21" ht="18.75" outlineLevel="1">
      <c r="B69" s="1757" t="s">
        <v>247</v>
      </c>
      <c r="C69" s="2279" t="s">
        <v>248</v>
      </c>
      <c r="D69" s="2263">
        <v>0</v>
      </c>
      <c r="E69" s="1759">
        <v>0</v>
      </c>
      <c r="F69" s="1760">
        <v>0</v>
      </c>
      <c r="G69" s="1761">
        <v>0</v>
      </c>
      <c r="H69" s="1759">
        <v>0</v>
      </c>
      <c r="I69" s="2280">
        <v>0</v>
      </c>
      <c r="J69" s="1761">
        <v>2</v>
      </c>
      <c r="K69" s="1759">
        <v>0</v>
      </c>
      <c r="L69" s="1760">
        <v>2</v>
      </c>
      <c r="M69" s="1761">
        <v>1</v>
      </c>
      <c r="N69" s="1759">
        <v>0</v>
      </c>
      <c r="O69" s="1760">
        <v>1</v>
      </c>
      <c r="P69" s="2281">
        <v>0</v>
      </c>
      <c r="Q69" s="2282">
        <v>0</v>
      </c>
      <c r="R69" s="1760">
        <v>0</v>
      </c>
      <c r="S69" s="1761">
        <v>3</v>
      </c>
      <c r="T69" s="1759">
        <v>0</v>
      </c>
      <c r="U69" s="1760">
        <v>3</v>
      </c>
    </row>
    <row r="70" spans="2:21" ht="18.75" outlineLevel="1">
      <c r="B70" s="1757" t="s">
        <v>249</v>
      </c>
      <c r="C70" s="2279" t="s">
        <v>250</v>
      </c>
      <c r="D70" s="2263">
        <v>0</v>
      </c>
      <c r="E70" s="1759">
        <v>2</v>
      </c>
      <c r="F70" s="1760">
        <v>2</v>
      </c>
      <c r="G70" s="1761">
        <v>0</v>
      </c>
      <c r="H70" s="1759">
        <v>0</v>
      </c>
      <c r="I70" s="2280">
        <v>0</v>
      </c>
      <c r="J70" s="1761">
        <v>0</v>
      </c>
      <c r="K70" s="1759">
        <v>0</v>
      </c>
      <c r="L70" s="1760">
        <v>0</v>
      </c>
      <c r="M70" s="1761">
        <v>1</v>
      </c>
      <c r="N70" s="1759">
        <v>0</v>
      </c>
      <c r="O70" s="1760">
        <v>1</v>
      </c>
      <c r="P70" s="2281">
        <v>0</v>
      </c>
      <c r="Q70" s="2282">
        <v>0</v>
      </c>
      <c r="R70" s="1760">
        <v>0</v>
      </c>
      <c r="S70" s="1761">
        <v>1</v>
      </c>
      <c r="T70" s="1759">
        <v>2</v>
      </c>
      <c r="U70" s="1760">
        <v>3</v>
      </c>
    </row>
    <row r="71" spans="2:21" ht="18.75" outlineLevel="1">
      <c r="B71" s="1757" t="s">
        <v>251</v>
      </c>
      <c r="C71" s="2279" t="s">
        <v>252</v>
      </c>
      <c r="D71" s="2263">
        <v>0</v>
      </c>
      <c r="E71" s="1759">
        <v>0</v>
      </c>
      <c r="F71" s="1760">
        <v>0</v>
      </c>
      <c r="G71" s="1761">
        <v>0</v>
      </c>
      <c r="H71" s="1759">
        <v>0</v>
      </c>
      <c r="I71" s="2280">
        <v>0</v>
      </c>
      <c r="J71" s="1761">
        <v>0</v>
      </c>
      <c r="K71" s="1759">
        <v>0</v>
      </c>
      <c r="L71" s="1760">
        <v>0</v>
      </c>
      <c r="M71" s="1761">
        <v>2</v>
      </c>
      <c r="N71" s="1759">
        <v>3</v>
      </c>
      <c r="O71" s="1760">
        <v>5</v>
      </c>
      <c r="P71" s="2281">
        <v>0</v>
      </c>
      <c r="Q71" s="2282">
        <v>0</v>
      </c>
      <c r="R71" s="1760">
        <v>0</v>
      </c>
      <c r="S71" s="1761">
        <v>2</v>
      </c>
      <c r="T71" s="1759">
        <v>3</v>
      </c>
      <c r="U71" s="1760">
        <v>5</v>
      </c>
    </row>
    <row r="72" spans="2:21" ht="18.75" outlineLevel="1">
      <c r="B72" s="1757" t="s">
        <v>253</v>
      </c>
      <c r="C72" s="2279" t="s">
        <v>254</v>
      </c>
      <c r="D72" s="2263">
        <v>0</v>
      </c>
      <c r="E72" s="1759">
        <v>0</v>
      </c>
      <c r="F72" s="1760">
        <v>0</v>
      </c>
      <c r="G72" s="1761">
        <v>0</v>
      </c>
      <c r="H72" s="1759">
        <v>0</v>
      </c>
      <c r="I72" s="2280">
        <v>0</v>
      </c>
      <c r="J72" s="1761">
        <v>0</v>
      </c>
      <c r="K72" s="1759">
        <v>0</v>
      </c>
      <c r="L72" s="1760">
        <v>0</v>
      </c>
      <c r="M72" s="1761">
        <v>1</v>
      </c>
      <c r="N72" s="1759">
        <v>0</v>
      </c>
      <c r="O72" s="1760">
        <v>1</v>
      </c>
      <c r="P72" s="2281">
        <v>0</v>
      </c>
      <c r="Q72" s="2282">
        <v>0</v>
      </c>
      <c r="R72" s="1760">
        <v>0</v>
      </c>
      <c r="S72" s="1761">
        <v>1</v>
      </c>
      <c r="T72" s="1759">
        <v>0</v>
      </c>
      <c r="U72" s="1760">
        <v>1</v>
      </c>
    </row>
    <row r="73" spans="2:21" ht="18.75" outlineLevel="1">
      <c r="B73" s="1757" t="s">
        <v>257</v>
      </c>
      <c r="C73" s="2279" t="s">
        <v>258</v>
      </c>
      <c r="D73" s="2263">
        <v>0</v>
      </c>
      <c r="E73" s="1759">
        <v>0</v>
      </c>
      <c r="F73" s="1760">
        <v>0</v>
      </c>
      <c r="G73" s="1761">
        <v>0</v>
      </c>
      <c r="H73" s="1759">
        <v>0</v>
      </c>
      <c r="I73" s="2280">
        <v>0</v>
      </c>
      <c r="J73" s="1761">
        <v>0</v>
      </c>
      <c r="K73" s="1759">
        <v>0</v>
      </c>
      <c r="L73" s="1760">
        <v>0</v>
      </c>
      <c r="M73" s="1761">
        <v>0</v>
      </c>
      <c r="N73" s="1759">
        <v>2</v>
      </c>
      <c r="O73" s="1760">
        <v>2</v>
      </c>
      <c r="P73" s="2281">
        <v>0</v>
      </c>
      <c r="Q73" s="2282">
        <v>0</v>
      </c>
      <c r="R73" s="1760">
        <v>0</v>
      </c>
      <c r="S73" s="1761">
        <v>0</v>
      </c>
      <c r="T73" s="1759">
        <v>2</v>
      </c>
      <c r="U73" s="1760">
        <v>2</v>
      </c>
    </row>
    <row r="74" spans="2:21" ht="19.5" outlineLevel="1" thickBot="1">
      <c r="B74" s="1773" t="s">
        <v>261</v>
      </c>
      <c r="C74" s="2283" t="s">
        <v>262</v>
      </c>
      <c r="D74" s="2264">
        <v>1</v>
      </c>
      <c r="E74" s="1775">
        <v>0</v>
      </c>
      <c r="F74" s="1776">
        <v>1</v>
      </c>
      <c r="G74" s="1777">
        <v>1</v>
      </c>
      <c r="H74" s="1775">
        <v>0</v>
      </c>
      <c r="I74" s="2284">
        <v>1</v>
      </c>
      <c r="J74" s="1777">
        <v>0</v>
      </c>
      <c r="K74" s="1775">
        <v>0</v>
      </c>
      <c r="L74" s="1776">
        <v>0</v>
      </c>
      <c r="M74" s="1777">
        <v>1</v>
      </c>
      <c r="N74" s="1775">
        <v>0</v>
      </c>
      <c r="O74" s="1776">
        <v>1</v>
      </c>
      <c r="P74" s="2285">
        <v>0</v>
      </c>
      <c r="Q74" s="2286">
        <v>0</v>
      </c>
      <c r="R74" s="1776">
        <v>0</v>
      </c>
      <c r="S74" s="1777">
        <v>3</v>
      </c>
      <c r="T74" s="1775">
        <v>0</v>
      </c>
      <c r="U74" s="1776">
        <v>3</v>
      </c>
    </row>
    <row r="75" spans="2:21" ht="20.25" thickBot="1">
      <c r="B75" s="3112" t="s">
        <v>13</v>
      </c>
      <c r="C75" s="3112"/>
      <c r="D75" s="1770">
        <f aca="true" t="shared" si="3" ref="D75:T75">SUM(D58:D74)</f>
        <v>6</v>
      </c>
      <c r="E75" s="1770">
        <f t="shared" si="3"/>
        <v>4</v>
      </c>
      <c r="F75" s="2256">
        <f t="shared" si="3"/>
        <v>10</v>
      </c>
      <c r="G75" s="1771">
        <f t="shared" si="3"/>
        <v>6</v>
      </c>
      <c r="H75" s="1770">
        <f t="shared" si="3"/>
        <v>4</v>
      </c>
      <c r="I75" s="2287">
        <f t="shared" si="3"/>
        <v>10</v>
      </c>
      <c r="J75" s="1771">
        <f t="shared" si="3"/>
        <v>12</v>
      </c>
      <c r="K75" s="1770">
        <f t="shared" si="3"/>
        <v>9</v>
      </c>
      <c r="L75" s="1762">
        <f t="shared" si="3"/>
        <v>21</v>
      </c>
      <c r="M75" s="1771">
        <f t="shared" si="3"/>
        <v>17</v>
      </c>
      <c r="N75" s="1770">
        <f t="shared" si="3"/>
        <v>7</v>
      </c>
      <c r="O75" s="1762">
        <f t="shared" si="3"/>
        <v>24</v>
      </c>
      <c r="P75" s="2288">
        <f t="shared" si="3"/>
        <v>0</v>
      </c>
      <c r="Q75" s="1771">
        <f t="shared" si="3"/>
        <v>0</v>
      </c>
      <c r="R75" s="1762">
        <f t="shared" si="3"/>
        <v>0</v>
      </c>
      <c r="S75" s="1771">
        <f t="shared" si="3"/>
        <v>41</v>
      </c>
      <c r="T75" s="1770">
        <f t="shared" si="3"/>
        <v>24</v>
      </c>
      <c r="U75" s="1762">
        <f>SUM(S75:T75)</f>
        <v>65</v>
      </c>
    </row>
    <row r="76" spans="2:21" s="1750" customFormat="1" ht="19.5" thickBot="1">
      <c r="B76" s="3107" t="s">
        <v>10</v>
      </c>
      <c r="C76" s="3107"/>
      <c r="D76" s="2289">
        <f aca="true" t="shared" si="4" ref="D76:U76">SUM(D34:D55)</f>
        <v>323</v>
      </c>
      <c r="E76" s="2289">
        <f t="shared" si="4"/>
        <v>10</v>
      </c>
      <c r="F76" s="2256">
        <f t="shared" si="4"/>
        <v>333</v>
      </c>
      <c r="G76" s="2290">
        <f t="shared" si="4"/>
        <v>283</v>
      </c>
      <c r="H76" s="2289">
        <f t="shared" si="4"/>
        <v>15</v>
      </c>
      <c r="I76" s="2287">
        <f t="shared" si="4"/>
        <v>298</v>
      </c>
      <c r="J76" s="2290">
        <f t="shared" si="4"/>
        <v>276</v>
      </c>
      <c r="K76" s="2289">
        <f t="shared" si="4"/>
        <v>47</v>
      </c>
      <c r="L76" s="1762">
        <f t="shared" si="4"/>
        <v>323</v>
      </c>
      <c r="M76" s="2290">
        <f t="shared" si="4"/>
        <v>187</v>
      </c>
      <c r="N76" s="2289">
        <f t="shared" si="4"/>
        <v>18</v>
      </c>
      <c r="O76" s="1762">
        <f t="shared" si="4"/>
        <v>205</v>
      </c>
      <c r="P76" s="2288">
        <f t="shared" si="4"/>
        <v>14</v>
      </c>
      <c r="Q76" s="1771">
        <f t="shared" si="4"/>
        <v>0</v>
      </c>
      <c r="R76" s="1762">
        <f t="shared" si="4"/>
        <v>14</v>
      </c>
      <c r="S76" s="2290">
        <f t="shared" si="4"/>
        <v>1083</v>
      </c>
      <c r="T76" s="2289">
        <f t="shared" si="4"/>
        <v>90</v>
      </c>
      <c r="U76" s="1762">
        <f t="shared" si="4"/>
        <v>1173</v>
      </c>
    </row>
    <row r="77" spans="2:21" ht="52.5" customHeight="1" thickBot="1">
      <c r="B77" s="3107" t="s">
        <v>17</v>
      </c>
      <c r="C77" s="3107"/>
      <c r="D77" s="2289">
        <f aca="true" t="shared" si="5" ref="D77:U77">D75</f>
        <v>6</v>
      </c>
      <c r="E77" s="2289">
        <f t="shared" si="5"/>
        <v>4</v>
      </c>
      <c r="F77" s="2234">
        <f t="shared" si="5"/>
        <v>10</v>
      </c>
      <c r="G77" s="2290">
        <f t="shared" si="5"/>
        <v>6</v>
      </c>
      <c r="H77" s="2289">
        <f t="shared" si="5"/>
        <v>4</v>
      </c>
      <c r="I77" s="2291">
        <f t="shared" si="5"/>
        <v>10</v>
      </c>
      <c r="J77" s="2290">
        <f t="shared" si="5"/>
        <v>12</v>
      </c>
      <c r="K77" s="2289">
        <f t="shared" si="5"/>
        <v>9</v>
      </c>
      <c r="L77" s="2292">
        <f t="shared" si="5"/>
        <v>21</v>
      </c>
      <c r="M77" s="2290">
        <f t="shared" si="5"/>
        <v>17</v>
      </c>
      <c r="N77" s="2289">
        <f t="shared" si="5"/>
        <v>7</v>
      </c>
      <c r="O77" s="2292">
        <f t="shared" si="5"/>
        <v>24</v>
      </c>
      <c r="P77" s="2293">
        <f t="shared" si="5"/>
        <v>0</v>
      </c>
      <c r="Q77" s="2290">
        <f t="shared" si="5"/>
        <v>0</v>
      </c>
      <c r="R77" s="2292">
        <f t="shared" si="5"/>
        <v>0</v>
      </c>
      <c r="S77" s="2294">
        <f t="shared" si="5"/>
        <v>41</v>
      </c>
      <c r="T77" s="2289">
        <f t="shared" si="5"/>
        <v>24</v>
      </c>
      <c r="U77" s="2292">
        <f t="shared" si="5"/>
        <v>65</v>
      </c>
    </row>
    <row r="78" spans="2:21" ht="20.25" thickBot="1">
      <c r="B78" s="3106" t="s">
        <v>18</v>
      </c>
      <c r="C78" s="3106"/>
      <c r="D78" s="2289">
        <f aca="true" t="shared" si="6" ref="D78:R78">D76+D77</f>
        <v>329</v>
      </c>
      <c r="E78" s="2289">
        <f t="shared" si="6"/>
        <v>14</v>
      </c>
      <c r="F78" s="2234">
        <f t="shared" si="6"/>
        <v>343</v>
      </c>
      <c r="G78" s="2290">
        <f t="shared" si="6"/>
        <v>289</v>
      </c>
      <c r="H78" s="2289">
        <f t="shared" si="6"/>
        <v>19</v>
      </c>
      <c r="I78" s="2295">
        <f t="shared" si="6"/>
        <v>308</v>
      </c>
      <c r="J78" s="2290">
        <f t="shared" si="6"/>
        <v>288</v>
      </c>
      <c r="K78" s="2289">
        <f t="shared" si="6"/>
        <v>56</v>
      </c>
      <c r="L78" s="2296">
        <f t="shared" si="6"/>
        <v>344</v>
      </c>
      <c r="M78" s="2290">
        <f t="shared" si="6"/>
        <v>204</v>
      </c>
      <c r="N78" s="2289">
        <f t="shared" si="6"/>
        <v>25</v>
      </c>
      <c r="O78" s="2296">
        <f t="shared" si="6"/>
        <v>229</v>
      </c>
      <c r="P78" s="2297">
        <f t="shared" si="6"/>
        <v>14</v>
      </c>
      <c r="Q78" s="2290">
        <f t="shared" si="6"/>
        <v>0</v>
      </c>
      <c r="R78" s="2296">
        <f t="shared" si="6"/>
        <v>14</v>
      </c>
      <c r="S78" s="2290">
        <f>SUM(S76:S77)</f>
        <v>1124</v>
      </c>
      <c r="T78" s="2289">
        <f>SUM(T76:T77)</f>
        <v>114</v>
      </c>
      <c r="U78" s="2296">
        <f>SUM(S78:T78)</f>
        <v>1238</v>
      </c>
    </row>
    <row r="79" ht="18.75"/>
    <row r="80" spans="2:22" ht="23.25" customHeight="1">
      <c r="B80" s="3117" t="str">
        <f>'[2]СПО'!B42</f>
        <v>Начальник УМО___________________И.И. Линник</v>
      </c>
      <c r="C80" s="3117"/>
      <c r="D80" s="3117"/>
      <c r="E80" s="3117"/>
      <c r="F80" s="3117"/>
      <c r="G80" s="3117"/>
      <c r="H80" s="3117"/>
      <c r="I80" s="3117"/>
      <c r="J80" s="3117"/>
      <c r="K80" s="3117"/>
      <c r="L80" s="3117"/>
      <c r="M80" s="3117"/>
      <c r="N80" s="3117"/>
      <c r="O80" s="3117"/>
      <c r="P80" s="3117"/>
      <c r="Q80" s="3117"/>
      <c r="R80" s="3117"/>
      <c r="S80" s="3117"/>
      <c r="T80" s="3117"/>
      <c r="U80" s="1781"/>
      <c r="V80" s="1780"/>
    </row>
    <row r="81" ht="18.75"/>
  </sheetData>
  <sheetProtection/>
  <mergeCells count="22">
    <mergeCell ref="J5:L6"/>
    <mergeCell ref="B57:C57"/>
    <mergeCell ref="M5:O6"/>
    <mergeCell ref="D5:F6"/>
    <mergeCell ref="B3:F3"/>
    <mergeCell ref="G3:H3"/>
    <mergeCell ref="B80:T80"/>
    <mergeCell ref="B8:C8"/>
    <mergeCell ref="B31:C31"/>
    <mergeCell ref="B32:C32"/>
    <mergeCell ref="B33:C33"/>
    <mergeCell ref="G5:I6"/>
    <mergeCell ref="B5:C7"/>
    <mergeCell ref="B56:C56"/>
    <mergeCell ref="B78:C78"/>
    <mergeCell ref="B77:C77"/>
    <mergeCell ref="B1:U1"/>
    <mergeCell ref="I3:U3"/>
    <mergeCell ref="S5:U6"/>
    <mergeCell ref="B75:C75"/>
    <mergeCell ref="P5:R6"/>
    <mergeCell ref="B76:C7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B1:U26"/>
  <sheetViews>
    <sheetView zoomScale="75" zoomScaleNormal="75" zoomScalePageLayoutView="0" workbookViewId="0" topLeftCell="A1">
      <selection activeCell="J23" sqref="J23"/>
    </sheetView>
  </sheetViews>
  <sheetFormatPr defaultColWidth="9.00390625" defaultRowHeight="12.75"/>
  <cols>
    <col min="1" max="1" width="9.125" style="2354" customWidth="1"/>
    <col min="2" max="2" width="14.75390625" style="2354" customWidth="1"/>
    <col min="3" max="3" width="47.875" style="1004" customWidth="1"/>
    <col min="4" max="5" width="9.125" style="2354" customWidth="1"/>
    <col min="6" max="6" width="9.125" style="2389" customWidth="1"/>
    <col min="7" max="16384" width="9.125" style="2354" customWidth="1"/>
  </cols>
  <sheetData>
    <row r="1" spans="2:21" s="997" customFormat="1" ht="18.75">
      <c r="B1" s="3108" t="str">
        <f>'[2]СПО'!B1</f>
        <v>Гуманитарно-педагогическая академия (филиал) ФГАОУ ВО «КФУ им. В. И. Вернадского» в г. Ялте</v>
      </c>
      <c r="C1" s="3108"/>
      <c r="D1" s="3108"/>
      <c r="E1" s="3108"/>
      <c r="F1" s="3108"/>
      <c r="G1" s="3108"/>
      <c r="H1" s="3108"/>
      <c r="I1" s="3108"/>
      <c r="J1" s="3108"/>
      <c r="K1" s="3108"/>
      <c r="L1" s="3108"/>
      <c r="M1" s="3108"/>
      <c r="N1" s="3108"/>
      <c r="O1" s="3108"/>
      <c r="P1" s="3108"/>
      <c r="Q1" s="3108"/>
      <c r="R1" s="3108"/>
      <c r="S1" s="3108"/>
      <c r="T1" s="3108"/>
      <c r="U1" s="3108"/>
    </row>
    <row r="2" spans="2:21" s="997" customFormat="1" ht="18.75">
      <c r="B2" s="3123"/>
      <c r="C2" s="3123"/>
      <c r="D2" s="3123"/>
      <c r="E2" s="3123"/>
      <c r="F2" s="3123"/>
      <c r="G2" s="3123"/>
      <c r="H2" s="3123"/>
      <c r="I2" s="3123"/>
      <c r="J2" s="3123"/>
      <c r="K2" s="3123"/>
      <c r="L2" s="3123"/>
      <c r="M2" s="3123"/>
      <c r="N2" s="3123"/>
      <c r="O2" s="3123"/>
      <c r="P2" s="3123"/>
      <c r="Q2" s="3123"/>
      <c r="R2" s="3123"/>
      <c r="S2" s="3123"/>
      <c r="T2" s="3123"/>
      <c r="U2" s="3123"/>
    </row>
    <row r="3" spans="2:21" s="997" customFormat="1" ht="18.75">
      <c r="B3" s="3116" t="s">
        <v>287</v>
      </c>
      <c r="C3" s="3116"/>
      <c r="D3" s="3116"/>
      <c r="E3" s="3116"/>
      <c r="F3" s="3116"/>
      <c r="G3" s="3116"/>
      <c r="H3" s="3116"/>
      <c r="I3" s="3108" t="str">
        <f>'[2]СПО'!F3</f>
        <v>01.10.2016 г.</v>
      </c>
      <c r="J3" s="3108"/>
      <c r="K3" s="3109" t="s">
        <v>285</v>
      </c>
      <c r="L3" s="3109"/>
      <c r="M3" s="3109"/>
      <c r="N3" s="3109"/>
      <c r="O3" s="3109"/>
      <c r="P3" s="3109"/>
      <c r="Q3" s="3109"/>
      <c r="R3" s="3109"/>
      <c r="S3" s="3109"/>
      <c r="T3" s="3109"/>
      <c r="U3" s="3109"/>
    </row>
    <row r="4" spans="3:6" s="997" customFormat="1" ht="19.5" thickBot="1">
      <c r="C4" s="989"/>
      <c r="F4" s="998"/>
    </row>
    <row r="5" spans="2:21" s="997" customFormat="1" ht="19.5" thickBot="1">
      <c r="B5" s="3124" t="s">
        <v>9</v>
      </c>
      <c r="C5" s="3124"/>
      <c r="D5" s="3125" t="s">
        <v>0</v>
      </c>
      <c r="E5" s="3125"/>
      <c r="F5" s="3125"/>
      <c r="G5" s="3126" t="s">
        <v>1</v>
      </c>
      <c r="H5" s="3126"/>
      <c r="I5" s="3126"/>
      <c r="J5" s="3130" t="s">
        <v>2</v>
      </c>
      <c r="K5" s="3130"/>
      <c r="L5" s="3130"/>
      <c r="M5" s="3131" t="s">
        <v>3</v>
      </c>
      <c r="N5" s="3131"/>
      <c r="O5" s="3131"/>
      <c r="P5" s="3134">
        <v>5</v>
      </c>
      <c r="Q5" s="3134"/>
      <c r="R5" s="3134"/>
      <c r="S5" s="3133" t="s">
        <v>6</v>
      </c>
      <c r="T5" s="3133"/>
      <c r="U5" s="3133"/>
    </row>
    <row r="6" spans="2:21" s="997" customFormat="1" ht="19.5" thickBot="1">
      <c r="B6" s="3124"/>
      <c r="C6" s="3124"/>
      <c r="D6" s="3125"/>
      <c r="E6" s="3125"/>
      <c r="F6" s="3125"/>
      <c r="G6" s="3126"/>
      <c r="H6" s="3126"/>
      <c r="I6" s="3126"/>
      <c r="J6" s="3130"/>
      <c r="K6" s="3130"/>
      <c r="L6" s="3130"/>
      <c r="M6" s="3131"/>
      <c r="N6" s="3131"/>
      <c r="O6" s="3131"/>
      <c r="P6" s="3134"/>
      <c r="Q6" s="3134"/>
      <c r="R6" s="3134"/>
      <c r="S6" s="3133"/>
      <c r="T6" s="3133"/>
      <c r="U6" s="3133"/>
    </row>
    <row r="7" spans="2:21" s="997" customFormat="1" ht="207" thickBot="1">
      <c r="B7" s="3124"/>
      <c r="C7" s="3124"/>
      <c r="D7" s="999" t="s">
        <v>26</v>
      </c>
      <c r="E7" s="1001" t="s">
        <v>27</v>
      </c>
      <c r="F7" s="1002" t="s">
        <v>4</v>
      </c>
      <c r="G7" s="999" t="s">
        <v>26</v>
      </c>
      <c r="H7" s="1000" t="s">
        <v>27</v>
      </c>
      <c r="I7" s="1001" t="s">
        <v>4</v>
      </c>
      <c r="J7" s="1000" t="s">
        <v>26</v>
      </c>
      <c r="K7" s="1000" t="s">
        <v>27</v>
      </c>
      <c r="L7" s="1001" t="s">
        <v>4</v>
      </c>
      <c r="M7" s="1000" t="s">
        <v>26</v>
      </c>
      <c r="N7" s="1000" t="s">
        <v>27</v>
      </c>
      <c r="O7" s="1001" t="s">
        <v>4</v>
      </c>
      <c r="P7" s="1000" t="s">
        <v>26</v>
      </c>
      <c r="Q7" s="1000" t="s">
        <v>27</v>
      </c>
      <c r="R7" s="1002" t="s">
        <v>4</v>
      </c>
      <c r="S7" s="1000" t="s">
        <v>26</v>
      </c>
      <c r="T7" s="1001" t="s">
        <v>27</v>
      </c>
      <c r="U7" s="1002" t="s">
        <v>4</v>
      </c>
    </row>
    <row r="8" spans="2:21" s="997" customFormat="1" ht="20.25" thickBot="1">
      <c r="B8" s="3127" t="s">
        <v>22</v>
      </c>
      <c r="C8" s="3127"/>
      <c r="D8" s="2351">
        <f aca="true" t="shared" si="0" ref="D8:U8">SUM(D9:D11)</f>
        <v>0</v>
      </c>
      <c r="E8" s="1778">
        <f t="shared" si="0"/>
        <v>0</v>
      </c>
      <c r="F8" s="2352">
        <f t="shared" si="0"/>
        <v>0</v>
      </c>
      <c r="G8" s="2353">
        <f t="shared" si="0"/>
        <v>8</v>
      </c>
      <c r="H8" s="1778">
        <f t="shared" si="0"/>
        <v>4</v>
      </c>
      <c r="I8" s="2352">
        <f t="shared" si="0"/>
        <v>12</v>
      </c>
      <c r="J8" s="2353">
        <f t="shared" si="0"/>
        <v>0</v>
      </c>
      <c r="K8" s="1778">
        <f t="shared" si="0"/>
        <v>11</v>
      </c>
      <c r="L8" s="2352">
        <f t="shared" si="0"/>
        <v>11</v>
      </c>
      <c r="M8" s="2353">
        <f t="shared" si="0"/>
        <v>0</v>
      </c>
      <c r="N8" s="1778">
        <f t="shared" si="0"/>
        <v>0</v>
      </c>
      <c r="O8" s="2352">
        <f t="shared" si="0"/>
        <v>0</v>
      </c>
      <c r="P8" s="2353">
        <f t="shared" si="0"/>
        <v>0</v>
      </c>
      <c r="Q8" s="1778">
        <f t="shared" si="0"/>
        <v>1</v>
      </c>
      <c r="R8" s="2352">
        <f t="shared" si="0"/>
        <v>1</v>
      </c>
      <c r="S8" s="2353">
        <f t="shared" si="0"/>
        <v>8</v>
      </c>
      <c r="T8" s="1778">
        <f t="shared" si="0"/>
        <v>16</v>
      </c>
      <c r="U8" s="2352">
        <f t="shared" si="0"/>
        <v>24</v>
      </c>
    </row>
    <row r="9" spans="2:21" ht="18.75">
      <c r="B9" s="2355" t="s">
        <v>225</v>
      </c>
      <c r="C9" s="2356" t="s">
        <v>226</v>
      </c>
      <c r="D9" s="2357">
        <v>0</v>
      </c>
      <c r="E9" s="2358">
        <v>0</v>
      </c>
      <c r="F9" s="1107">
        <v>0</v>
      </c>
      <c r="G9" s="2359">
        <v>8</v>
      </c>
      <c r="H9" s="2358">
        <v>0</v>
      </c>
      <c r="I9" s="1107">
        <v>8</v>
      </c>
      <c r="J9" s="2359">
        <v>0</v>
      </c>
      <c r="K9" s="2358">
        <v>0</v>
      </c>
      <c r="L9" s="1107">
        <v>0</v>
      </c>
      <c r="M9" s="2359">
        <v>0</v>
      </c>
      <c r="N9" s="2358">
        <v>0</v>
      </c>
      <c r="O9" s="1107">
        <v>0</v>
      </c>
      <c r="P9" s="2359">
        <v>0</v>
      </c>
      <c r="Q9" s="2358">
        <v>0</v>
      </c>
      <c r="R9" s="1107">
        <v>0</v>
      </c>
      <c r="S9" s="2359">
        <v>8</v>
      </c>
      <c r="T9" s="2358">
        <v>0</v>
      </c>
      <c r="U9" s="1107">
        <v>8</v>
      </c>
    </row>
    <row r="10" spans="2:21" ht="18.75">
      <c r="B10" s="2360" t="s">
        <v>261</v>
      </c>
      <c r="C10" s="1003" t="s">
        <v>262</v>
      </c>
      <c r="D10" s="2361">
        <v>0</v>
      </c>
      <c r="E10" s="2362">
        <v>0</v>
      </c>
      <c r="F10" s="1087">
        <v>0</v>
      </c>
      <c r="G10" s="2363">
        <v>0</v>
      </c>
      <c r="H10" s="2362">
        <v>4</v>
      </c>
      <c r="I10" s="1087">
        <v>4</v>
      </c>
      <c r="J10" s="2363">
        <v>0</v>
      </c>
      <c r="K10" s="2362">
        <v>7</v>
      </c>
      <c r="L10" s="1087">
        <v>7</v>
      </c>
      <c r="M10" s="2363">
        <v>0</v>
      </c>
      <c r="N10" s="2362">
        <v>0</v>
      </c>
      <c r="O10" s="1087">
        <v>0</v>
      </c>
      <c r="P10" s="2363">
        <v>0</v>
      </c>
      <c r="Q10" s="2362">
        <v>0</v>
      </c>
      <c r="R10" s="1087">
        <v>0</v>
      </c>
      <c r="S10" s="2363">
        <v>0</v>
      </c>
      <c r="T10" s="2362">
        <v>11</v>
      </c>
      <c r="U10" s="1087">
        <v>11</v>
      </c>
    </row>
    <row r="11" spans="2:21" ht="38.25" thickBot="1">
      <c r="B11" s="2364" t="s">
        <v>263</v>
      </c>
      <c r="C11" s="2248" t="s">
        <v>314</v>
      </c>
      <c r="D11" s="1832">
        <v>0</v>
      </c>
      <c r="E11" s="1827">
        <v>0</v>
      </c>
      <c r="F11" s="1091">
        <v>0</v>
      </c>
      <c r="G11" s="1826">
        <v>0</v>
      </c>
      <c r="H11" s="1827">
        <v>0</v>
      </c>
      <c r="I11" s="1091">
        <v>0</v>
      </c>
      <c r="J11" s="1826">
        <v>0</v>
      </c>
      <c r="K11" s="1827">
        <v>4</v>
      </c>
      <c r="L11" s="1091">
        <v>4</v>
      </c>
      <c r="M11" s="1826">
        <v>0</v>
      </c>
      <c r="N11" s="1827">
        <v>0</v>
      </c>
      <c r="O11" s="1091">
        <v>0</v>
      </c>
      <c r="P11" s="1826">
        <v>0</v>
      </c>
      <c r="Q11" s="1827">
        <v>1</v>
      </c>
      <c r="R11" s="1091">
        <v>1</v>
      </c>
      <c r="S11" s="1826">
        <v>0</v>
      </c>
      <c r="T11" s="1827">
        <v>5</v>
      </c>
      <c r="U11" s="1091">
        <v>5</v>
      </c>
    </row>
    <row r="12" spans="2:21" ht="20.25" thickBot="1">
      <c r="B12" s="3128" t="s">
        <v>16</v>
      </c>
      <c r="C12" s="3128"/>
      <c r="D12" s="2365">
        <f aca="true" t="shared" si="1" ref="D12:U12">SUM(D9:D11)</f>
        <v>0</v>
      </c>
      <c r="E12" s="1011">
        <f t="shared" si="1"/>
        <v>0</v>
      </c>
      <c r="F12" s="2366">
        <f t="shared" si="1"/>
        <v>0</v>
      </c>
      <c r="G12" s="1011">
        <f t="shared" si="1"/>
        <v>8</v>
      </c>
      <c r="H12" s="1011">
        <f t="shared" si="1"/>
        <v>4</v>
      </c>
      <c r="I12" s="2366">
        <f t="shared" si="1"/>
        <v>12</v>
      </c>
      <c r="J12" s="1011">
        <f t="shared" si="1"/>
        <v>0</v>
      </c>
      <c r="K12" s="1011">
        <f t="shared" si="1"/>
        <v>11</v>
      </c>
      <c r="L12" s="2366">
        <f t="shared" si="1"/>
        <v>11</v>
      </c>
      <c r="M12" s="1011">
        <f t="shared" si="1"/>
        <v>0</v>
      </c>
      <c r="N12" s="1011">
        <f t="shared" si="1"/>
        <v>0</v>
      </c>
      <c r="O12" s="1083">
        <f t="shared" si="1"/>
        <v>0</v>
      </c>
      <c r="P12" s="1011">
        <f t="shared" si="1"/>
        <v>0</v>
      </c>
      <c r="Q12" s="1011">
        <f t="shared" si="1"/>
        <v>1</v>
      </c>
      <c r="R12" s="1083">
        <f t="shared" si="1"/>
        <v>1</v>
      </c>
      <c r="S12" s="1011">
        <f t="shared" si="1"/>
        <v>8</v>
      </c>
      <c r="T12" s="1011">
        <f t="shared" si="1"/>
        <v>16</v>
      </c>
      <c r="U12" s="2366">
        <f t="shared" si="1"/>
        <v>24</v>
      </c>
    </row>
    <row r="13" spans="2:21" ht="20.25" thickBot="1">
      <c r="B13" s="3128" t="s">
        <v>23</v>
      </c>
      <c r="C13" s="3128"/>
      <c r="D13" s="2367"/>
      <c r="E13" s="2368"/>
      <c r="F13" s="2369"/>
      <c r="G13" s="2368"/>
      <c r="H13" s="2368"/>
      <c r="I13" s="2369"/>
      <c r="J13" s="2368"/>
      <c r="K13" s="2368"/>
      <c r="L13" s="2369"/>
      <c r="M13" s="2368"/>
      <c r="N13" s="2368"/>
      <c r="O13" s="2370"/>
      <c r="P13" s="2368"/>
      <c r="Q13" s="2368"/>
      <c r="R13" s="2370"/>
      <c r="S13" s="2368"/>
      <c r="T13" s="2368"/>
      <c r="U13" s="2369"/>
    </row>
    <row r="14" spans="2:21" ht="20.25" thickBot="1">
      <c r="B14" s="3129" t="s">
        <v>11</v>
      </c>
      <c r="C14" s="3129"/>
      <c r="D14" s="2371"/>
      <c r="E14" s="2372"/>
      <c r="F14" s="2370"/>
      <c r="G14" s="2372"/>
      <c r="H14" s="2372"/>
      <c r="I14" s="2370"/>
      <c r="J14" s="2372"/>
      <c r="K14" s="2372"/>
      <c r="L14" s="2370"/>
      <c r="M14" s="2372"/>
      <c r="N14" s="2372"/>
      <c r="O14" s="2370"/>
      <c r="P14" s="2372"/>
      <c r="Q14" s="2372"/>
      <c r="R14" s="2370"/>
      <c r="S14" s="2372"/>
      <c r="T14" s="2372"/>
      <c r="U14" s="2370"/>
    </row>
    <row r="15" spans="2:21" ht="18.75">
      <c r="B15" s="2373" t="s">
        <v>225</v>
      </c>
      <c r="C15" s="1787" t="s">
        <v>226</v>
      </c>
      <c r="D15" s="2374">
        <v>0</v>
      </c>
      <c r="E15" s="2375">
        <v>0</v>
      </c>
      <c r="F15" s="2376">
        <v>0</v>
      </c>
      <c r="G15" s="2377">
        <v>8</v>
      </c>
      <c r="H15" s="2375">
        <v>0</v>
      </c>
      <c r="I15" s="2376">
        <v>8</v>
      </c>
      <c r="J15" s="2377">
        <v>0</v>
      </c>
      <c r="K15" s="2375">
        <v>0</v>
      </c>
      <c r="L15" s="2376">
        <v>0</v>
      </c>
      <c r="M15" s="2377">
        <v>0</v>
      </c>
      <c r="N15" s="2375">
        <v>0</v>
      </c>
      <c r="O15" s="2376">
        <v>0</v>
      </c>
      <c r="P15" s="2377">
        <v>0</v>
      </c>
      <c r="Q15" s="2375">
        <v>0</v>
      </c>
      <c r="R15" s="2376">
        <v>0</v>
      </c>
      <c r="S15" s="2377">
        <v>8</v>
      </c>
      <c r="T15" s="2375">
        <v>0</v>
      </c>
      <c r="U15" s="2376">
        <v>8</v>
      </c>
    </row>
    <row r="16" spans="2:21" ht="18.75">
      <c r="B16" s="2360" t="s">
        <v>261</v>
      </c>
      <c r="C16" s="1003" t="s">
        <v>262</v>
      </c>
      <c r="D16" s="2361">
        <v>0</v>
      </c>
      <c r="E16" s="2362">
        <v>0</v>
      </c>
      <c r="F16" s="1087">
        <v>0</v>
      </c>
      <c r="G16" s="2363">
        <v>0</v>
      </c>
      <c r="H16" s="2362">
        <v>4</v>
      </c>
      <c r="I16" s="1087">
        <v>4</v>
      </c>
      <c r="J16" s="2363">
        <v>0</v>
      </c>
      <c r="K16" s="2362">
        <v>6</v>
      </c>
      <c r="L16" s="1087">
        <v>6</v>
      </c>
      <c r="M16" s="2363">
        <v>0</v>
      </c>
      <c r="N16" s="2362">
        <v>0</v>
      </c>
      <c r="O16" s="1087">
        <v>0</v>
      </c>
      <c r="P16" s="2363">
        <v>0</v>
      </c>
      <c r="Q16" s="2362">
        <v>0</v>
      </c>
      <c r="R16" s="1087">
        <v>0</v>
      </c>
      <c r="S16" s="2363">
        <v>0</v>
      </c>
      <c r="T16" s="2362">
        <v>10</v>
      </c>
      <c r="U16" s="1087">
        <v>10</v>
      </c>
    </row>
    <row r="17" spans="2:21" ht="38.25" thickBot="1">
      <c r="B17" s="2364" t="s">
        <v>263</v>
      </c>
      <c r="C17" s="2248" t="s">
        <v>314</v>
      </c>
      <c r="D17" s="1832">
        <v>0</v>
      </c>
      <c r="E17" s="1827">
        <v>0</v>
      </c>
      <c r="F17" s="1091">
        <v>0</v>
      </c>
      <c r="G17" s="1826">
        <v>0</v>
      </c>
      <c r="H17" s="1827">
        <v>0</v>
      </c>
      <c r="I17" s="1091">
        <v>0</v>
      </c>
      <c r="J17" s="1826">
        <v>0</v>
      </c>
      <c r="K17" s="1827">
        <v>4</v>
      </c>
      <c r="L17" s="1091">
        <v>4</v>
      </c>
      <c r="M17" s="1826">
        <v>0</v>
      </c>
      <c r="N17" s="1827">
        <v>0</v>
      </c>
      <c r="O17" s="1091">
        <v>0</v>
      </c>
      <c r="P17" s="1826">
        <v>0</v>
      </c>
      <c r="Q17" s="1827">
        <v>1</v>
      </c>
      <c r="R17" s="1091">
        <v>1</v>
      </c>
      <c r="S17" s="1826">
        <v>0</v>
      </c>
      <c r="T17" s="1827">
        <v>5</v>
      </c>
      <c r="U17" s="1091">
        <v>5</v>
      </c>
    </row>
    <row r="18" spans="2:21" ht="20.25" thickBot="1">
      <c r="B18" s="3128" t="s">
        <v>8</v>
      </c>
      <c r="C18" s="3128"/>
      <c r="D18" s="2365">
        <f aca="true" t="shared" si="2" ref="D18:U18">SUM(D15:D17)</f>
        <v>0</v>
      </c>
      <c r="E18" s="1011">
        <f t="shared" si="2"/>
        <v>0</v>
      </c>
      <c r="F18" s="2366">
        <f t="shared" si="2"/>
        <v>0</v>
      </c>
      <c r="G18" s="1011">
        <f t="shared" si="2"/>
        <v>8</v>
      </c>
      <c r="H18" s="1011">
        <f t="shared" si="2"/>
        <v>4</v>
      </c>
      <c r="I18" s="2366">
        <f t="shared" si="2"/>
        <v>12</v>
      </c>
      <c r="J18" s="1011">
        <f t="shared" si="2"/>
        <v>0</v>
      </c>
      <c r="K18" s="1011">
        <f t="shared" si="2"/>
        <v>10</v>
      </c>
      <c r="L18" s="2366">
        <f t="shared" si="2"/>
        <v>10</v>
      </c>
      <c r="M18" s="1011">
        <f t="shared" si="2"/>
        <v>0</v>
      </c>
      <c r="N18" s="1011">
        <f t="shared" si="2"/>
        <v>0</v>
      </c>
      <c r="O18" s="2366">
        <f t="shared" si="2"/>
        <v>0</v>
      </c>
      <c r="P18" s="1011">
        <f t="shared" si="2"/>
        <v>0</v>
      </c>
      <c r="Q18" s="1011">
        <f t="shared" si="2"/>
        <v>1</v>
      </c>
      <c r="R18" s="1083">
        <f t="shared" si="2"/>
        <v>1</v>
      </c>
      <c r="S18" s="1011">
        <f t="shared" si="2"/>
        <v>8</v>
      </c>
      <c r="T18" s="1011">
        <f t="shared" si="2"/>
        <v>15</v>
      </c>
      <c r="U18" s="1083">
        <f t="shared" si="2"/>
        <v>23</v>
      </c>
    </row>
    <row r="19" spans="2:21" ht="20.25" thickBot="1">
      <c r="B19" s="3129" t="s">
        <v>25</v>
      </c>
      <c r="C19" s="3129"/>
      <c r="D19" s="2378"/>
      <c r="E19" s="2379"/>
      <c r="F19" s="2380"/>
      <c r="G19" s="2379"/>
      <c r="H19" s="2379"/>
      <c r="I19" s="2380"/>
      <c r="J19" s="2379"/>
      <c r="K19" s="2379"/>
      <c r="L19" s="2380"/>
      <c r="M19" s="2379"/>
      <c r="N19" s="2379"/>
      <c r="O19" s="2380"/>
      <c r="P19" s="2379"/>
      <c r="Q19" s="2379"/>
      <c r="R19" s="2366"/>
      <c r="S19" s="2379"/>
      <c r="T19" s="2379"/>
      <c r="U19" s="2366"/>
    </row>
    <row r="20" spans="2:21" ht="19.5" thickBot="1">
      <c r="B20" s="2381" t="s">
        <v>261</v>
      </c>
      <c r="C20" s="2382" t="s">
        <v>262</v>
      </c>
      <c r="D20" s="2383">
        <v>0</v>
      </c>
      <c r="E20" s="2384">
        <v>0</v>
      </c>
      <c r="F20" s="2385">
        <v>0</v>
      </c>
      <c r="G20" s="2386">
        <v>0</v>
      </c>
      <c r="H20" s="2384">
        <v>0</v>
      </c>
      <c r="I20" s="2385">
        <v>0</v>
      </c>
      <c r="J20" s="2386">
        <v>0</v>
      </c>
      <c r="K20" s="2384">
        <v>1</v>
      </c>
      <c r="L20" s="2385">
        <v>1</v>
      </c>
      <c r="M20" s="2386">
        <v>0</v>
      </c>
      <c r="N20" s="2384">
        <v>0</v>
      </c>
      <c r="O20" s="2385">
        <v>0</v>
      </c>
      <c r="P20" s="2386">
        <v>0</v>
      </c>
      <c r="Q20" s="2384">
        <v>0</v>
      </c>
      <c r="R20" s="2385">
        <v>0</v>
      </c>
      <c r="S20" s="2386">
        <v>0</v>
      </c>
      <c r="T20" s="2384">
        <v>1</v>
      </c>
      <c r="U20" s="2385">
        <v>1</v>
      </c>
    </row>
    <row r="21" spans="2:21" ht="20.25" thickBot="1">
      <c r="B21" s="3132" t="s">
        <v>13</v>
      </c>
      <c r="C21" s="3132"/>
      <c r="D21" s="2387">
        <f aca="true" t="shared" si="3" ref="D21:U21">SUM(D20)</f>
        <v>0</v>
      </c>
      <c r="E21" s="2388">
        <f t="shared" si="3"/>
        <v>0</v>
      </c>
      <c r="F21" s="1083">
        <f t="shared" si="3"/>
        <v>0</v>
      </c>
      <c r="G21" s="2388">
        <f t="shared" si="3"/>
        <v>0</v>
      </c>
      <c r="H21" s="2388">
        <f t="shared" si="3"/>
        <v>0</v>
      </c>
      <c r="I21" s="1083">
        <f t="shared" si="3"/>
        <v>0</v>
      </c>
      <c r="J21" s="2388">
        <f t="shared" si="3"/>
        <v>0</v>
      </c>
      <c r="K21" s="2388">
        <f t="shared" si="3"/>
        <v>1</v>
      </c>
      <c r="L21" s="1083">
        <f t="shared" si="3"/>
        <v>1</v>
      </c>
      <c r="M21" s="2388">
        <f t="shared" si="3"/>
        <v>0</v>
      </c>
      <c r="N21" s="2388">
        <f t="shared" si="3"/>
        <v>0</v>
      </c>
      <c r="O21" s="1083">
        <f t="shared" si="3"/>
        <v>0</v>
      </c>
      <c r="P21" s="2388">
        <f t="shared" si="3"/>
        <v>0</v>
      </c>
      <c r="Q21" s="2388">
        <f t="shared" si="3"/>
        <v>0</v>
      </c>
      <c r="R21" s="1083">
        <f t="shared" si="3"/>
        <v>0</v>
      </c>
      <c r="S21" s="2388">
        <f t="shared" si="3"/>
        <v>0</v>
      </c>
      <c r="T21" s="2388">
        <f t="shared" si="3"/>
        <v>1</v>
      </c>
      <c r="U21" s="1083">
        <f t="shared" si="3"/>
        <v>1</v>
      </c>
    </row>
    <row r="22" spans="2:21" s="2389" customFormat="1" ht="18.75">
      <c r="B22" s="3107" t="s">
        <v>10</v>
      </c>
      <c r="C22" s="3107"/>
      <c r="D22" s="1105">
        <f aca="true" t="shared" si="4" ref="D22:U22">D18</f>
        <v>0</v>
      </c>
      <c r="E22" s="1106">
        <f t="shared" si="4"/>
        <v>0</v>
      </c>
      <c r="F22" s="1107">
        <f t="shared" si="4"/>
        <v>0</v>
      </c>
      <c r="G22" s="1108">
        <f t="shared" si="4"/>
        <v>8</v>
      </c>
      <c r="H22" s="1106">
        <f t="shared" si="4"/>
        <v>4</v>
      </c>
      <c r="I22" s="1107">
        <f t="shared" si="4"/>
        <v>12</v>
      </c>
      <c r="J22" s="1108">
        <f t="shared" si="4"/>
        <v>0</v>
      </c>
      <c r="K22" s="1106">
        <f t="shared" si="4"/>
        <v>10</v>
      </c>
      <c r="L22" s="1107">
        <f t="shared" si="4"/>
        <v>10</v>
      </c>
      <c r="M22" s="1108">
        <f t="shared" si="4"/>
        <v>0</v>
      </c>
      <c r="N22" s="1106">
        <f t="shared" si="4"/>
        <v>0</v>
      </c>
      <c r="O22" s="1107">
        <f t="shared" si="4"/>
        <v>0</v>
      </c>
      <c r="P22" s="1108">
        <f t="shared" si="4"/>
        <v>0</v>
      </c>
      <c r="Q22" s="1106">
        <f t="shared" si="4"/>
        <v>1</v>
      </c>
      <c r="R22" s="1107">
        <f t="shared" si="4"/>
        <v>1</v>
      </c>
      <c r="S22" s="1108">
        <f t="shared" si="4"/>
        <v>8</v>
      </c>
      <c r="T22" s="1106">
        <f t="shared" si="4"/>
        <v>15</v>
      </c>
      <c r="U22" s="1107">
        <f t="shared" si="4"/>
        <v>23</v>
      </c>
    </row>
    <row r="23" spans="2:21" s="2389" customFormat="1" ht="18.75">
      <c r="B23" s="3107" t="s">
        <v>17</v>
      </c>
      <c r="C23" s="3107"/>
      <c r="D23" s="1085">
        <f aca="true" t="shared" si="5" ref="D23:U23">D21</f>
        <v>0</v>
      </c>
      <c r="E23" s="1086">
        <f t="shared" si="5"/>
        <v>0</v>
      </c>
      <c r="F23" s="1087">
        <f t="shared" si="5"/>
        <v>0</v>
      </c>
      <c r="G23" s="1088">
        <f t="shared" si="5"/>
        <v>0</v>
      </c>
      <c r="H23" s="1086">
        <f t="shared" si="5"/>
        <v>0</v>
      </c>
      <c r="I23" s="1087">
        <f t="shared" si="5"/>
        <v>0</v>
      </c>
      <c r="J23" s="1088">
        <f t="shared" si="5"/>
        <v>0</v>
      </c>
      <c r="K23" s="1086">
        <f t="shared" si="5"/>
        <v>1</v>
      </c>
      <c r="L23" s="1087">
        <f t="shared" si="5"/>
        <v>1</v>
      </c>
      <c r="M23" s="1088">
        <f t="shared" si="5"/>
        <v>0</v>
      </c>
      <c r="N23" s="1086">
        <f t="shared" si="5"/>
        <v>0</v>
      </c>
      <c r="O23" s="1087">
        <f t="shared" si="5"/>
        <v>0</v>
      </c>
      <c r="P23" s="1088">
        <f t="shared" si="5"/>
        <v>0</v>
      </c>
      <c r="Q23" s="1086">
        <f t="shared" si="5"/>
        <v>0</v>
      </c>
      <c r="R23" s="1087">
        <f t="shared" si="5"/>
        <v>0</v>
      </c>
      <c r="S23" s="1088">
        <f t="shared" si="5"/>
        <v>0</v>
      </c>
      <c r="T23" s="1086">
        <f t="shared" si="5"/>
        <v>1</v>
      </c>
      <c r="U23" s="1087">
        <f t="shared" si="5"/>
        <v>1</v>
      </c>
    </row>
    <row r="24" spans="2:21" s="2389" customFormat="1" ht="20.25" thickBot="1">
      <c r="B24" s="3106" t="s">
        <v>18</v>
      </c>
      <c r="C24" s="3106"/>
      <c r="D24" s="1089">
        <f aca="true" t="shared" si="6" ref="D24:U24">D22+D23</f>
        <v>0</v>
      </c>
      <c r="E24" s="1090">
        <f t="shared" si="6"/>
        <v>0</v>
      </c>
      <c r="F24" s="1091">
        <f t="shared" si="6"/>
        <v>0</v>
      </c>
      <c r="G24" s="1092">
        <f t="shared" si="6"/>
        <v>8</v>
      </c>
      <c r="H24" s="1090">
        <f t="shared" si="6"/>
        <v>4</v>
      </c>
      <c r="I24" s="1091">
        <f t="shared" si="6"/>
        <v>12</v>
      </c>
      <c r="J24" s="1092">
        <f t="shared" si="6"/>
        <v>0</v>
      </c>
      <c r="K24" s="1090">
        <f t="shared" si="6"/>
        <v>11</v>
      </c>
      <c r="L24" s="1091">
        <f t="shared" si="6"/>
        <v>11</v>
      </c>
      <c r="M24" s="1092">
        <f t="shared" si="6"/>
        <v>0</v>
      </c>
      <c r="N24" s="1090">
        <f t="shared" si="6"/>
        <v>0</v>
      </c>
      <c r="O24" s="1091">
        <f t="shared" si="6"/>
        <v>0</v>
      </c>
      <c r="P24" s="1092">
        <f t="shared" si="6"/>
        <v>0</v>
      </c>
      <c r="Q24" s="1090">
        <f t="shared" si="6"/>
        <v>1</v>
      </c>
      <c r="R24" s="1091">
        <f t="shared" si="6"/>
        <v>1</v>
      </c>
      <c r="S24" s="1092">
        <f t="shared" si="6"/>
        <v>8</v>
      </c>
      <c r="T24" s="1090">
        <f t="shared" si="6"/>
        <v>16</v>
      </c>
      <c r="U24" s="1091">
        <f t="shared" si="6"/>
        <v>24</v>
      </c>
    </row>
    <row r="26" spans="2:19" ht="18.75">
      <c r="B26" s="3117" t="str">
        <f>'[2]Бакалавриат ЗО'!B68:Q68</f>
        <v>Начальник УМО___________________И.И. Линник</v>
      </c>
      <c r="C26" s="3117"/>
      <c r="D26" s="3117"/>
      <c r="E26" s="3117"/>
      <c r="F26" s="3117"/>
      <c r="G26" s="3117"/>
      <c r="H26" s="3117"/>
      <c r="I26" s="3117"/>
      <c r="J26" s="3117"/>
      <c r="K26" s="3117"/>
      <c r="L26" s="3117"/>
      <c r="M26" s="3117"/>
      <c r="N26" s="3117"/>
      <c r="O26" s="3117"/>
      <c r="P26" s="3117"/>
      <c r="Q26" s="3117"/>
      <c r="R26" s="997"/>
      <c r="S26" s="997"/>
    </row>
  </sheetData>
  <sheetProtection/>
  <mergeCells count="23">
    <mergeCell ref="B22:C22"/>
    <mergeCell ref="B23:C23"/>
    <mergeCell ref="B24:C24"/>
    <mergeCell ref="K3:U3"/>
    <mergeCell ref="S5:U6"/>
    <mergeCell ref="P5:R6"/>
    <mergeCell ref="B26:Q26"/>
    <mergeCell ref="B8:C8"/>
    <mergeCell ref="B12:C12"/>
    <mergeCell ref="B13:C13"/>
    <mergeCell ref="B14:C14"/>
    <mergeCell ref="J5:L6"/>
    <mergeCell ref="B19:C19"/>
    <mergeCell ref="M5:O6"/>
    <mergeCell ref="B21:C21"/>
    <mergeCell ref="B18:C18"/>
    <mergeCell ref="B1:U1"/>
    <mergeCell ref="B2:U2"/>
    <mergeCell ref="B5:C7"/>
    <mergeCell ref="D5:F6"/>
    <mergeCell ref="G5:I6"/>
    <mergeCell ref="B3:H3"/>
    <mergeCell ref="I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B1:U68"/>
  <sheetViews>
    <sheetView zoomScale="60" zoomScaleNormal="60" zoomScalePageLayoutView="0" workbookViewId="0" topLeftCell="A25">
      <selection activeCell="H14" sqref="H14"/>
    </sheetView>
  </sheetViews>
  <sheetFormatPr defaultColWidth="9.00390625" defaultRowHeight="24" customHeight="1"/>
  <cols>
    <col min="1" max="1" width="9.125" style="1780" customWidth="1"/>
    <col min="2" max="2" width="11.625" style="1780" customWidth="1"/>
    <col min="3" max="3" width="68.625" style="1780" customWidth="1"/>
    <col min="4" max="4" width="13.375" style="1780" customWidth="1"/>
    <col min="5" max="5" width="11.125" style="1780" customWidth="1"/>
    <col min="6" max="6" width="11.625" style="1781" customWidth="1"/>
    <col min="7" max="7" width="13.375" style="1780" customWidth="1"/>
    <col min="8" max="8" width="12.25390625" style="1780" customWidth="1"/>
    <col min="9" max="9" width="11.625" style="1781" customWidth="1"/>
    <col min="10" max="10" width="14.875" style="1780" customWidth="1"/>
    <col min="11" max="11" width="9.75390625" style="1780" customWidth="1"/>
    <col min="12" max="12" width="11.25390625" style="1781" customWidth="1"/>
    <col min="13" max="13" width="13.25390625" style="1780" customWidth="1"/>
    <col min="14" max="14" width="9.75390625" style="1780" customWidth="1"/>
    <col min="15" max="15" width="11.25390625" style="1781" customWidth="1"/>
    <col min="16" max="16" width="13.875" style="1780" customWidth="1"/>
    <col min="17" max="17" width="11.875" style="1780" customWidth="1"/>
    <col min="18" max="18" width="11.25390625" style="1781" customWidth="1"/>
    <col min="19" max="19" width="10.875" style="1780" customWidth="1"/>
    <col min="20" max="20" width="10.375" style="1780" customWidth="1"/>
    <col min="21" max="21" width="11.25390625" style="1781" customWidth="1"/>
    <col min="22" max="16384" width="9.125" style="1780" customWidth="1"/>
  </cols>
  <sheetData>
    <row r="1" spans="2:21" ht="24" customHeight="1">
      <c r="B1" s="3108" t="str">
        <f>'[2]СПО'!B1</f>
        <v>Гуманитарно-педагогическая академия (филиал) ФГАОУ ВО «КФУ им. В. И. Вернадского» в г. Ялте</v>
      </c>
      <c r="C1" s="3108"/>
      <c r="D1" s="3108"/>
      <c r="E1" s="3108"/>
      <c r="F1" s="3108"/>
      <c r="G1" s="3108"/>
      <c r="H1" s="3108"/>
      <c r="I1" s="3108"/>
      <c r="J1" s="3108"/>
      <c r="K1" s="3108"/>
      <c r="L1" s="3108"/>
      <c r="M1" s="3108"/>
      <c r="N1" s="3108"/>
      <c r="O1" s="3108"/>
      <c r="P1" s="3108"/>
      <c r="Q1" s="3108"/>
      <c r="R1" s="3108"/>
      <c r="S1" s="3108"/>
      <c r="T1" s="3108"/>
      <c r="U1" s="3108"/>
    </row>
    <row r="2" spans="2:21" ht="24" customHeight="1">
      <c r="B2" s="3108"/>
      <c r="C2" s="3108"/>
      <c r="D2" s="3108"/>
      <c r="E2" s="3108"/>
      <c r="F2" s="3108"/>
      <c r="G2" s="3108"/>
      <c r="H2" s="3108"/>
      <c r="I2" s="3108"/>
      <c r="J2" s="3108"/>
      <c r="K2" s="3108"/>
      <c r="L2" s="3108"/>
      <c r="M2" s="3108"/>
      <c r="N2" s="3108"/>
      <c r="O2" s="3108"/>
      <c r="P2" s="3108"/>
      <c r="Q2" s="3108"/>
      <c r="R2" s="3108"/>
      <c r="S2" s="3108"/>
      <c r="T2" s="3108"/>
      <c r="U2" s="3108"/>
    </row>
    <row r="3" spans="2:21" ht="24" customHeight="1">
      <c r="B3" s="3116" t="s">
        <v>286</v>
      </c>
      <c r="C3" s="3116"/>
      <c r="D3" s="3116"/>
      <c r="E3" s="3116"/>
      <c r="F3" s="3116"/>
      <c r="G3" s="3116"/>
      <c r="H3" s="3116"/>
      <c r="I3" s="3108" t="str">
        <f>'[2]СПО'!F3</f>
        <v>01.10.2016 г.</v>
      </c>
      <c r="J3" s="3108"/>
      <c r="K3" s="3109" t="s">
        <v>285</v>
      </c>
      <c r="L3" s="3109"/>
      <c r="M3" s="3109"/>
      <c r="N3" s="3109"/>
      <c r="O3" s="3109"/>
      <c r="P3" s="3109"/>
      <c r="Q3" s="3109"/>
      <c r="R3" s="3109"/>
      <c r="S3" s="3109"/>
      <c r="T3" s="3109"/>
      <c r="U3" s="3109"/>
    </row>
    <row r="4" ht="24" customHeight="1" thickBot="1">
      <c r="C4" s="989"/>
    </row>
    <row r="5" spans="2:21" ht="24" customHeight="1" thickBot="1">
      <c r="B5" s="3135" t="s">
        <v>9</v>
      </c>
      <c r="C5" s="3135"/>
      <c r="D5" s="3114" t="s">
        <v>0</v>
      </c>
      <c r="E5" s="3114"/>
      <c r="F5" s="3114"/>
      <c r="G5" s="3136" t="s">
        <v>1</v>
      </c>
      <c r="H5" s="3136"/>
      <c r="I5" s="3136"/>
      <c r="J5" s="3122" t="s">
        <v>2</v>
      </c>
      <c r="K5" s="3122"/>
      <c r="L5" s="3122"/>
      <c r="M5" s="3137" t="s">
        <v>3</v>
      </c>
      <c r="N5" s="3137"/>
      <c r="O5" s="3137"/>
      <c r="P5" s="3138">
        <v>5</v>
      </c>
      <c r="Q5" s="3138"/>
      <c r="R5" s="3138"/>
      <c r="S5" s="3110" t="s">
        <v>6</v>
      </c>
      <c r="T5" s="3110"/>
      <c r="U5" s="3110"/>
    </row>
    <row r="6" spans="2:21" ht="24" customHeight="1" thickBot="1">
      <c r="B6" s="3135"/>
      <c r="C6" s="3135"/>
      <c r="D6" s="3114"/>
      <c r="E6" s="3114"/>
      <c r="F6" s="3114"/>
      <c r="G6" s="3136"/>
      <c r="H6" s="3136"/>
      <c r="I6" s="3136"/>
      <c r="J6" s="3122"/>
      <c r="K6" s="3122"/>
      <c r="L6" s="3122"/>
      <c r="M6" s="3137"/>
      <c r="N6" s="3137"/>
      <c r="O6" s="3137"/>
      <c r="P6" s="3138"/>
      <c r="Q6" s="3138"/>
      <c r="R6" s="3138"/>
      <c r="S6" s="3110"/>
      <c r="T6" s="3110"/>
      <c r="U6" s="3110"/>
    </row>
    <row r="7" spans="2:21" ht="75.75" customHeight="1" thickBot="1">
      <c r="B7" s="3135"/>
      <c r="C7" s="3135"/>
      <c r="D7" s="2348" t="s">
        <v>26</v>
      </c>
      <c r="E7" s="2349" t="s">
        <v>27</v>
      </c>
      <c r="F7" s="2350" t="s">
        <v>4</v>
      </c>
      <c r="G7" s="2348" t="s">
        <v>26</v>
      </c>
      <c r="H7" s="2349" t="s">
        <v>27</v>
      </c>
      <c r="I7" s="2350" t="s">
        <v>4</v>
      </c>
      <c r="J7" s="2348" t="s">
        <v>26</v>
      </c>
      <c r="K7" s="2349" t="s">
        <v>27</v>
      </c>
      <c r="L7" s="2350" t="s">
        <v>4</v>
      </c>
      <c r="M7" s="2348" t="s">
        <v>26</v>
      </c>
      <c r="N7" s="2349" t="s">
        <v>27</v>
      </c>
      <c r="O7" s="2350" t="s">
        <v>4</v>
      </c>
      <c r="P7" s="2348" t="s">
        <v>26</v>
      </c>
      <c r="Q7" s="2349" t="s">
        <v>27</v>
      </c>
      <c r="R7" s="2350" t="s">
        <v>4</v>
      </c>
      <c r="S7" s="2348" t="s">
        <v>26</v>
      </c>
      <c r="T7" s="2349" t="s">
        <v>27</v>
      </c>
      <c r="U7" s="2350" t="s">
        <v>4</v>
      </c>
    </row>
    <row r="8" spans="2:21" ht="24" customHeight="1" thickBot="1">
      <c r="B8" s="3139" t="s">
        <v>22</v>
      </c>
      <c r="C8" s="3139"/>
      <c r="D8" s="1782">
        <f aca="true" t="shared" si="0" ref="D8:U8">SUM(D9:D27)</f>
        <v>63</v>
      </c>
      <c r="E8" s="1783">
        <f t="shared" si="0"/>
        <v>47</v>
      </c>
      <c r="F8" s="1784">
        <f t="shared" si="0"/>
        <v>110</v>
      </c>
      <c r="G8" s="1785">
        <f t="shared" si="0"/>
        <v>52</v>
      </c>
      <c r="H8" s="1783">
        <f t="shared" si="0"/>
        <v>135</v>
      </c>
      <c r="I8" s="1784">
        <f t="shared" si="0"/>
        <v>187</v>
      </c>
      <c r="J8" s="1785">
        <f t="shared" si="0"/>
        <v>31</v>
      </c>
      <c r="K8" s="1783">
        <f t="shared" si="0"/>
        <v>176</v>
      </c>
      <c r="L8" s="1784">
        <f t="shared" si="0"/>
        <v>207</v>
      </c>
      <c r="M8" s="1785">
        <f t="shared" si="0"/>
        <v>33</v>
      </c>
      <c r="N8" s="1783">
        <f t="shared" si="0"/>
        <v>79</v>
      </c>
      <c r="O8" s="1784">
        <f t="shared" si="0"/>
        <v>112</v>
      </c>
      <c r="P8" s="1785">
        <f t="shared" si="0"/>
        <v>27</v>
      </c>
      <c r="Q8" s="1783">
        <f t="shared" si="0"/>
        <v>219</v>
      </c>
      <c r="R8" s="1784">
        <f t="shared" si="0"/>
        <v>246</v>
      </c>
      <c r="S8" s="1785">
        <f t="shared" si="0"/>
        <v>206</v>
      </c>
      <c r="T8" s="1783">
        <f t="shared" si="0"/>
        <v>656</v>
      </c>
      <c r="U8" s="1784">
        <f t="shared" si="0"/>
        <v>862</v>
      </c>
    </row>
    <row r="9" spans="2:21" ht="24" customHeight="1">
      <c r="B9" s="2239" t="s">
        <v>320</v>
      </c>
      <c r="C9" s="1766" t="s">
        <v>321</v>
      </c>
      <c r="D9" s="2240">
        <v>0</v>
      </c>
      <c r="E9" s="1767">
        <v>0</v>
      </c>
      <c r="F9" s="2241">
        <v>0</v>
      </c>
      <c r="G9" s="1769">
        <v>0</v>
      </c>
      <c r="H9" s="1767">
        <v>0</v>
      </c>
      <c r="I9" s="2241">
        <v>0</v>
      </c>
      <c r="J9" s="1769">
        <v>0</v>
      </c>
      <c r="K9" s="1767">
        <v>0</v>
      </c>
      <c r="L9" s="2241">
        <v>0</v>
      </c>
      <c r="M9" s="1769">
        <v>0</v>
      </c>
      <c r="N9" s="1767">
        <v>0</v>
      </c>
      <c r="O9" s="2241">
        <v>0</v>
      </c>
      <c r="P9" s="2240">
        <v>0</v>
      </c>
      <c r="Q9" s="1767">
        <v>0</v>
      </c>
      <c r="R9" s="2241">
        <v>0</v>
      </c>
      <c r="S9" s="1769">
        <v>0</v>
      </c>
      <c r="T9" s="1767">
        <v>0</v>
      </c>
      <c r="U9" s="2241">
        <v>0</v>
      </c>
    </row>
    <row r="10" spans="2:21" ht="24" customHeight="1">
      <c r="B10" s="2298" t="s">
        <v>223</v>
      </c>
      <c r="C10" s="2299" t="s">
        <v>224</v>
      </c>
      <c r="D10" s="2300">
        <v>5</v>
      </c>
      <c r="E10" s="2301">
        <v>1</v>
      </c>
      <c r="F10" s="2302">
        <v>6</v>
      </c>
      <c r="G10" s="2303">
        <v>2</v>
      </c>
      <c r="H10" s="2301">
        <v>3</v>
      </c>
      <c r="I10" s="2302">
        <v>5</v>
      </c>
      <c r="J10" s="2303">
        <v>2</v>
      </c>
      <c r="K10" s="2301">
        <v>5</v>
      </c>
      <c r="L10" s="2302">
        <v>7</v>
      </c>
      <c r="M10" s="2303">
        <v>1</v>
      </c>
      <c r="N10" s="2304">
        <v>2</v>
      </c>
      <c r="O10" s="2305">
        <v>3</v>
      </c>
      <c r="P10" s="2304">
        <v>1</v>
      </c>
      <c r="Q10" s="2301">
        <v>5</v>
      </c>
      <c r="R10" s="2302">
        <v>6</v>
      </c>
      <c r="S10" s="2303">
        <v>11</v>
      </c>
      <c r="T10" s="2301">
        <v>16</v>
      </c>
      <c r="U10" s="2302">
        <v>27</v>
      </c>
    </row>
    <row r="11" spans="2:21" ht="24" customHeight="1">
      <c r="B11" s="2298" t="s">
        <v>225</v>
      </c>
      <c r="C11" s="2299" t="s">
        <v>226</v>
      </c>
      <c r="D11" s="2300">
        <v>5</v>
      </c>
      <c r="E11" s="2301">
        <v>6</v>
      </c>
      <c r="F11" s="2302">
        <v>11</v>
      </c>
      <c r="G11" s="2303">
        <v>0</v>
      </c>
      <c r="H11" s="2301">
        <v>11</v>
      </c>
      <c r="I11" s="2302">
        <v>11</v>
      </c>
      <c r="J11" s="2303">
        <v>0</v>
      </c>
      <c r="K11" s="2301">
        <v>13</v>
      </c>
      <c r="L11" s="2302">
        <v>13</v>
      </c>
      <c r="M11" s="2303">
        <v>6</v>
      </c>
      <c r="N11" s="2304">
        <v>13</v>
      </c>
      <c r="O11" s="2305">
        <v>19</v>
      </c>
      <c r="P11" s="2304">
        <v>4</v>
      </c>
      <c r="Q11" s="2301">
        <v>23</v>
      </c>
      <c r="R11" s="2302">
        <v>27</v>
      </c>
      <c r="S11" s="2303">
        <v>15</v>
      </c>
      <c r="T11" s="2301">
        <v>66</v>
      </c>
      <c r="U11" s="2302">
        <v>81</v>
      </c>
    </row>
    <row r="12" spans="2:21" ht="24" customHeight="1">
      <c r="B12" s="2298" t="s">
        <v>227</v>
      </c>
      <c r="C12" s="2299" t="s">
        <v>228</v>
      </c>
      <c r="D12" s="2300">
        <v>5</v>
      </c>
      <c r="E12" s="2301">
        <v>4</v>
      </c>
      <c r="F12" s="2302">
        <v>9</v>
      </c>
      <c r="G12" s="2303">
        <v>3</v>
      </c>
      <c r="H12" s="2301">
        <v>21</v>
      </c>
      <c r="I12" s="2302">
        <v>24</v>
      </c>
      <c r="J12" s="2303">
        <v>0</v>
      </c>
      <c r="K12" s="2301">
        <v>21</v>
      </c>
      <c r="L12" s="2302">
        <v>21</v>
      </c>
      <c r="M12" s="2303">
        <v>1</v>
      </c>
      <c r="N12" s="2304">
        <v>10</v>
      </c>
      <c r="O12" s="2305">
        <v>11</v>
      </c>
      <c r="P12" s="2304">
        <v>0</v>
      </c>
      <c r="Q12" s="2301">
        <v>23</v>
      </c>
      <c r="R12" s="2302">
        <v>23</v>
      </c>
      <c r="S12" s="2303">
        <v>9</v>
      </c>
      <c r="T12" s="2301">
        <v>79</v>
      </c>
      <c r="U12" s="2302">
        <v>88</v>
      </c>
    </row>
    <row r="13" spans="2:21" ht="24" customHeight="1">
      <c r="B13" s="2298" t="s">
        <v>229</v>
      </c>
      <c r="C13" s="2299" t="s">
        <v>230</v>
      </c>
      <c r="D13" s="2300">
        <v>4</v>
      </c>
      <c r="E13" s="2301">
        <v>11</v>
      </c>
      <c r="F13" s="2302">
        <v>15</v>
      </c>
      <c r="G13" s="2303">
        <v>3</v>
      </c>
      <c r="H13" s="2301">
        <v>23</v>
      </c>
      <c r="I13" s="2302">
        <v>26</v>
      </c>
      <c r="J13" s="2303">
        <v>0</v>
      </c>
      <c r="K13" s="2301">
        <v>41</v>
      </c>
      <c r="L13" s="2302">
        <v>41</v>
      </c>
      <c r="M13" s="2303">
        <v>0</v>
      </c>
      <c r="N13" s="2304">
        <v>13</v>
      </c>
      <c r="O13" s="2305">
        <v>13</v>
      </c>
      <c r="P13" s="2304">
        <v>0</v>
      </c>
      <c r="Q13" s="2301">
        <v>26</v>
      </c>
      <c r="R13" s="2302">
        <v>26</v>
      </c>
      <c r="S13" s="2303">
        <v>7</v>
      </c>
      <c r="T13" s="2301">
        <v>114</v>
      </c>
      <c r="U13" s="2302">
        <v>121</v>
      </c>
    </row>
    <row r="14" spans="2:21" ht="24" customHeight="1">
      <c r="B14" s="2298" t="s">
        <v>231</v>
      </c>
      <c r="C14" s="2299" t="s">
        <v>232</v>
      </c>
      <c r="D14" s="2300">
        <v>5</v>
      </c>
      <c r="E14" s="2301">
        <v>7</v>
      </c>
      <c r="F14" s="2302">
        <v>12</v>
      </c>
      <c r="G14" s="2303">
        <v>4</v>
      </c>
      <c r="H14" s="2301">
        <v>15</v>
      </c>
      <c r="I14" s="2302">
        <v>19</v>
      </c>
      <c r="J14" s="2303">
        <v>0</v>
      </c>
      <c r="K14" s="2301">
        <v>0</v>
      </c>
      <c r="L14" s="2302">
        <v>0</v>
      </c>
      <c r="M14" s="2303">
        <v>0</v>
      </c>
      <c r="N14" s="2304">
        <v>0</v>
      </c>
      <c r="O14" s="2305">
        <v>0</v>
      </c>
      <c r="P14" s="2304">
        <v>0</v>
      </c>
      <c r="Q14" s="2301">
        <v>0</v>
      </c>
      <c r="R14" s="2302">
        <v>0</v>
      </c>
      <c r="S14" s="2303">
        <v>9</v>
      </c>
      <c r="T14" s="2301">
        <v>22</v>
      </c>
      <c r="U14" s="2302">
        <v>31</v>
      </c>
    </row>
    <row r="15" spans="2:21" ht="24" customHeight="1">
      <c r="B15" s="2298" t="s">
        <v>233</v>
      </c>
      <c r="C15" s="2299" t="s">
        <v>234</v>
      </c>
      <c r="D15" s="2300">
        <v>13</v>
      </c>
      <c r="E15" s="2301">
        <v>6</v>
      </c>
      <c r="F15" s="2302">
        <v>19</v>
      </c>
      <c r="G15" s="2303">
        <v>7</v>
      </c>
      <c r="H15" s="2301">
        <v>21</v>
      </c>
      <c r="I15" s="2302">
        <v>28</v>
      </c>
      <c r="J15" s="2303">
        <v>13</v>
      </c>
      <c r="K15" s="2301">
        <v>44</v>
      </c>
      <c r="L15" s="2302">
        <v>57</v>
      </c>
      <c r="M15" s="2303">
        <v>5</v>
      </c>
      <c r="N15" s="2304">
        <v>17</v>
      </c>
      <c r="O15" s="2305">
        <v>22</v>
      </c>
      <c r="P15" s="2304">
        <v>6</v>
      </c>
      <c r="Q15" s="2301">
        <v>91</v>
      </c>
      <c r="R15" s="2302">
        <v>97</v>
      </c>
      <c r="S15" s="2303">
        <v>44</v>
      </c>
      <c r="T15" s="2301">
        <v>179</v>
      </c>
      <c r="U15" s="2302">
        <v>223</v>
      </c>
    </row>
    <row r="16" spans="2:21" ht="24" customHeight="1">
      <c r="B16" s="2298" t="s">
        <v>235</v>
      </c>
      <c r="C16" s="2299" t="s">
        <v>236</v>
      </c>
      <c r="D16" s="2300">
        <v>5</v>
      </c>
      <c r="E16" s="2301">
        <v>3</v>
      </c>
      <c r="F16" s="2302">
        <v>8</v>
      </c>
      <c r="G16" s="2303">
        <v>5</v>
      </c>
      <c r="H16" s="2301">
        <v>21</v>
      </c>
      <c r="I16" s="2302">
        <v>26</v>
      </c>
      <c r="J16" s="2303">
        <v>4</v>
      </c>
      <c r="K16" s="2301">
        <v>26</v>
      </c>
      <c r="L16" s="2302">
        <v>30</v>
      </c>
      <c r="M16" s="2303">
        <v>11</v>
      </c>
      <c r="N16" s="2304">
        <v>4</v>
      </c>
      <c r="O16" s="2305">
        <v>15</v>
      </c>
      <c r="P16" s="2304">
        <v>3</v>
      </c>
      <c r="Q16" s="2301">
        <v>8</v>
      </c>
      <c r="R16" s="2302">
        <v>11</v>
      </c>
      <c r="S16" s="2303">
        <v>28</v>
      </c>
      <c r="T16" s="2301">
        <v>62</v>
      </c>
      <c r="U16" s="2302">
        <v>90</v>
      </c>
    </row>
    <row r="17" spans="2:21" ht="24" customHeight="1">
      <c r="B17" s="2298" t="s">
        <v>239</v>
      </c>
      <c r="C17" s="2299" t="s">
        <v>240</v>
      </c>
      <c r="D17" s="2300">
        <v>19</v>
      </c>
      <c r="E17" s="2301">
        <v>1</v>
      </c>
      <c r="F17" s="2302">
        <v>20</v>
      </c>
      <c r="G17" s="2303">
        <v>19</v>
      </c>
      <c r="H17" s="2301">
        <v>9</v>
      </c>
      <c r="I17" s="2302">
        <v>28</v>
      </c>
      <c r="J17" s="2303">
        <v>5</v>
      </c>
      <c r="K17" s="2301">
        <v>16</v>
      </c>
      <c r="L17" s="2302">
        <v>21</v>
      </c>
      <c r="M17" s="2303">
        <v>5</v>
      </c>
      <c r="N17" s="2304">
        <v>8</v>
      </c>
      <c r="O17" s="2305">
        <v>13</v>
      </c>
      <c r="P17" s="2304">
        <v>10</v>
      </c>
      <c r="Q17" s="2301">
        <v>13</v>
      </c>
      <c r="R17" s="2302">
        <v>23</v>
      </c>
      <c r="S17" s="2303">
        <v>58</v>
      </c>
      <c r="T17" s="2301">
        <v>47</v>
      </c>
      <c r="U17" s="2302">
        <v>105</v>
      </c>
    </row>
    <row r="18" spans="2:21" ht="24" customHeight="1">
      <c r="B18" s="2298" t="s">
        <v>241</v>
      </c>
      <c r="C18" s="2299" t="s">
        <v>242</v>
      </c>
      <c r="D18" s="2300">
        <v>0</v>
      </c>
      <c r="E18" s="2301">
        <v>0</v>
      </c>
      <c r="F18" s="2302">
        <v>0</v>
      </c>
      <c r="G18" s="2303">
        <v>7</v>
      </c>
      <c r="H18" s="2301">
        <v>0</v>
      </c>
      <c r="I18" s="2302">
        <v>7</v>
      </c>
      <c r="J18" s="2303">
        <v>2</v>
      </c>
      <c r="K18" s="2301">
        <v>2</v>
      </c>
      <c r="L18" s="2302">
        <v>4</v>
      </c>
      <c r="M18" s="2303">
        <v>1</v>
      </c>
      <c r="N18" s="2304">
        <v>1</v>
      </c>
      <c r="O18" s="2305">
        <v>2</v>
      </c>
      <c r="P18" s="2304">
        <v>1</v>
      </c>
      <c r="Q18" s="2301">
        <v>6</v>
      </c>
      <c r="R18" s="2302">
        <v>7</v>
      </c>
      <c r="S18" s="2303">
        <v>11</v>
      </c>
      <c r="T18" s="2301">
        <v>9</v>
      </c>
      <c r="U18" s="2302">
        <v>20</v>
      </c>
    </row>
    <row r="19" spans="2:21" ht="24" customHeight="1">
      <c r="B19" s="2298" t="s">
        <v>245</v>
      </c>
      <c r="C19" s="2299" t="s">
        <v>246</v>
      </c>
      <c r="D19" s="2300">
        <v>0</v>
      </c>
      <c r="E19" s="2301">
        <v>6</v>
      </c>
      <c r="F19" s="2302">
        <v>6</v>
      </c>
      <c r="G19" s="2303">
        <v>0</v>
      </c>
      <c r="H19" s="2301">
        <v>2</v>
      </c>
      <c r="I19" s="2302">
        <v>2</v>
      </c>
      <c r="J19" s="2303">
        <v>0</v>
      </c>
      <c r="K19" s="2301">
        <v>0</v>
      </c>
      <c r="L19" s="2302">
        <v>0</v>
      </c>
      <c r="M19" s="2303">
        <v>0</v>
      </c>
      <c r="N19" s="2304">
        <v>0</v>
      </c>
      <c r="O19" s="2305">
        <v>0</v>
      </c>
      <c r="P19" s="2304">
        <v>0</v>
      </c>
      <c r="Q19" s="2301">
        <v>0</v>
      </c>
      <c r="R19" s="2302">
        <v>0</v>
      </c>
      <c r="S19" s="2303">
        <v>0</v>
      </c>
      <c r="T19" s="2301">
        <v>8</v>
      </c>
      <c r="U19" s="2302">
        <v>8</v>
      </c>
    </row>
    <row r="20" spans="2:21" ht="24" customHeight="1">
      <c r="B20" s="2298" t="s">
        <v>247</v>
      </c>
      <c r="C20" s="2299" t="s">
        <v>248</v>
      </c>
      <c r="D20" s="2300">
        <v>0</v>
      </c>
      <c r="E20" s="2301">
        <v>1</v>
      </c>
      <c r="F20" s="2302">
        <v>1</v>
      </c>
      <c r="G20" s="2303">
        <v>0</v>
      </c>
      <c r="H20" s="2301">
        <v>5</v>
      </c>
      <c r="I20" s="2302">
        <v>5</v>
      </c>
      <c r="J20" s="2303">
        <v>0</v>
      </c>
      <c r="K20" s="2301">
        <v>0</v>
      </c>
      <c r="L20" s="2302">
        <v>0</v>
      </c>
      <c r="M20" s="2303">
        <v>0</v>
      </c>
      <c r="N20" s="2304">
        <v>0</v>
      </c>
      <c r="O20" s="2305">
        <v>0</v>
      </c>
      <c r="P20" s="2304">
        <v>0</v>
      </c>
      <c r="Q20" s="2301">
        <v>0</v>
      </c>
      <c r="R20" s="2302">
        <v>0</v>
      </c>
      <c r="S20" s="2303">
        <v>0</v>
      </c>
      <c r="T20" s="2301">
        <v>6</v>
      </c>
      <c r="U20" s="2302">
        <v>6</v>
      </c>
    </row>
    <row r="21" spans="2:21" ht="24" customHeight="1">
      <c r="B21" s="2298" t="s">
        <v>249</v>
      </c>
      <c r="C21" s="2299" t="s">
        <v>250</v>
      </c>
      <c r="D21" s="2300">
        <v>0</v>
      </c>
      <c r="E21" s="2301">
        <v>1</v>
      </c>
      <c r="F21" s="2302">
        <v>1</v>
      </c>
      <c r="G21" s="2303">
        <v>0</v>
      </c>
      <c r="H21" s="2301">
        <v>2</v>
      </c>
      <c r="I21" s="2302">
        <v>2</v>
      </c>
      <c r="J21" s="2303">
        <v>0</v>
      </c>
      <c r="K21" s="2301">
        <v>2</v>
      </c>
      <c r="L21" s="2302">
        <v>2</v>
      </c>
      <c r="M21" s="2303">
        <v>0</v>
      </c>
      <c r="N21" s="2304">
        <v>0</v>
      </c>
      <c r="O21" s="2305">
        <v>0</v>
      </c>
      <c r="P21" s="2304">
        <v>0</v>
      </c>
      <c r="Q21" s="2301">
        <v>0</v>
      </c>
      <c r="R21" s="2302">
        <v>0</v>
      </c>
      <c r="S21" s="2303">
        <v>0</v>
      </c>
      <c r="T21" s="2301">
        <v>5</v>
      </c>
      <c r="U21" s="2302">
        <v>5</v>
      </c>
    </row>
    <row r="22" spans="2:21" ht="24" customHeight="1">
      <c r="B22" s="2298" t="s">
        <v>251</v>
      </c>
      <c r="C22" s="2299" t="s">
        <v>252</v>
      </c>
      <c r="D22" s="2300">
        <v>2</v>
      </c>
      <c r="E22" s="2301">
        <v>0</v>
      </c>
      <c r="F22" s="2302">
        <v>2</v>
      </c>
      <c r="G22" s="2303">
        <v>2</v>
      </c>
      <c r="H22" s="2301">
        <v>0</v>
      </c>
      <c r="I22" s="2302">
        <v>2</v>
      </c>
      <c r="J22" s="2303">
        <v>5</v>
      </c>
      <c r="K22" s="2301">
        <v>3</v>
      </c>
      <c r="L22" s="2302">
        <v>8</v>
      </c>
      <c r="M22" s="2303">
        <v>1</v>
      </c>
      <c r="N22" s="2304">
        <v>4</v>
      </c>
      <c r="O22" s="2305">
        <v>5</v>
      </c>
      <c r="P22" s="2304">
        <v>0</v>
      </c>
      <c r="Q22" s="2301">
        <v>6</v>
      </c>
      <c r="R22" s="2302">
        <v>6</v>
      </c>
      <c r="S22" s="2303">
        <v>10</v>
      </c>
      <c r="T22" s="2301">
        <v>13</v>
      </c>
      <c r="U22" s="2302">
        <v>23</v>
      </c>
    </row>
    <row r="23" spans="2:21" ht="24" customHeight="1">
      <c r="B23" s="2298" t="s">
        <v>253</v>
      </c>
      <c r="C23" s="2299" t="s">
        <v>254</v>
      </c>
      <c r="D23" s="2300">
        <v>0</v>
      </c>
      <c r="E23" s="2301">
        <v>0</v>
      </c>
      <c r="F23" s="2302">
        <v>0</v>
      </c>
      <c r="G23" s="2303">
        <v>0</v>
      </c>
      <c r="H23" s="2301">
        <v>1</v>
      </c>
      <c r="I23" s="2302">
        <v>1</v>
      </c>
      <c r="J23" s="2303">
        <v>0</v>
      </c>
      <c r="K23" s="2301">
        <v>1</v>
      </c>
      <c r="L23" s="2302">
        <v>1</v>
      </c>
      <c r="M23" s="2303">
        <v>0</v>
      </c>
      <c r="N23" s="2304">
        <v>0</v>
      </c>
      <c r="O23" s="2305">
        <v>0</v>
      </c>
      <c r="P23" s="2304">
        <v>0</v>
      </c>
      <c r="Q23" s="2301">
        <v>0</v>
      </c>
      <c r="R23" s="2302">
        <v>0</v>
      </c>
      <c r="S23" s="2303">
        <v>0</v>
      </c>
      <c r="T23" s="2301">
        <v>2</v>
      </c>
      <c r="U23" s="2302">
        <v>2</v>
      </c>
    </row>
    <row r="24" spans="2:21" ht="24" customHeight="1">
      <c r="B24" s="2298" t="s">
        <v>257</v>
      </c>
      <c r="C24" s="2299" t="s">
        <v>258</v>
      </c>
      <c r="D24" s="2300">
        <v>0</v>
      </c>
      <c r="E24" s="2301">
        <v>0</v>
      </c>
      <c r="F24" s="2302">
        <v>0</v>
      </c>
      <c r="G24" s="2303">
        <v>0</v>
      </c>
      <c r="H24" s="2301">
        <v>0</v>
      </c>
      <c r="I24" s="2302">
        <v>0</v>
      </c>
      <c r="J24" s="2303">
        <v>0</v>
      </c>
      <c r="K24" s="2301">
        <v>0</v>
      </c>
      <c r="L24" s="2302">
        <v>0</v>
      </c>
      <c r="M24" s="2303">
        <v>1</v>
      </c>
      <c r="N24" s="2304">
        <v>0</v>
      </c>
      <c r="O24" s="2305">
        <v>1</v>
      </c>
      <c r="P24" s="2304">
        <v>0</v>
      </c>
      <c r="Q24" s="2301">
        <v>0</v>
      </c>
      <c r="R24" s="2302">
        <v>0</v>
      </c>
      <c r="S24" s="2303">
        <v>1</v>
      </c>
      <c r="T24" s="2301">
        <v>0</v>
      </c>
      <c r="U24" s="2302">
        <v>1</v>
      </c>
    </row>
    <row r="25" spans="2:21" ht="24" customHeight="1">
      <c r="B25" s="2298" t="s">
        <v>259</v>
      </c>
      <c r="C25" s="2299" t="s">
        <v>260</v>
      </c>
      <c r="D25" s="2300">
        <v>0</v>
      </c>
      <c r="E25" s="2301">
        <v>0</v>
      </c>
      <c r="F25" s="2302">
        <v>0</v>
      </c>
      <c r="G25" s="2303">
        <v>0</v>
      </c>
      <c r="H25" s="2301">
        <v>1</v>
      </c>
      <c r="I25" s="2302">
        <v>1</v>
      </c>
      <c r="J25" s="2303">
        <v>0</v>
      </c>
      <c r="K25" s="2301">
        <v>1</v>
      </c>
      <c r="L25" s="2302">
        <v>1</v>
      </c>
      <c r="M25" s="2303">
        <v>0</v>
      </c>
      <c r="N25" s="2304">
        <v>0</v>
      </c>
      <c r="O25" s="2305">
        <v>0</v>
      </c>
      <c r="P25" s="2304">
        <v>0</v>
      </c>
      <c r="Q25" s="2301">
        <v>0</v>
      </c>
      <c r="R25" s="2302">
        <v>0</v>
      </c>
      <c r="S25" s="2303">
        <v>0</v>
      </c>
      <c r="T25" s="2301">
        <v>2</v>
      </c>
      <c r="U25" s="2302">
        <v>2</v>
      </c>
    </row>
    <row r="26" spans="2:21" ht="24" customHeight="1">
      <c r="B26" s="2298" t="s">
        <v>261</v>
      </c>
      <c r="C26" s="2299" t="s">
        <v>262</v>
      </c>
      <c r="D26" s="2300">
        <v>0</v>
      </c>
      <c r="E26" s="2301">
        <v>0</v>
      </c>
      <c r="F26" s="2302">
        <v>0</v>
      </c>
      <c r="G26" s="2303">
        <v>0</v>
      </c>
      <c r="H26" s="2301">
        <v>0</v>
      </c>
      <c r="I26" s="2302">
        <v>0</v>
      </c>
      <c r="J26" s="2303">
        <v>0</v>
      </c>
      <c r="K26" s="2301">
        <v>1</v>
      </c>
      <c r="L26" s="2302">
        <v>1</v>
      </c>
      <c r="M26" s="2303">
        <v>0</v>
      </c>
      <c r="N26" s="2304">
        <v>6</v>
      </c>
      <c r="O26" s="2305">
        <v>6</v>
      </c>
      <c r="P26" s="2304">
        <v>0</v>
      </c>
      <c r="Q26" s="2301">
        <v>15</v>
      </c>
      <c r="R26" s="2302">
        <v>15</v>
      </c>
      <c r="S26" s="2303">
        <v>0</v>
      </c>
      <c r="T26" s="2301">
        <v>22</v>
      </c>
      <c r="U26" s="2302">
        <v>22</v>
      </c>
    </row>
    <row r="27" spans="2:21" ht="24" customHeight="1" thickBot="1">
      <c r="B27" s="2298" t="s">
        <v>263</v>
      </c>
      <c r="C27" s="2299" t="s">
        <v>314</v>
      </c>
      <c r="D27" s="2306">
        <v>0</v>
      </c>
      <c r="E27" s="2307">
        <v>0</v>
      </c>
      <c r="F27" s="2308">
        <v>0</v>
      </c>
      <c r="G27" s="2309">
        <v>0</v>
      </c>
      <c r="H27" s="2307">
        <v>0</v>
      </c>
      <c r="I27" s="2308">
        <v>0</v>
      </c>
      <c r="J27" s="2309">
        <v>0</v>
      </c>
      <c r="K27" s="2307">
        <v>0</v>
      </c>
      <c r="L27" s="2308">
        <v>0</v>
      </c>
      <c r="M27" s="2309">
        <v>1</v>
      </c>
      <c r="N27" s="2310">
        <v>1</v>
      </c>
      <c r="O27" s="2311">
        <v>2</v>
      </c>
      <c r="P27" s="2310">
        <v>2</v>
      </c>
      <c r="Q27" s="2307">
        <v>3</v>
      </c>
      <c r="R27" s="2308">
        <v>5</v>
      </c>
      <c r="S27" s="2309">
        <v>3</v>
      </c>
      <c r="T27" s="2307">
        <v>4</v>
      </c>
      <c r="U27" s="2308">
        <v>7</v>
      </c>
    </row>
    <row r="28" spans="2:21" ht="24" customHeight="1" thickBot="1">
      <c r="B28" s="3119" t="s">
        <v>16</v>
      </c>
      <c r="C28" s="3119"/>
      <c r="D28" s="2256">
        <f aca="true" t="shared" si="1" ref="D28:U28">SUM(D9:D27)</f>
        <v>63</v>
      </c>
      <c r="E28" s="1770">
        <f t="shared" si="1"/>
        <v>47</v>
      </c>
      <c r="F28" s="2256">
        <f t="shared" si="1"/>
        <v>110</v>
      </c>
      <c r="G28" s="2312">
        <f t="shared" si="1"/>
        <v>52</v>
      </c>
      <c r="H28" s="1770">
        <f t="shared" si="1"/>
        <v>135</v>
      </c>
      <c r="I28" s="2256">
        <f t="shared" si="1"/>
        <v>187</v>
      </c>
      <c r="J28" s="2312">
        <f t="shared" si="1"/>
        <v>31</v>
      </c>
      <c r="K28" s="1770">
        <f t="shared" si="1"/>
        <v>176</v>
      </c>
      <c r="L28" s="2256">
        <f t="shared" si="1"/>
        <v>207</v>
      </c>
      <c r="M28" s="2312">
        <f t="shared" si="1"/>
        <v>33</v>
      </c>
      <c r="N28" s="1770">
        <f t="shared" si="1"/>
        <v>79</v>
      </c>
      <c r="O28" s="2256">
        <f t="shared" si="1"/>
        <v>112</v>
      </c>
      <c r="P28" s="2256">
        <f t="shared" si="1"/>
        <v>27</v>
      </c>
      <c r="Q28" s="1770">
        <f t="shared" si="1"/>
        <v>219</v>
      </c>
      <c r="R28" s="2256">
        <f t="shared" si="1"/>
        <v>246</v>
      </c>
      <c r="S28" s="2312">
        <f t="shared" si="1"/>
        <v>206</v>
      </c>
      <c r="T28" s="1770">
        <f t="shared" si="1"/>
        <v>656</v>
      </c>
      <c r="U28" s="2256">
        <f t="shared" si="1"/>
        <v>862</v>
      </c>
    </row>
    <row r="29" spans="2:21" ht="24" customHeight="1" thickBot="1">
      <c r="B29" s="3140" t="s">
        <v>23</v>
      </c>
      <c r="C29" s="3140"/>
      <c r="D29" s="2313"/>
      <c r="E29" s="1786"/>
      <c r="F29" s="2314"/>
      <c r="G29" s="1786"/>
      <c r="H29" s="1786"/>
      <c r="I29" s="2314"/>
      <c r="J29" s="1786"/>
      <c r="K29" s="1786"/>
      <c r="L29" s="2314"/>
      <c r="M29" s="1786"/>
      <c r="N29" s="1786"/>
      <c r="O29" s="2314"/>
      <c r="P29" s="2313"/>
      <c r="Q29" s="1786"/>
      <c r="R29" s="2314"/>
      <c r="S29" s="1786"/>
      <c r="T29" s="1786"/>
      <c r="U29" s="2314"/>
    </row>
    <row r="30" spans="2:21" ht="24" customHeight="1" thickBot="1">
      <c r="B30" s="3120" t="s">
        <v>11</v>
      </c>
      <c r="C30" s="3120"/>
      <c r="D30" s="2315"/>
      <c r="E30" s="2316"/>
      <c r="F30" s="2317"/>
      <c r="G30" s="2316"/>
      <c r="H30" s="2316"/>
      <c r="I30" s="2317"/>
      <c r="J30" s="2316"/>
      <c r="K30" s="2316"/>
      <c r="L30" s="2317"/>
      <c r="M30" s="2316"/>
      <c r="N30" s="2316"/>
      <c r="O30" s="2317"/>
      <c r="P30" s="2315"/>
      <c r="Q30" s="2316"/>
      <c r="R30" s="2317"/>
      <c r="S30" s="2316"/>
      <c r="T30" s="2316"/>
      <c r="U30" s="2317"/>
    </row>
    <row r="31" spans="2:21" ht="24" customHeight="1">
      <c r="B31" s="1751" t="s">
        <v>223</v>
      </c>
      <c r="C31" s="1752" t="s">
        <v>224</v>
      </c>
      <c r="D31" s="2318">
        <v>5</v>
      </c>
      <c r="E31" s="2319">
        <v>1</v>
      </c>
      <c r="F31" s="2278">
        <v>6</v>
      </c>
      <c r="G31" s="2320">
        <v>2</v>
      </c>
      <c r="H31" s="2319">
        <v>3</v>
      </c>
      <c r="I31" s="2278">
        <v>5</v>
      </c>
      <c r="J31" s="2320">
        <v>2</v>
      </c>
      <c r="K31" s="2319">
        <v>5</v>
      </c>
      <c r="L31" s="2278">
        <v>7</v>
      </c>
      <c r="M31" s="2320">
        <v>1</v>
      </c>
      <c r="N31" s="2319">
        <v>2</v>
      </c>
      <c r="O31" s="2278">
        <v>3</v>
      </c>
      <c r="P31" s="2320">
        <v>1</v>
      </c>
      <c r="Q31" s="2319">
        <v>4</v>
      </c>
      <c r="R31" s="2278">
        <v>5</v>
      </c>
      <c r="S31" s="2320">
        <v>11</v>
      </c>
      <c r="T31" s="2319">
        <v>15</v>
      </c>
      <c r="U31" s="2278">
        <v>26</v>
      </c>
    </row>
    <row r="32" spans="2:21" ht="24" customHeight="1">
      <c r="B32" s="2321" t="s">
        <v>225</v>
      </c>
      <c r="C32" s="2299" t="s">
        <v>226</v>
      </c>
      <c r="D32" s="2322">
        <v>5</v>
      </c>
      <c r="E32" s="2301">
        <v>5</v>
      </c>
      <c r="F32" s="2323">
        <v>10</v>
      </c>
      <c r="G32" s="2303">
        <v>0</v>
      </c>
      <c r="H32" s="2301">
        <v>10</v>
      </c>
      <c r="I32" s="2323">
        <v>10</v>
      </c>
      <c r="J32" s="2303">
        <v>0</v>
      </c>
      <c r="K32" s="2301">
        <v>12</v>
      </c>
      <c r="L32" s="2323">
        <v>12</v>
      </c>
      <c r="M32" s="2303">
        <v>5</v>
      </c>
      <c r="N32" s="2301">
        <v>12</v>
      </c>
      <c r="O32" s="2323">
        <v>17</v>
      </c>
      <c r="P32" s="2303">
        <v>4</v>
      </c>
      <c r="Q32" s="2301">
        <v>21</v>
      </c>
      <c r="R32" s="2323">
        <v>25</v>
      </c>
      <c r="S32" s="2303">
        <v>14</v>
      </c>
      <c r="T32" s="2301">
        <v>60</v>
      </c>
      <c r="U32" s="2323">
        <v>74</v>
      </c>
    </row>
    <row r="33" spans="2:21" ht="24" customHeight="1">
      <c r="B33" s="2321" t="s">
        <v>227</v>
      </c>
      <c r="C33" s="2299" t="s">
        <v>228</v>
      </c>
      <c r="D33" s="2322">
        <v>5</v>
      </c>
      <c r="E33" s="2301">
        <v>1</v>
      </c>
      <c r="F33" s="2323">
        <v>6</v>
      </c>
      <c r="G33" s="2303">
        <v>3</v>
      </c>
      <c r="H33" s="2301">
        <v>21</v>
      </c>
      <c r="I33" s="2323">
        <v>24</v>
      </c>
      <c r="J33" s="2303">
        <v>0</v>
      </c>
      <c r="K33" s="2301">
        <v>21</v>
      </c>
      <c r="L33" s="2323">
        <v>21</v>
      </c>
      <c r="M33" s="2303">
        <v>1</v>
      </c>
      <c r="N33" s="2301">
        <v>10</v>
      </c>
      <c r="O33" s="2323">
        <v>11</v>
      </c>
      <c r="P33" s="2303">
        <v>0</v>
      </c>
      <c r="Q33" s="2301">
        <v>23</v>
      </c>
      <c r="R33" s="2323">
        <v>23</v>
      </c>
      <c r="S33" s="2303">
        <v>9</v>
      </c>
      <c r="T33" s="2301">
        <v>76</v>
      </c>
      <c r="U33" s="2323">
        <v>85</v>
      </c>
    </row>
    <row r="34" spans="2:21" ht="24" customHeight="1">
      <c r="B34" s="2321" t="s">
        <v>229</v>
      </c>
      <c r="C34" s="2299" t="s">
        <v>230</v>
      </c>
      <c r="D34" s="2322">
        <v>4</v>
      </c>
      <c r="E34" s="2301">
        <v>11</v>
      </c>
      <c r="F34" s="2323">
        <v>15</v>
      </c>
      <c r="G34" s="2303">
        <v>3</v>
      </c>
      <c r="H34" s="2301">
        <v>19</v>
      </c>
      <c r="I34" s="2323">
        <v>22</v>
      </c>
      <c r="J34" s="2303">
        <v>0</v>
      </c>
      <c r="K34" s="2301">
        <v>39</v>
      </c>
      <c r="L34" s="2323">
        <v>39</v>
      </c>
      <c r="M34" s="2303">
        <v>0</v>
      </c>
      <c r="N34" s="2301">
        <v>13</v>
      </c>
      <c r="O34" s="2323">
        <v>13</v>
      </c>
      <c r="P34" s="2303">
        <v>0</v>
      </c>
      <c r="Q34" s="2301">
        <v>24</v>
      </c>
      <c r="R34" s="2323">
        <v>24</v>
      </c>
      <c r="S34" s="2303">
        <v>7</v>
      </c>
      <c r="T34" s="2301">
        <v>106</v>
      </c>
      <c r="U34" s="2323">
        <v>113</v>
      </c>
    </row>
    <row r="35" spans="2:21" ht="24" customHeight="1">
      <c r="B35" s="2321" t="s">
        <v>231</v>
      </c>
      <c r="C35" s="2299" t="s">
        <v>232</v>
      </c>
      <c r="D35" s="2322">
        <v>5</v>
      </c>
      <c r="E35" s="2301">
        <v>5</v>
      </c>
      <c r="F35" s="2323">
        <v>10</v>
      </c>
      <c r="G35" s="2303">
        <v>4</v>
      </c>
      <c r="H35" s="2301">
        <v>14</v>
      </c>
      <c r="I35" s="2323">
        <v>18</v>
      </c>
      <c r="J35" s="2303">
        <v>0</v>
      </c>
      <c r="K35" s="2301">
        <v>0</v>
      </c>
      <c r="L35" s="2323">
        <v>0</v>
      </c>
      <c r="M35" s="2303">
        <v>0</v>
      </c>
      <c r="N35" s="2301">
        <v>0</v>
      </c>
      <c r="O35" s="2323">
        <v>0</v>
      </c>
      <c r="P35" s="2303">
        <v>0</v>
      </c>
      <c r="Q35" s="2301">
        <v>0</v>
      </c>
      <c r="R35" s="2323">
        <v>0</v>
      </c>
      <c r="S35" s="2303">
        <v>9</v>
      </c>
      <c r="T35" s="2301">
        <v>19</v>
      </c>
      <c r="U35" s="2323">
        <v>28</v>
      </c>
    </row>
    <row r="36" spans="2:21" ht="24" customHeight="1">
      <c r="B36" s="2321" t="s">
        <v>233</v>
      </c>
      <c r="C36" s="2299" t="s">
        <v>234</v>
      </c>
      <c r="D36" s="2322">
        <v>13</v>
      </c>
      <c r="E36" s="2301">
        <v>5</v>
      </c>
      <c r="F36" s="2323">
        <v>18</v>
      </c>
      <c r="G36" s="2303">
        <v>7</v>
      </c>
      <c r="H36" s="2301">
        <v>21</v>
      </c>
      <c r="I36" s="2323">
        <v>28</v>
      </c>
      <c r="J36" s="2303">
        <v>13</v>
      </c>
      <c r="K36" s="2301">
        <v>42</v>
      </c>
      <c r="L36" s="2323">
        <v>55</v>
      </c>
      <c r="M36" s="2303">
        <v>5</v>
      </c>
      <c r="N36" s="2301">
        <v>17</v>
      </c>
      <c r="O36" s="2323">
        <v>22</v>
      </c>
      <c r="P36" s="2303">
        <v>6</v>
      </c>
      <c r="Q36" s="2301">
        <v>86</v>
      </c>
      <c r="R36" s="2323">
        <v>92</v>
      </c>
      <c r="S36" s="2303">
        <v>44</v>
      </c>
      <c r="T36" s="2301">
        <v>171</v>
      </c>
      <c r="U36" s="2323">
        <v>215</v>
      </c>
    </row>
    <row r="37" spans="2:21" ht="24" customHeight="1">
      <c r="B37" s="2321" t="s">
        <v>235</v>
      </c>
      <c r="C37" s="2299" t="s">
        <v>236</v>
      </c>
      <c r="D37" s="2322">
        <v>5</v>
      </c>
      <c r="E37" s="2301">
        <v>2</v>
      </c>
      <c r="F37" s="2323">
        <v>7</v>
      </c>
      <c r="G37" s="2303">
        <v>5</v>
      </c>
      <c r="H37" s="2301">
        <v>21</v>
      </c>
      <c r="I37" s="2323">
        <v>26</v>
      </c>
      <c r="J37" s="2303">
        <v>4</v>
      </c>
      <c r="K37" s="2301">
        <v>25</v>
      </c>
      <c r="L37" s="2323">
        <v>29</v>
      </c>
      <c r="M37" s="2303">
        <v>10</v>
      </c>
      <c r="N37" s="2301">
        <v>4</v>
      </c>
      <c r="O37" s="2323">
        <v>14</v>
      </c>
      <c r="P37" s="2303">
        <v>3</v>
      </c>
      <c r="Q37" s="2301">
        <v>6</v>
      </c>
      <c r="R37" s="2323">
        <v>9</v>
      </c>
      <c r="S37" s="2303">
        <v>27</v>
      </c>
      <c r="T37" s="2301">
        <v>58</v>
      </c>
      <c r="U37" s="2323">
        <v>85</v>
      </c>
    </row>
    <row r="38" spans="2:21" ht="24" customHeight="1">
      <c r="B38" s="2321" t="s">
        <v>239</v>
      </c>
      <c r="C38" s="2299" t="s">
        <v>240</v>
      </c>
      <c r="D38" s="2322">
        <v>20</v>
      </c>
      <c r="E38" s="2301">
        <v>0</v>
      </c>
      <c r="F38" s="2323">
        <v>20</v>
      </c>
      <c r="G38" s="2303">
        <v>17</v>
      </c>
      <c r="H38" s="2301">
        <v>9</v>
      </c>
      <c r="I38" s="2323">
        <v>26</v>
      </c>
      <c r="J38" s="2303">
        <v>4</v>
      </c>
      <c r="K38" s="2301">
        <v>15</v>
      </c>
      <c r="L38" s="2323">
        <v>19</v>
      </c>
      <c r="M38" s="2303">
        <v>5</v>
      </c>
      <c r="N38" s="2301">
        <v>8</v>
      </c>
      <c r="O38" s="2323">
        <v>13</v>
      </c>
      <c r="P38" s="2303">
        <v>10</v>
      </c>
      <c r="Q38" s="2301">
        <v>12</v>
      </c>
      <c r="R38" s="2323">
        <v>22</v>
      </c>
      <c r="S38" s="2303">
        <v>56</v>
      </c>
      <c r="T38" s="2301">
        <v>44</v>
      </c>
      <c r="U38" s="2323">
        <v>100</v>
      </c>
    </row>
    <row r="39" spans="2:21" ht="24" customHeight="1">
      <c r="B39" s="2321" t="s">
        <v>241</v>
      </c>
      <c r="C39" s="2299" t="s">
        <v>242</v>
      </c>
      <c r="D39" s="2322">
        <v>0</v>
      </c>
      <c r="E39" s="2301">
        <v>0</v>
      </c>
      <c r="F39" s="2323">
        <v>0</v>
      </c>
      <c r="G39" s="2303">
        <v>7</v>
      </c>
      <c r="H39" s="2301">
        <v>0</v>
      </c>
      <c r="I39" s="2323">
        <v>7</v>
      </c>
      <c r="J39" s="2303">
        <v>2</v>
      </c>
      <c r="K39" s="2301">
        <v>2</v>
      </c>
      <c r="L39" s="2323">
        <v>4</v>
      </c>
      <c r="M39" s="2303">
        <v>1</v>
      </c>
      <c r="N39" s="2301">
        <v>1</v>
      </c>
      <c r="O39" s="2323">
        <v>2</v>
      </c>
      <c r="P39" s="2303">
        <v>1</v>
      </c>
      <c r="Q39" s="2301">
        <v>6</v>
      </c>
      <c r="R39" s="2323">
        <v>7</v>
      </c>
      <c r="S39" s="2303">
        <v>11</v>
      </c>
      <c r="T39" s="2301">
        <v>9</v>
      </c>
      <c r="U39" s="2323">
        <v>20</v>
      </c>
    </row>
    <row r="40" spans="2:21" ht="24" customHeight="1">
      <c r="B40" s="2321" t="s">
        <v>245</v>
      </c>
      <c r="C40" s="2299" t="s">
        <v>246</v>
      </c>
      <c r="D40" s="2322">
        <v>0</v>
      </c>
      <c r="E40" s="2301">
        <v>6</v>
      </c>
      <c r="F40" s="2323">
        <v>6</v>
      </c>
      <c r="G40" s="2303">
        <v>0</v>
      </c>
      <c r="H40" s="2301">
        <v>2</v>
      </c>
      <c r="I40" s="2323">
        <v>2</v>
      </c>
      <c r="J40" s="2303">
        <v>0</v>
      </c>
      <c r="K40" s="2301">
        <v>0</v>
      </c>
      <c r="L40" s="2323">
        <v>0</v>
      </c>
      <c r="M40" s="2303">
        <v>0</v>
      </c>
      <c r="N40" s="2301">
        <v>0</v>
      </c>
      <c r="O40" s="2323">
        <v>0</v>
      </c>
      <c r="P40" s="2303">
        <v>0</v>
      </c>
      <c r="Q40" s="2301">
        <v>0</v>
      </c>
      <c r="R40" s="2323">
        <v>0</v>
      </c>
      <c r="S40" s="2303">
        <v>0</v>
      </c>
      <c r="T40" s="2301">
        <v>8</v>
      </c>
      <c r="U40" s="2323">
        <v>8</v>
      </c>
    </row>
    <row r="41" spans="2:21" ht="24" customHeight="1">
      <c r="B41" s="2321" t="s">
        <v>247</v>
      </c>
      <c r="C41" s="2299" t="s">
        <v>248</v>
      </c>
      <c r="D41" s="2322">
        <v>0</v>
      </c>
      <c r="E41" s="2301">
        <v>1</v>
      </c>
      <c r="F41" s="2323">
        <v>1</v>
      </c>
      <c r="G41" s="2303">
        <v>0</v>
      </c>
      <c r="H41" s="2301">
        <v>5</v>
      </c>
      <c r="I41" s="2323">
        <v>5</v>
      </c>
      <c r="J41" s="2303">
        <v>0</v>
      </c>
      <c r="K41" s="2301">
        <v>0</v>
      </c>
      <c r="L41" s="2323">
        <v>0</v>
      </c>
      <c r="M41" s="2303">
        <v>0</v>
      </c>
      <c r="N41" s="2301">
        <v>0</v>
      </c>
      <c r="O41" s="2323">
        <v>0</v>
      </c>
      <c r="P41" s="2303">
        <v>0</v>
      </c>
      <c r="Q41" s="2301">
        <v>0</v>
      </c>
      <c r="R41" s="2323">
        <v>0</v>
      </c>
      <c r="S41" s="2303">
        <v>0</v>
      </c>
      <c r="T41" s="2301">
        <v>6</v>
      </c>
      <c r="U41" s="2323">
        <v>6</v>
      </c>
    </row>
    <row r="42" spans="2:21" ht="24" customHeight="1">
      <c r="B42" s="2321" t="s">
        <v>249</v>
      </c>
      <c r="C42" s="2299" t="s">
        <v>250</v>
      </c>
      <c r="D42" s="2322">
        <v>0</v>
      </c>
      <c r="E42" s="2301">
        <v>1</v>
      </c>
      <c r="F42" s="2323">
        <v>1</v>
      </c>
      <c r="G42" s="2303">
        <v>0</v>
      </c>
      <c r="H42" s="2301">
        <v>2</v>
      </c>
      <c r="I42" s="2323">
        <v>2</v>
      </c>
      <c r="J42" s="2303">
        <v>0</v>
      </c>
      <c r="K42" s="2301">
        <v>2</v>
      </c>
      <c r="L42" s="2323">
        <v>2</v>
      </c>
      <c r="M42" s="2303">
        <v>0</v>
      </c>
      <c r="N42" s="2301">
        <v>0</v>
      </c>
      <c r="O42" s="2323">
        <v>0</v>
      </c>
      <c r="P42" s="2303">
        <v>0</v>
      </c>
      <c r="Q42" s="2301">
        <v>0</v>
      </c>
      <c r="R42" s="2323">
        <v>0</v>
      </c>
      <c r="S42" s="2303">
        <v>0</v>
      </c>
      <c r="T42" s="2301">
        <v>5</v>
      </c>
      <c r="U42" s="2323">
        <v>5</v>
      </c>
    </row>
    <row r="43" spans="2:21" ht="24" customHeight="1">
      <c r="B43" s="2321" t="s">
        <v>251</v>
      </c>
      <c r="C43" s="2299" t="s">
        <v>252</v>
      </c>
      <c r="D43" s="2322">
        <v>2</v>
      </c>
      <c r="E43" s="2301">
        <v>0</v>
      </c>
      <c r="F43" s="2323">
        <v>2</v>
      </c>
      <c r="G43" s="2303">
        <v>2</v>
      </c>
      <c r="H43" s="2301">
        <v>0</v>
      </c>
      <c r="I43" s="2323">
        <v>2</v>
      </c>
      <c r="J43" s="2303">
        <v>5</v>
      </c>
      <c r="K43" s="2301">
        <v>3</v>
      </c>
      <c r="L43" s="2323">
        <v>8</v>
      </c>
      <c r="M43" s="2303">
        <v>1</v>
      </c>
      <c r="N43" s="2301">
        <v>3</v>
      </c>
      <c r="O43" s="2323">
        <v>4</v>
      </c>
      <c r="P43" s="2303">
        <v>0</v>
      </c>
      <c r="Q43" s="2301">
        <v>4</v>
      </c>
      <c r="R43" s="2323">
        <v>4</v>
      </c>
      <c r="S43" s="2303">
        <v>10</v>
      </c>
      <c r="T43" s="2301">
        <v>10</v>
      </c>
      <c r="U43" s="2323">
        <v>20</v>
      </c>
    </row>
    <row r="44" spans="2:21" ht="24" customHeight="1">
      <c r="B44" s="2321" t="s">
        <v>253</v>
      </c>
      <c r="C44" s="2299" t="s">
        <v>254</v>
      </c>
      <c r="D44" s="2322">
        <v>0</v>
      </c>
      <c r="E44" s="2301">
        <v>0</v>
      </c>
      <c r="F44" s="2323">
        <v>0</v>
      </c>
      <c r="G44" s="2303">
        <v>0</v>
      </c>
      <c r="H44" s="2301">
        <v>1</v>
      </c>
      <c r="I44" s="2323">
        <v>1</v>
      </c>
      <c r="J44" s="2303">
        <v>0</v>
      </c>
      <c r="K44" s="2301">
        <v>0</v>
      </c>
      <c r="L44" s="2323">
        <v>0</v>
      </c>
      <c r="M44" s="2303">
        <v>0</v>
      </c>
      <c r="N44" s="2301">
        <v>0</v>
      </c>
      <c r="O44" s="2323">
        <v>0</v>
      </c>
      <c r="P44" s="2303">
        <v>0</v>
      </c>
      <c r="Q44" s="2301">
        <v>0</v>
      </c>
      <c r="R44" s="2323">
        <v>0</v>
      </c>
      <c r="S44" s="2303">
        <v>0</v>
      </c>
      <c r="T44" s="2301">
        <v>1</v>
      </c>
      <c r="U44" s="2323">
        <v>1</v>
      </c>
    </row>
    <row r="45" spans="2:21" ht="24" customHeight="1">
      <c r="B45" s="2321" t="s">
        <v>257</v>
      </c>
      <c r="C45" s="2299" t="s">
        <v>258</v>
      </c>
      <c r="D45" s="2322">
        <v>0</v>
      </c>
      <c r="E45" s="2301">
        <v>0</v>
      </c>
      <c r="F45" s="2323">
        <v>0</v>
      </c>
      <c r="G45" s="2303">
        <v>0</v>
      </c>
      <c r="H45" s="2301">
        <v>0</v>
      </c>
      <c r="I45" s="2323">
        <v>0</v>
      </c>
      <c r="J45" s="2303">
        <v>0</v>
      </c>
      <c r="K45" s="2301">
        <v>0</v>
      </c>
      <c r="L45" s="2323">
        <v>0</v>
      </c>
      <c r="M45" s="2303">
        <v>1</v>
      </c>
      <c r="N45" s="2301">
        <v>0</v>
      </c>
      <c r="O45" s="2323">
        <v>1</v>
      </c>
      <c r="P45" s="2303">
        <v>0</v>
      </c>
      <c r="Q45" s="2301">
        <v>0</v>
      </c>
      <c r="R45" s="2323">
        <v>0</v>
      </c>
      <c r="S45" s="2303">
        <v>1</v>
      </c>
      <c r="T45" s="2301">
        <v>0</v>
      </c>
      <c r="U45" s="2323">
        <v>1</v>
      </c>
    </row>
    <row r="46" spans="2:21" ht="24" customHeight="1">
      <c r="B46" s="2321" t="s">
        <v>259</v>
      </c>
      <c r="C46" s="2299" t="s">
        <v>260</v>
      </c>
      <c r="D46" s="2322">
        <v>0</v>
      </c>
      <c r="E46" s="2301">
        <v>0</v>
      </c>
      <c r="F46" s="2323">
        <v>0</v>
      </c>
      <c r="G46" s="2303">
        <v>0</v>
      </c>
      <c r="H46" s="2301">
        <v>1</v>
      </c>
      <c r="I46" s="2323">
        <v>1</v>
      </c>
      <c r="J46" s="2303">
        <v>0</v>
      </c>
      <c r="K46" s="2301">
        <v>1</v>
      </c>
      <c r="L46" s="2323">
        <v>1</v>
      </c>
      <c r="M46" s="2303">
        <v>0</v>
      </c>
      <c r="N46" s="2301">
        <v>0</v>
      </c>
      <c r="O46" s="2323">
        <v>0</v>
      </c>
      <c r="P46" s="2303">
        <v>0</v>
      </c>
      <c r="Q46" s="2301">
        <v>0</v>
      </c>
      <c r="R46" s="2323">
        <v>0</v>
      </c>
      <c r="S46" s="2303">
        <v>0</v>
      </c>
      <c r="T46" s="2301">
        <v>2</v>
      </c>
      <c r="U46" s="2323">
        <v>2</v>
      </c>
    </row>
    <row r="47" spans="2:21" ht="24" customHeight="1">
      <c r="B47" s="2321" t="s">
        <v>261</v>
      </c>
      <c r="C47" s="2299" t="s">
        <v>262</v>
      </c>
      <c r="D47" s="2322">
        <v>0</v>
      </c>
      <c r="E47" s="2301">
        <v>0</v>
      </c>
      <c r="F47" s="2323">
        <v>0</v>
      </c>
      <c r="G47" s="2303">
        <v>0</v>
      </c>
      <c r="H47" s="2301">
        <v>0</v>
      </c>
      <c r="I47" s="2323">
        <v>0</v>
      </c>
      <c r="J47" s="2303">
        <v>0</v>
      </c>
      <c r="K47" s="2301">
        <v>1</v>
      </c>
      <c r="L47" s="2323">
        <v>1</v>
      </c>
      <c r="M47" s="2303">
        <v>0</v>
      </c>
      <c r="N47" s="2301">
        <v>6</v>
      </c>
      <c r="O47" s="2323">
        <v>6</v>
      </c>
      <c r="P47" s="2303">
        <v>0</v>
      </c>
      <c r="Q47" s="2301">
        <v>12</v>
      </c>
      <c r="R47" s="2323">
        <v>12</v>
      </c>
      <c r="S47" s="2303">
        <v>0</v>
      </c>
      <c r="T47" s="2301">
        <v>19</v>
      </c>
      <c r="U47" s="2323">
        <v>19</v>
      </c>
    </row>
    <row r="48" spans="2:21" ht="24" customHeight="1" thickBot="1">
      <c r="B48" s="2324" t="s">
        <v>263</v>
      </c>
      <c r="C48" s="2325" t="s">
        <v>314</v>
      </c>
      <c r="D48" s="2326">
        <v>0</v>
      </c>
      <c r="E48" s="2327">
        <v>0</v>
      </c>
      <c r="F48" s="2328">
        <v>0</v>
      </c>
      <c r="G48" s="2329">
        <v>0</v>
      </c>
      <c r="H48" s="2327">
        <v>0</v>
      </c>
      <c r="I48" s="2328">
        <v>0</v>
      </c>
      <c r="J48" s="2329">
        <v>0</v>
      </c>
      <c r="K48" s="2327">
        <v>0</v>
      </c>
      <c r="L48" s="2328">
        <v>0</v>
      </c>
      <c r="M48" s="2329">
        <v>1</v>
      </c>
      <c r="N48" s="2327">
        <v>1</v>
      </c>
      <c r="O48" s="2328">
        <v>2</v>
      </c>
      <c r="P48" s="2329">
        <v>1</v>
      </c>
      <c r="Q48" s="2327">
        <v>3</v>
      </c>
      <c r="R48" s="2328">
        <v>4</v>
      </c>
      <c r="S48" s="2329">
        <v>2</v>
      </c>
      <c r="T48" s="2327">
        <v>4</v>
      </c>
      <c r="U48" s="2328">
        <v>6</v>
      </c>
    </row>
    <row r="49" spans="2:21" ht="24" customHeight="1" thickBot="1">
      <c r="B49" s="3142" t="s">
        <v>16</v>
      </c>
      <c r="C49" s="3142"/>
      <c r="D49" s="2330">
        <f aca="true" t="shared" si="2" ref="D49:U49">SUM(D31:D48)</f>
        <v>64</v>
      </c>
      <c r="E49" s="2331">
        <f t="shared" si="2"/>
        <v>38</v>
      </c>
      <c r="F49" s="2332">
        <f t="shared" si="2"/>
        <v>102</v>
      </c>
      <c r="G49" s="2333">
        <f t="shared" si="2"/>
        <v>50</v>
      </c>
      <c r="H49" s="2331">
        <f t="shared" si="2"/>
        <v>129</v>
      </c>
      <c r="I49" s="2334">
        <f t="shared" si="2"/>
        <v>179</v>
      </c>
      <c r="J49" s="2333">
        <f t="shared" si="2"/>
        <v>30</v>
      </c>
      <c r="K49" s="2331">
        <f t="shared" si="2"/>
        <v>168</v>
      </c>
      <c r="L49" s="2334">
        <f t="shared" si="2"/>
        <v>198</v>
      </c>
      <c r="M49" s="2333">
        <f t="shared" si="2"/>
        <v>31</v>
      </c>
      <c r="N49" s="2331">
        <f t="shared" si="2"/>
        <v>77</v>
      </c>
      <c r="O49" s="2334">
        <f t="shared" si="2"/>
        <v>108</v>
      </c>
      <c r="P49" s="2333">
        <f t="shared" si="2"/>
        <v>26</v>
      </c>
      <c r="Q49" s="2331">
        <f t="shared" si="2"/>
        <v>201</v>
      </c>
      <c r="R49" s="2334">
        <f t="shared" si="2"/>
        <v>227</v>
      </c>
      <c r="S49" s="2333">
        <f t="shared" si="2"/>
        <v>201</v>
      </c>
      <c r="T49" s="2331">
        <f t="shared" si="2"/>
        <v>613</v>
      </c>
      <c r="U49" s="2334">
        <f t="shared" si="2"/>
        <v>814</v>
      </c>
    </row>
    <row r="50" spans="2:21" ht="24" customHeight="1" thickBot="1">
      <c r="B50" s="3112" t="s">
        <v>25</v>
      </c>
      <c r="C50" s="3112"/>
      <c r="D50" s="2335"/>
      <c r="E50" s="1014"/>
      <c r="F50" s="2336"/>
      <c r="G50" s="1014"/>
      <c r="H50" s="1014"/>
      <c r="I50" s="2336"/>
      <c r="J50" s="1014"/>
      <c r="K50" s="1014"/>
      <c r="L50" s="2336"/>
      <c r="M50" s="1014"/>
      <c r="N50" s="1014"/>
      <c r="O50" s="2336"/>
      <c r="P50" s="1014"/>
      <c r="Q50" s="1014"/>
      <c r="R50" s="2336"/>
      <c r="S50" s="1014"/>
      <c r="T50" s="1014"/>
      <c r="U50" s="2336"/>
    </row>
    <row r="51" spans="2:21" ht="24" customHeight="1">
      <c r="B51" s="1751" t="s">
        <v>223</v>
      </c>
      <c r="C51" s="1752" t="s">
        <v>224</v>
      </c>
      <c r="D51" s="2318">
        <v>0</v>
      </c>
      <c r="E51" s="2319">
        <v>0</v>
      </c>
      <c r="F51" s="2278">
        <v>0</v>
      </c>
      <c r="G51" s="2320">
        <v>0</v>
      </c>
      <c r="H51" s="2319">
        <v>0</v>
      </c>
      <c r="I51" s="2278">
        <v>0</v>
      </c>
      <c r="J51" s="2320">
        <v>0</v>
      </c>
      <c r="K51" s="2319">
        <v>0</v>
      </c>
      <c r="L51" s="2278">
        <v>0</v>
      </c>
      <c r="M51" s="2320">
        <v>0</v>
      </c>
      <c r="N51" s="2319">
        <v>0</v>
      </c>
      <c r="O51" s="2278">
        <v>0</v>
      </c>
      <c r="P51" s="2320">
        <v>0</v>
      </c>
      <c r="Q51" s="2319">
        <v>1</v>
      </c>
      <c r="R51" s="2278">
        <v>1</v>
      </c>
      <c r="S51" s="2320">
        <v>0</v>
      </c>
      <c r="T51" s="2319">
        <v>1</v>
      </c>
      <c r="U51" s="2278">
        <v>1</v>
      </c>
    </row>
    <row r="52" spans="2:21" ht="24" customHeight="1">
      <c r="B52" s="2321" t="s">
        <v>225</v>
      </c>
      <c r="C52" s="2299" t="s">
        <v>226</v>
      </c>
      <c r="D52" s="2322">
        <v>0</v>
      </c>
      <c r="E52" s="2301">
        <v>1</v>
      </c>
      <c r="F52" s="2323">
        <v>1</v>
      </c>
      <c r="G52" s="2303">
        <v>0</v>
      </c>
      <c r="H52" s="2301">
        <v>1</v>
      </c>
      <c r="I52" s="2323">
        <v>1</v>
      </c>
      <c r="J52" s="2303">
        <v>0</v>
      </c>
      <c r="K52" s="2301">
        <v>1</v>
      </c>
      <c r="L52" s="2323">
        <v>1</v>
      </c>
      <c r="M52" s="2303">
        <v>1</v>
      </c>
      <c r="N52" s="2301">
        <v>1</v>
      </c>
      <c r="O52" s="2323">
        <v>2</v>
      </c>
      <c r="P52" s="2303">
        <v>0</v>
      </c>
      <c r="Q52" s="2301">
        <v>2</v>
      </c>
      <c r="R52" s="2323">
        <v>2</v>
      </c>
      <c r="S52" s="2303">
        <v>1</v>
      </c>
      <c r="T52" s="2301">
        <v>6</v>
      </c>
      <c r="U52" s="2323">
        <v>7</v>
      </c>
    </row>
    <row r="53" spans="2:21" ht="24" customHeight="1">
      <c r="B53" s="2321" t="s">
        <v>227</v>
      </c>
      <c r="C53" s="2299" t="s">
        <v>228</v>
      </c>
      <c r="D53" s="2322">
        <v>0</v>
      </c>
      <c r="E53" s="2301">
        <v>3</v>
      </c>
      <c r="F53" s="2323">
        <v>3</v>
      </c>
      <c r="G53" s="2303">
        <v>0</v>
      </c>
      <c r="H53" s="2301">
        <v>0</v>
      </c>
      <c r="I53" s="2323">
        <v>0</v>
      </c>
      <c r="J53" s="2303">
        <v>0</v>
      </c>
      <c r="K53" s="2301">
        <v>0</v>
      </c>
      <c r="L53" s="2323">
        <v>0</v>
      </c>
      <c r="M53" s="2303">
        <v>0</v>
      </c>
      <c r="N53" s="2301">
        <v>0</v>
      </c>
      <c r="O53" s="2323">
        <v>0</v>
      </c>
      <c r="P53" s="2303">
        <v>0</v>
      </c>
      <c r="Q53" s="2301">
        <v>0</v>
      </c>
      <c r="R53" s="2323">
        <v>0</v>
      </c>
      <c r="S53" s="2303">
        <v>0</v>
      </c>
      <c r="T53" s="2301">
        <v>3</v>
      </c>
      <c r="U53" s="2323">
        <v>3</v>
      </c>
    </row>
    <row r="54" spans="2:21" ht="24" customHeight="1">
      <c r="B54" s="2321" t="s">
        <v>229</v>
      </c>
      <c r="C54" s="2299" t="s">
        <v>230</v>
      </c>
      <c r="D54" s="2322">
        <v>0</v>
      </c>
      <c r="E54" s="2301">
        <v>0</v>
      </c>
      <c r="F54" s="2323">
        <v>0</v>
      </c>
      <c r="G54" s="2303">
        <v>0</v>
      </c>
      <c r="H54" s="2301">
        <v>4</v>
      </c>
      <c r="I54" s="2323">
        <v>4</v>
      </c>
      <c r="J54" s="2303">
        <v>0</v>
      </c>
      <c r="K54" s="2301">
        <v>2</v>
      </c>
      <c r="L54" s="2323">
        <v>2</v>
      </c>
      <c r="M54" s="2303">
        <v>0</v>
      </c>
      <c r="N54" s="2301">
        <v>0</v>
      </c>
      <c r="O54" s="2323">
        <v>0</v>
      </c>
      <c r="P54" s="2303">
        <v>0</v>
      </c>
      <c r="Q54" s="2301">
        <v>2</v>
      </c>
      <c r="R54" s="2323">
        <v>2</v>
      </c>
      <c r="S54" s="2303">
        <v>0</v>
      </c>
      <c r="T54" s="2301">
        <v>8</v>
      </c>
      <c r="U54" s="2323">
        <v>8</v>
      </c>
    </row>
    <row r="55" spans="2:21" ht="24" customHeight="1">
      <c r="B55" s="2321" t="s">
        <v>231</v>
      </c>
      <c r="C55" s="2299" t="s">
        <v>232</v>
      </c>
      <c r="D55" s="2322">
        <v>0</v>
      </c>
      <c r="E55" s="2301">
        <v>2</v>
      </c>
      <c r="F55" s="2323">
        <v>2</v>
      </c>
      <c r="G55" s="2303">
        <v>0</v>
      </c>
      <c r="H55" s="2301">
        <v>1</v>
      </c>
      <c r="I55" s="2323">
        <v>1</v>
      </c>
      <c r="J55" s="2303">
        <v>0</v>
      </c>
      <c r="K55" s="2301">
        <v>0</v>
      </c>
      <c r="L55" s="2323">
        <v>0</v>
      </c>
      <c r="M55" s="2303">
        <v>0</v>
      </c>
      <c r="N55" s="2301">
        <v>0</v>
      </c>
      <c r="O55" s="2323">
        <v>0</v>
      </c>
      <c r="P55" s="2303">
        <v>0</v>
      </c>
      <c r="Q55" s="2301">
        <v>0</v>
      </c>
      <c r="R55" s="2323">
        <v>0</v>
      </c>
      <c r="S55" s="2303">
        <v>0</v>
      </c>
      <c r="T55" s="2301">
        <v>3</v>
      </c>
      <c r="U55" s="2323">
        <v>3</v>
      </c>
    </row>
    <row r="56" spans="2:21" ht="24" customHeight="1">
      <c r="B56" s="2321" t="s">
        <v>233</v>
      </c>
      <c r="C56" s="2299" t="s">
        <v>234</v>
      </c>
      <c r="D56" s="2322">
        <v>0</v>
      </c>
      <c r="E56" s="2301">
        <v>1</v>
      </c>
      <c r="F56" s="2323">
        <v>1</v>
      </c>
      <c r="G56" s="2303">
        <v>0</v>
      </c>
      <c r="H56" s="2301">
        <v>0</v>
      </c>
      <c r="I56" s="2323">
        <v>0</v>
      </c>
      <c r="J56" s="2303">
        <v>0</v>
      </c>
      <c r="K56" s="2301">
        <v>2</v>
      </c>
      <c r="L56" s="2323">
        <v>2</v>
      </c>
      <c r="M56" s="2303">
        <v>0</v>
      </c>
      <c r="N56" s="2301">
        <v>0</v>
      </c>
      <c r="O56" s="2323">
        <v>0</v>
      </c>
      <c r="P56" s="2303">
        <v>0</v>
      </c>
      <c r="Q56" s="2301">
        <v>5</v>
      </c>
      <c r="R56" s="2323">
        <v>5</v>
      </c>
      <c r="S56" s="2303">
        <v>0</v>
      </c>
      <c r="T56" s="2301">
        <v>8</v>
      </c>
      <c r="U56" s="2323">
        <v>8</v>
      </c>
    </row>
    <row r="57" spans="2:21" ht="24" customHeight="1">
      <c r="B57" s="2321" t="s">
        <v>235</v>
      </c>
      <c r="C57" s="2299" t="s">
        <v>236</v>
      </c>
      <c r="D57" s="2322">
        <v>0</v>
      </c>
      <c r="E57" s="2301">
        <v>1</v>
      </c>
      <c r="F57" s="2323">
        <v>1</v>
      </c>
      <c r="G57" s="2303">
        <v>0</v>
      </c>
      <c r="H57" s="2301">
        <v>0</v>
      </c>
      <c r="I57" s="2323">
        <v>0</v>
      </c>
      <c r="J57" s="2303">
        <v>0</v>
      </c>
      <c r="K57" s="2301">
        <v>1</v>
      </c>
      <c r="L57" s="2323">
        <v>1</v>
      </c>
      <c r="M57" s="2303">
        <v>1</v>
      </c>
      <c r="N57" s="2301">
        <v>0</v>
      </c>
      <c r="O57" s="2323">
        <v>1</v>
      </c>
      <c r="P57" s="2303">
        <v>0</v>
      </c>
      <c r="Q57" s="2301">
        <v>2</v>
      </c>
      <c r="R57" s="2323">
        <v>2</v>
      </c>
      <c r="S57" s="2303">
        <v>1</v>
      </c>
      <c r="T57" s="2301">
        <v>4</v>
      </c>
      <c r="U57" s="2323">
        <v>5</v>
      </c>
    </row>
    <row r="58" spans="2:21" ht="24" customHeight="1">
      <c r="B58" s="2321" t="s">
        <v>239</v>
      </c>
      <c r="C58" s="2299" t="s">
        <v>240</v>
      </c>
      <c r="D58" s="2322">
        <v>0</v>
      </c>
      <c r="E58" s="2301">
        <v>0</v>
      </c>
      <c r="F58" s="2323">
        <v>0</v>
      </c>
      <c r="G58" s="2303">
        <v>1</v>
      </c>
      <c r="H58" s="2301">
        <v>1</v>
      </c>
      <c r="I58" s="2323">
        <v>2</v>
      </c>
      <c r="J58" s="2303">
        <v>1</v>
      </c>
      <c r="K58" s="2301">
        <v>1</v>
      </c>
      <c r="L58" s="2323">
        <v>2</v>
      </c>
      <c r="M58" s="2303">
        <v>0</v>
      </c>
      <c r="N58" s="2301">
        <v>0</v>
      </c>
      <c r="O58" s="2323">
        <v>0</v>
      </c>
      <c r="P58" s="2303">
        <v>0</v>
      </c>
      <c r="Q58" s="2301">
        <v>1</v>
      </c>
      <c r="R58" s="2323">
        <v>1</v>
      </c>
      <c r="S58" s="2303">
        <v>2</v>
      </c>
      <c r="T58" s="2301">
        <v>3</v>
      </c>
      <c r="U58" s="2323">
        <v>5</v>
      </c>
    </row>
    <row r="59" spans="2:21" ht="24" customHeight="1">
      <c r="B59" s="2321" t="s">
        <v>251</v>
      </c>
      <c r="C59" s="2299" t="s">
        <v>252</v>
      </c>
      <c r="D59" s="2322">
        <v>0</v>
      </c>
      <c r="E59" s="2301">
        <v>0</v>
      </c>
      <c r="F59" s="2323">
        <v>0</v>
      </c>
      <c r="G59" s="2303">
        <v>0</v>
      </c>
      <c r="H59" s="2301">
        <v>0</v>
      </c>
      <c r="I59" s="2323">
        <v>0</v>
      </c>
      <c r="J59" s="2303">
        <v>0</v>
      </c>
      <c r="K59" s="2301">
        <v>0</v>
      </c>
      <c r="L59" s="2323">
        <v>0</v>
      </c>
      <c r="M59" s="2303">
        <v>0</v>
      </c>
      <c r="N59" s="2301">
        <v>1</v>
      </c>
      <c r="O59" s="2323">
        <v>1</v>
      </c>
      <c r="P59" s="2303">
        <v>0</v>
      </c>
      <c r="Q59" s="2301">
        <v>2</v>
      </c>
      <c r="R59" s="2323">
        <v>2</v>
      </c>
      <c r="S59" s="2303">
        <v>0</v>
      </c>
      <c r="T59" s="2301">
        <v>3</v>
      </c>
      <c r="U59" s="2323">
        <v>3</v>
      </c>
    </row>
    <row r="60" spans="2:21" ht="24" customHeight="1">
      <c r="B60" s="2321" t="s">
        <v>253</v>
      </c>
      <c r="C60" s="2299" t="s">
        <v>254</v>
      </c>
      <c r="D60" s="2322">
        <v>0</v>
      </c>
      <c r="E60" s="2301">
        <v>0</v>
      </c>
      <c r="F60" s="2323">
        <v>0</v>
      </c>
      <c r="G60" s="2303">
        <v>0</v>
      </c>
      <c r="H60" s="2301">
        <v>0</v>
      </c>
      <c r="I60" s="2323">
        <v>0</v>
      </c>
      <c r="J60" s="2303">
        <v>0</v>
      </c>
      <c r="K60" s="2301">
        <v>1</v>
      </c>
      <c r="L60" s="2323">
        <v>1</v>
      </c>
      <c r="M60" s="2303">
        <v>0</v>
      </c>
      <c r="N60" s="2301">
        <v>0</v>
      </c>
      <c r="O60" s="2323">
        <v>0</v>
      </c>
      <c r="P60" s="2303">
        <v>0</v>
      </c>
      <c r="Q60" s="2301">
        <v>0</v>
      </c>
      <c r="R60" s="2323">
        <v>0</v>
      </c>
      <c r="S60" s="2303">
        <v>0</v>
      </c>
      <c r="T60" s="2301">
        <v>1</v>
      </c>
      <c r="U60" s="2323">
        <v>1</v>
      </c>
    </row>
    <row r="61" spans="2:21" ht="24" customHeight="1">
      <c r="B61" s="2321" t="s">
        <v>261</v>
      </c>
      <c r="C61" s="2299" t="s">
        <v>262</v>
      </c>
      <c r="D61" s="2322">
        <v>0</v>
      </c>
      <c r="E61" s="2301">
        <v>0</v>
      </c>
      <c r="F61" s="2323">
        <v>0</v>
      </c>
      <c r="G61" s="2303">
        <v>0</v>
      </c>
      <c r="H61" s="2301">
        <v>0</v>
      </c>
      <c r="I61" s="2323">
        <v>0</v>
      </c>
      <c r="J61" s="2303">
        <v>0</v>
      </c>
      <c r="K61" s="2301">
        <v>0</v>
      </c>
      <c r="L61" s="2323">
        <v>0</v>
      </c>
      <c r="M61" s="2303">
        <v>0</v>
      </c>
      <c r="N61" s="2301">
        <v>0</v>
      </c>
      <c r="O61" s="2323">
        <v>0</v>
      </c>
      <c r="P61" s="2303">
        <v>0</v>
      </c>
      <c r="Q61" s="2301">
        <v>3</v>
      </c>
      <c r="R61" s="2323">
        <v>3</v>
      </c>
      <c r="S61" s="2303">
        <v>0</v>
      </c>
      <c r="T61" s="2301">
        <v>3</v>
      </c>
      <c r="U61" s="2323">
        <v>3</v>
      </c>
    </row>
    <row r="62" spans="2:21" ht="24" customHeight="1" thickBot="1">
      <c r="B62" s="2324" t="s">
        <v>263</v>
      </c>
      <c r="C62" s="2325" t="s">
        <v>314</v>
      </c>
      <c r="D62" s="2326">
        <v>0</v>
      </c>
      <c r="E62" s="2327">
        <v>0</v>
      </c>
      <c r="F62" s="2328">
        <v>0</v>
      </c>
      <c r="G62" s="2329">
        <v>0</v>
      </c>
      <c r="H62" s="2327">
        <v>0</v>
      </c>
      <c r="I62" s="2328">
        <v>0</v>
      </c>
      <c r="J62" s="2329">
        <v>0</v>
      </c>
      <c r="K62" s="2327">
        <v>0</v>
      </c>
      <c r="L62" s="2328">
        <v>0</v>
      </c>
      <c r="M62" s="2329">
        <v>0</v>
      </c>
      <c r="N62" s="2327">
        <v>0</v>
      </c>
      <c r="O62" s="2328">
        <v>0</v>
      </c>
      <c r="P62" s="2329">
        <v>1</v>
      </c>
      <c r="Q62" s="2327">
        <v>0</v>
      </c>
      <c r="R62" s="2328">
        <v>1</v>
      </c>
      <c r="S62" s="2329">
        <v>1</v>
      </c>
      <c r="T62" s="2327">
        <v>0</v>
      </c>
      <c r="U62" s="2328">
        <v>1</v>
      </c>
    </row>
    <row r="63" spans="2:21" ht="24" customHeight="1">
      <c r="B63" s="3141" t="s">
        <v>13</v>
      </c>
      <c r="C63" s="3141"/>
      <c r="D63" s="2337">
        <f aca="true" t="shared" si="3" ref="D63:U63">SUM(D51:D62)</f>
        <v>0</v>
      </c>
      <c r="E63" s="2338">
        <f t="shared" si="3"/>
        <v>8</v>
      </c>
      <c r="F63" s="2339">
        <f t="shared" si="3"/>
        <v>8</v>
      </c>
      <c r="G63" s="2340">
        <f t="shared" si="3"/>
        <v>1</v>
      </c>
      <c r="H63" s="2338">
        <f t="shared" si="3"/>
        <v>7</v>
      </c>
      <c r="I63" s="2339">
        <f t="shared" si="3"/>
        <v>8</v>
      </c>
      <c r="J63" s="2340">
        <f t="shared" si="3"/>
        <v>1</v>
      </c>
      <c r="K63" s="2338">
        <f t="shared" si="3"/>
        <v>8</v>
      </c>
      <c r="L63" s="2339">
        <f t="shared" si="3"/>
        <v>9</v>
      </c>
      <c r="M63" s="2340">
        <f t="shared" si="3"/>
        <v>2</v>
      </c>
      <c r="N63" s="2338">
        <f t="shared" si="3"/>
        <v>2</v>
      </c>
      <c r="O63" s="2339">
        <f t="shared" si="3"/>
        <v>4</v>
      </c>
      <c r="P63" s="2340">
        <f t="shared" si="3"/>
        <v>1</v>
      </c>
      <c r="Q63" s="2338">
        <f t="shared" si="3"/>
        <v>18</v>
      </c>
      <c r="R63" s="2339">
        <f t="shared" si="3"/>
        <v>19</v>
      </c>
      <c r="S63" s="2340">
        <f t="shared" si="3"/>
        <v>5</v>
      </c>
      <c r="T63" s="2341">
        <f t="shared" si="3"/>
        <v>43</v>
      </c>
      <c r="U63" s="2339">
        <f t="shared" si="3"/>
        <v>48</v>
      </c>
    </row>
    <row r="64" spans="2:21" ht="24" customHeight="1">
      <c r="B64" s="3107" t="s">
        <v>10</v>
      </c>
      <c r="C64" s="3107"/>
      <c r="D64" s="2342">
        <f aca="true" t="shared" si="4" ref="D64:U64">D49</f>
        <v>64</v>
      </c>
      <c r="E64" s="2343">
        <f t="shared" si="4"/>
        <v>38</v>
      </c>
      <c r="F64" s="2302">
        <f t="shared" si="4"/>
        <v>102</v>
      </c>
      <c r="G64" s="2344">
        <f t="shared" si="4"/>
        <v>50</v>
      </c>
      <c r="H64" s="2343">
        <f t="shared" si="4"/>
        <v>129</v>
      </c>
      <c r="I64" s="2302">
        <f t="shared" si="4"/>
        <v>179</v>
      </c>
      <c r="J64" s="2344">
        <f t="shared" si="4"/>
        <v>30</v>
      </c>
      <c r="K64" s="2343">
        <f t="shared" si="4"/>
        <v>168</v>
      </c>
      <c r="L64" s="2302">
        <f t="shared" si="4"/>
        <v>198</v>
      </c>
      <c r="M64" s="2344">
        <f t="shared" si="4"/>
        <v>31</v>
      </c>
      <c r="N64" s="2343">
        <f t="shared" si="4"/>
        <v>77</v>
      </c>
      <c r="O64" s="2302">
        <f t="shared" si="4"/>
        <v>108</v>
      </c>
      <c r="P64" s="2344">
        <f t="shared" si="4"/>
        <v>26</v>
      </c>
      <c r="Q64" s="2343">
        <f t="shared" si="4"/>
        <v>201</v>
      </c>
      <c r="R64" s="2302">
        <f t="shared" si="4"/>
        <v>227</v>
      </c>
      <c r="S64" s="2344">
        <f t="shared" si="4"/>
        <v>201</v>
      </c>
      <c r="T64" s="2343">
        <f t="shared" si="4"/>
        <v>613</v>
      </c>
      <c r="U64" s="2302">
        <f t="shared" si="4"/>
        <v>814</v>
      </c>
    </row>
    <row r="65" spans="2:21" ht="24" customHeight="1">
      <c r="B65" s="3107" t="s">
        <v>17</v>
      </c>
      <c r="C65" s="3107"/>
      <c r="D65" s="2342">
        <f aca="true" t="shared" si="5" ref="D65:U65">D63</f>
        <v>0</v>
      </c>
      <c r="E65" s="2343">
        <f t="shared" si="5"/>
        <v>8</v>
      </c>
      <c r="F65" s="2302">
        <f t="shared" si="5"/>
        <v>8</v>
      </c>
      <c r="G65" s="2344">
        <f t="shared" si="5"/>
        <v>1</v>
      </c>
      <c r="H65" s="2343">
        <f t="shared" si="5"/>
        <v>7</v>
      </c>
      <c r="I65" s="2302">
        <f t="shared" si="5"/>
        <v>8</v>
      </c>
      <c r="J65" s="2344">
        <f t="shared" si="5"/>
        <v>1</v>
      </c>
      <c r="K65" s="2343">
        <f t="shared" si="5"/>
        <v>8</v>
      </c>
      <c r="L65" s="2302">
        <f t="shared" si="5"/>
        <v>9</v>
      </c>
      <c r="M65" s="2344">
        <f t="shared" si="5"/>
        <v>2</v>
      </c>
      <c r="N65" s="2343">
        <f t="shared" si="5"/>
        <v>2</v>
      </c>
      <c r="O65" s="2302">
        <f t="shared" si="5"/>
        <v>4</v>
      </c>
      <c r="P65" s="2344">
        <f t="shared" si="5"/>
        <v>1</v>
      </c>
      <c r="Q65" s="2343">
        <f t="shared" si="5"/>
        <v>18</v>
      </c>
      <c r="R65" s="2302">
        <f t="shared" si="5"/>
        <v>19</v>
      </c>
      <c r="S65" s="2344">
        <f t="shared" si="5"/>
        <v>5</v>
      </c>
      <c r="T65" s="2343">
        <f t="shared" si="5"/>
        <v>43</v>
      </c>
      <c r="U65" s="2302">
        <f t="shared" si="5"/>
        <v>48</v>
      </c>
    </row>
    <row r="66" spans="2:21" ht="24" customHeight="1" thickBot="1">
      <c r="B66" s="3106" t="s">
        <v>18</v>
      </c>
      <c r="C66" s="3106"/>
      <c r="D66" s="2345">
        <f aca="true" t="shared" si="6" ref="D66:U66">D64+D65</f>
        <v>64</v>
      </c>
      <c r="E66" s="2346">
        <f t="shared" si="6"/>
        <v>46</v>
      </c>
      <c r="F66" s="2308">
        <f t="shared" si="6"/>
        <v>110</v>
      </c>
      <c r="G66" s="2347">
        <f t="shared" si="6"/>
        <v>51</v>
      </c>
      <c r="H66" s="2346">
        <f t="shared" si="6"/>
        <v>136</v>
      </c>
      <c r="I66" s="2308">
        <f t="shared" si="6"/>
        <v>187</v>
      </c>
      <c r="J66" s="2347">
        <f t="shared" si="6"/>
        <v>31</v>
      </c>
      <c r="K66" s="2346">
        <f t="shared" si="6"/>
        <v>176</v>
      </c>
      <c r="L66" s="2308">
        <f t="shared" si="6"/>
        <v>207</v>
      </c>
      <c r="M66" s="2347">
        <f t="shared" si="6"/>
        <v>33</v>
      </c>
      <c r="N66" s="2346">
        <f t="shared" si="6"/>
        <v>79</v>
      </c>
      <c r="O66" s="2308">
        <f t="shared" si="6"/>
        <v>112</v>
      </c>
      <c r="P66" s="2347">
        <f t="shared" si="6"/>
        <v>27</v>
      </c>
      <c r="Q66" s="2346">
        <f t="shared" si="6"/>
        <v>219</v>
      </c>
      <c r="R66" s="2308">
        <f t="shared" si="6"/>
        <v>246</v>
      </c>
      <c r="S66" s="2347">
        <f t="shared" si="6"/>
        <v>206</v>
      </c>
      <c r="T66" s="2346">
        <f t="shared" si="6"/>
        <v>656</v>
      </c>
      <c r="U66" s="2308">
        <f t="shared" si="6"/>
        <v>862</v>
      </c>
    </row>
    <row r="68" spans="2:17" ht="24" customHeight="1">
      <c r="B68" s="3117" t="str">
        <f>'[2]БакалавриатДО'!B80</f>
        <v>Начальник УМО___________________И.И. Линник</v>
      </c>
      <c r="C68" s="3117"/>
      <c r="D68" s="3117"/>
      <c r="E68" s="3117"/>
      <c r="F68" s="3117"/>
      <c r="G68" s="3117"/>
      <c r="H68" s="3117"/>
      <c r="I68" s="3117"/>
      <c r="J68" s="3117"/>
      <c r="K68" s="3117"/>
      <c r="L68" s="3117"/>
      <c r="M68" s="3117"/>
      <c r="N68" s="3117"/>
      <c r="O68" s="3117"/>
      <c r="P68" s="3117"/>
      <c r="Q68" s="3117"/>
    </row>
  </sheetData>
  <sheetProtection/>
  <mergeCells count="23">
    <mergeCell ref="B29:C29"/>
    <mergeCell ref="B63:C63"/>
    <mergeCell ref="B64:C64"/>
    <mergeCell ref="B65:C65"/>
    <mergeCell ref="B50:C50"/>
    <mergeCell ref="B30:C30"/>
    <mergeCell ref="B49:C49"/>
    <mergeCell ref="S5:U6"/>
    <mergeCell ref="M5:O6"/>
    <mergeCell ref="P5:R6"/>
    <mergeCell ref="J5:L6"/>
    <mergeCell ref="B8:C8"/>
    <mergeCell ref="B28:C28"/>
    <mergeCell ref="B66:C66"/>
    <mergeCell ref="B68:Q68"/>
    <mergeCell ref="B3:H3"/>
    <mergeCell ref="I3:J3"/>
    <mergeCell ref="K3:U3"/>
    <mergeCell ref="B1:U1"/>
    <mergeCell ref="B2:U2"/>
    <mergeCell ref="B5:C7"/>
    <mergeCell ref="D5:F6"/>
    <mergeCell ref="G5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U25"/>
  <sheetViews>
    <sheetView zoomScale="75" zoomScaleNormal="75" zoomScalePageLayoutView="0" workbookViewId="0" topLeftCell="A1">
      <selection activeCell="A12" sqref="A12:B12"/>
    </sheetView>
  </sheetViews>
  <sheetFormatPr defaultColWidth="9.00390625" defaultRowHeight="12.75"/>
  <cols>
    <col min="1" max="1" width="24.875" style="1005" customWidth="1"/>
    <col min="2" max="2" width="53.00390625" style="1005" customWidth="1"/>
    <col min="3" max="3" width="12.75390625" style="1005" customWidth="1"/>
    <col min="4" max="4" width="13.25390625" style="1005" customWidth="1"/>
    <col min="5" max="5" width="12.00390625" style="1007" customWidth="1"/>
    <col min="6" max="6" width="13.125" style="1005" customWidth="1"/>
    <col min="7" max="7" width="12.75390625" style="1005" customWidth="1"/>
    <col min="8" max="8" width="11.25390625" style="1007" customWidth="1"/>
    <col min="9" max="9" width="12.625" style="1007" customWidth="1"/>
    <col min="10" max="10" width="12.75390625" style="1007" customWidth="1"/>
    <col min="11" max="11" width="10.875" style="1007" customWidth="1"/>
    <col min="12" max="12" width="11.625" style="1005" customWidth="1"/>
    <col min="13" max="13" width="12.00390625" style="1005" customWidth="1"/>
    <col min="14" max="14" width="12.125" style="1007" customWidth="1"/>
    <col min="15" max="16384" width="9.125" style="1005" customWidth="1"/>
  </cols>
  <sheetData>
    <row r="1" spans="1:14" s="996" customFormat="1" ht="18.75" customHeight="1">
      <c r="A1" s="3151" t="str">
        <f>'[2]СПО'!B1</f>
        <v>Гуманитарно-педагогическая академия (филиал) ФГАОУ ВО «КФУ им. В. И. Вернадского» в г. Ялте</v>
      </c>
      <c r="B1" s="3151"/>
      <c r="C1" s="3151"/>
      <c r="D1" s="3151"/>
      <c r="E1" s="3151"/>
      <c r="F1" s="3151"/>
      <c r="G1" s="3151"/>
      <c r="H1" s="3151"/>
      <c r="I1" s="3151"/>
      <c r="J1" s="3151"/>
      <c r="K1" s="3151"/>
      <c r="L1" s="3151"/>
      <c r="M1" s="3151"/>
      <c r="N1" s="3151"/>
    </row>
    <row r="2" spans="1:14" s="996" customFormat="1" ht="18.75">
      <c r="A2" s="3152"/>
      <c r="B2" s="3152"/>
      <c r="C2" s="3152"/>
      <c r="D2" s="3152"/>
      <c r="E2" s="3152"/>
      <c r="F2" s="3152"/>
      <c r="G2" s="3152"/>
      <c r="H2" s="3152"/>
      <c r="I2" s="3152"/>
      <c r="J2" s="3152"/>
      <c r="K2" s="3152"/>
      <c r="L2" s="3152"/>
      <c r="M2" s="3152"/>
      <c r="N2" s="3152"/>
    </row>
    <row r="3" spans="1:20" s="996" customFormat="1" ht="18.75" customHeight="1" thickBot="1">
      <c r="A3" s="3147" t="s">
        <v>288</v>
      </c>
      <c r="B3" s="3147"/>
      <c r="C3" s="3154" t="str">
        <f>'[2]СПО'!F3</f>
        <v>01.10.2016 г.</v>
      </c>
      <c r="D3" s="3154"/>
      <c r="E3" s="3153" t="s">
        <v>289</v>
      </c>
      <c r="F3" s="3153"/>
      <c r="G3" s="3153"/>
      <c r="H3" s="3153"/>
      <c r="I3" s="3153"/>
      <c r="J3" s="3153"/>
      <c r="K3" s="3153"/>
      <c r="L3" s="3153"/>
      <c r="M3" s="3153"/>
      <c r="N3" s="3153"/>
      <c r="O3" s="1109"/>
      <c r="P3" s="1109"/>
      <c r="Q3" s="1109"/>
      <c r="R3" s="1109"/>
      <c r="S3" s="1109"/>
      <c r="T3" s="1109"/>
    </row>
    <row r="4" spans="1:14" s="996" customFormat="1" ht="18.75" customHeight="1" thickBot="1">
      <c r="A4" s="3148" t="s">
        <v>9</v>
      </c>
      <c r="B4" s="3148"/>
      <c r="C4" s="3155" t="s">
        <v>0</v>
      </c>
      <c r="D4" s="3155"/>
      <c r="E4" s="3155"/>
      <c r="F4" s="3144" t="s">
        <v>1</v>
      </c>
      <c r="G4" s="3144"/>
      <c r="H4" s="3144"/>
      <c r="I4" s="3144">
        <v>3</v>
      </c>
      <c r="J4" s="3144"/>
      <c r="K4" s="3144"/>
      <c r="L4" s="3133" t="s">
        <v>24</v>
      </c>
      <c r="M4" s="3133"/>
      <c r="N4" s="3133"/>
    </row>
    <row r="5" spans="1:14" s="996" customFormat="1" ht="18.75" customHeight="1" thickBot="1">
      <c r="A5" s="3148"/>
      <c r="B5" s="3148"/>
      <c r="C5" s="3155"/>
      <c r="D5" s="3155"/>
      <c r="E5" s="3155"/>
      <c r="F5" s="3144"/>
      <c r="G5" s="3144"/>
      <c r="H5" s="3144"/>
      <c r="I5" s="3144"/>
      <c r="J5" s="3144"/>
      <c r="K5" s="3144"/>
      <c r="L5" s="3133"/>
      <c r="M5" s="3133"/>
      <c r="N5" s="3133"/>
    </row>
    <row r="6" spans="1:14" s="996" customFormat="1" ht="18.75" customHeight="1" thickBot="1">
      <c r="A6" s="3148"/>
      <c r="B6" s="3148"/>
      <c r="C6" s="1042"/>
      <c r="D6" s="1042"/>
      <c r="E6" s="1041"/>
      <c r="F6" s="1043"/>
      <c r="G6" s="1042"/>
      <c r="H6" s="1041"/>
      <c r="I6" s="1043"/>
      <c r="J6" s="1042"/>
      <c r="K6" s="1041"/>
      <c r="L6" s="1084"/>
      <c r="M6" s="1084"/>
      <c r="N6" s="1110"/>
    </row>
    <row r="7" spans="1:14" s="996" customFormat="1" ht="60.75" thickBot="1">
      <c r="A7" s="3148"/>
      <c r="B7" s="3148"/>
      <c r="C7" s="2392" t="s">
        <v>26</v>
      </c>
      <c r="D7" s="2393" t="s">
        <v>27</v>
      </c>
      <c r="E7" s="2394" t="s">
        <v>4</v>
      </c>
      <c r="F7" s="2395" t="s">
        <v>26</v>
      </c>
      <c r="G7" s="2392" t="s">
        <v>27</v>
      </c>
      <c r="H7" s="2394" t="s">
        <v>4</v>
      </c>
      <c r="I7" s="2395" t="s">
        <v>26</v>
      </c>
      <c r="J7" s="2393" t="s">
        <v>27</v>
      </c>
      <c r="K7" s="2394" t="s">
        <v>4</v>
      </c>
      <c r="L7" s="2395" t="s">
        <v>26</v>
      </c>
      <c r="M7" s="2392" t="s">
        <v>27</v>
      </c>
      <c r="N7" s="2394" t="s">
        <v>4</v>
      </c>
    </row>
    <row r="8" spans="1:14" s="996" customFormat="1" ht="22.5" customHeight="1" thickBot="1">
      <c r="A8" s="3129" t="s">
        <v>22</v>
      </c>
      <c r="B8" s="3129"/>
      <c r="C8" s="1111">
        <f aca="true" t="shared" si="0" ref="C8:N8">SUM(C9:C10)</f>
        <v>28</v>
      </c>
      <c r="D8" s="1111">
        <f t="shared" si="0"/>
        <v>0</v>
      </c>
      <c r="E8" s="1112">
        <f t="shared" si="0"/>
        <v>28</v>
      </c>
      <c r="F8" s="1113">
        <f t="shared" si="0"/>
        <v>21</v>
      </c>
      <c r="G8" s="1111">
        <f t="shared" si="0"/>
        <v>0</v>
      </c>
      <c r="H8" s="1112">
        <f t="shared" si="0"/>
        <v>21</v>
      </c>
      <c r="I8" s="1113">
        <f t="shared" si="0"/>
        <v>22</v>
      </c>
      <c r="J8" s="1111">
        <f t="shared" si="0"/>
        <v>0</v>
      </c>
      <c r="K8" s="1112">
        <f t="shared" si="0"/>
        <v>22</v>
      </c>
      <c r="L8" s="1221">
        <f t="shared" si="0"/>
        <v>71</v>
      </c>
      <c r="M8" s="2390">
        <f t="shared" si="0"/>
        <v>0</v>
      </c>
      <c r="N8" s="1112">
        <f t="shared" si="0"/>
        <v>71</v>
      </c>
    </row>
    <row r="9" spans="1:14" ht="18.75">
      <c r="A9" s="1093" t="s">
        <v>290</v>
      </c>
      <c r="B9" s="1790" t="s">
        <v>291</v>
      </c>
      <c r="C9" s="1791">
        <v>19</v>
      </c>
      <c r="D9" s="1792">
        <v>0</v>
      </c>
      <c r="E9" s="1793">
        <v>19</v>
      </c>
      <c r="F9" s="1794">
        <v>14</v>
      </c>
      <c r="G9" s="1791">
        <v>0</v>
      </c>
      <c r="H9" s="1817">
        <v>14</v>
      </c>
      <c r="I9" s="1791">
        <v>12</v>
      </c>
      <c r="J9" s="1792">
        <v>0</v>
      </c>
      <c r="K9" s="1793">
        <v>12</v>
      </c>
      <c r="L9" s="1794">
        <v>45</v>
      </c>
      <c r="M9" s="1792">
        <v>0</v>
      </c>
      <c r="N9" s="1793">
        <v>45</v>
      </c>
    </row>
    <row r="10" spans="1:14" ht="19.5" thickBot="1">
      <c r="A10" s="1096" t="s">
        <v>292</v>
      </c>
      <c r="B10" s="1796" t="s">
        <v>293</v>
      </c>
      <c r="C10" s="1797">
        <v>9</v>
      </c>
      <c r="D10" s="1798">
        <v>0</v>
      </c>
      <c r="E10" s="1799">
        <v>9</v>
      </c>
      <c r="F10" s="1800">
        <v>7</v>
      </c>
      <c r="G10" s="1797">
        <v>0</v>
      </c>
      <c r="H10" s="1129">
        <v>7</v>
      </c>
      <c r="I10" s="1797">
        <v>10</v>
      </c>
      <c r="J10" s="1798">
        <v>0</v>
      </c>
      <c r="K10" s="1799">
        <v>10</v>
      </c>
      <c r="L10" s="1800">
        <v>26</v>
      </c>
      <c r="M10" s="1798">
        <v>0</v>
      </c>
      <c r="N10" s="1799">
        <v>26</v>
      </c>
    </row>
    <row r="11" spans="1:14" ht="20.25" thickBot="1">
      <c r="A11" s="3146" t="s">
        <v>16</v>
      </c>
      <c r="B11" s="3146"/>
      <c r="C11" s="1114">
        <f aca="true" t="shared" si="1" ref="C11:N11">SUM(C9:C10)</f>
        <v>28</v>
      </c>
      <c r="D11" s="1115">
        <f t="shared" si="1"/>
        <v>0</v>
      </c>
      <c r="E11" s="1801">
        <f t="shared" si="1"/>
        <v>28</v>
      </c>
      <c r="F11" s="1115">
        <f t="shared" si="1"/>
        <v>21</v>
      </c>
      <c r="G11" s="1115">
        <f t="shared" si="1"/>
        <v>0</v>
      </c>
      <c r="H11" s="1801">
        <f t="shared" si="1"/>
        <v>21</v>
      </c>
      <c r="I11" s="1115">
        <f t="shared" si="1"/>
        <v>22</v>
      </c>
      <c r="J11" s="1115">
        <f t="shared" si="1"/>
        <v>0</v>
      </c>
      <c r="K11" s="1801">
        <f t="shared" si="1"/>
        <v>22</v>
      </c>
      <c r="L11" s="1117">
        <f t="shared" si="1"/>
        <v>71</v>
      </c>
      <c r="M11" s="1593">
        <f t="shared" si="1"/>
        <v>0</v>
      </c>
      <c r="N11" s="1801">
        <f t="shared" si="1"/>
        <v>71</v>
      </c>
    </row>
    <row r="12" spans="1:14" ht="19.5">
      <c r="A12" s="3149" t="s">
        <v>23</v>
      </c>
      <c r="B12" s="3149"/>
      <c r="C12" s="1118"/>
      <c r="D12" s="1119"/>
      <c r="E12" s="1803"/>
      <c r="F12" s="1119"/>
      <c r="G12" s="1119"/>
      <c r="H12" s="1803"/>
      <c r="I12" s="1119"/>
      <c r="J12" s="1119"/>
      <c r="K12" s="1803"/>
      <c r="L12" s="1100"/>
      <c r="M12" s="1100"/>
      <c r="N12" s="1802"/>
    </row>
    <row r="13" spans="1:14" ht="20.25" thickBot="1">
      <c r="A13" s="3143" t="s">
        <v>11</v>
      </c>
      <c r="B13" s="3143"/>
      <c r="C13" s="1118"/>
      <c r="D13" s="1119"/>
      <c r="E13" s="1803"/>
      <c r="F13" s="1119"/>
      <c r="G13" s="1119"/>
      <c r="H13" s="1803"/>
      <c r="I13" s="1119"/>
      <c r="J13" s="1119"/>
      <c r="K13" s="1803"/>
      <c r="L13" s="1119"/>
      <c r="M13" s="1119"/>
      <c r="N13" s="1803"/>
    </row>
    <row r="14" spans="1:14" ht="18.75">
      <c r="A14" s="1093" t="s">
        <v>290</v>
      </c>
      <c r="B14" s="1790" t="s">
        <v>291</v>
      </c>
      <c r="C14" s="1791">
        <v>18</v>
      </c>
      <c r="D14" s="1792">
        <v>0</v>
      </c>
      <c r="E14" s="1793">
        <v>18</v>
      </c>
      <c r="F14" s="1794">
        <v>13</v>
      </c>
      <c r="G14" s="1791">
        <v>0</v>
      </c>
      <c r="H14" s="1817">
        <v>13</v>
      </c>
      <c r="I14" s="1791">
        <v>10</v>
      </c>
      <c r="J14" s="1792">
        <v>0</v>
      </c>
      <c r="K14" s="1793">
        <v>10</v>
      </c>
      <c r="L14" s="1794">
        <v>41</v>
      </c>
      <c r="M14" s="1792">
        <v>0</v>
      </c>
      <c r="N14" s="1793">
        <v>41</v>
      </c>
    </row>
    <row r="15" spans="1:14" ht="19.5" thickBot="1">
      <c r="A15" s="1096" t="s">
        <v>292</v>
      </c>
      <c r="B15" s="1796" t="s">
        <v>293</v>
      </c>
      <c r="C15" s="1797">
        <v>9</v>
      </c>
      <c r="D15" s="1798">
        <v>0</v>
      </c>
      <c r="E15" s="1799">
        <v>9</v>
      </c>
      <c r="F15" s="1800">
        <v>7</v>
      </c>
      <c r="G15" s="1797">
        <v>0</v>
      </c>
      <c r="H15" s="1129">
        <v>7</v>
      </c>
      <c r="I15" s="1797">
        <v>9</v>
      </c>
      <c r="J15" s="1798">
        <v>0</v>
      </c>
      <c r="K15" s="1799">
        <v>9</v>
      </c>
      <c r="L15" s="1800">
        <v>25</v>
      </c>
      <c r="M15" s="1798">
        <v>0</v>
      </c>
      <c r="N15" s="1799">
        <v>25</v>
      </c>
    </row>
    <row r="16" spans="1:14" ht="20.25" thickBot="1">
      <c r="A16" s="3145" t="s">
        <v>8</v>
      </c>
      <c r="B16" s="3145"/>
      <c r="C16" s="1120">
        <f aca="true" t="shared" si="2" ref="C16:N16">SUM(C14:C15)</f>
        <v>27</v>
      </c>
      <c r="D16" s="1121">
        <f t="shared" si="2"/>
        <v>0</v>
      </c>
      <c r="E16" s="1137">
        <f t="shared" si="2"/>
        <v>27</v>
      </c>
      <c r="F16" s="1121">
        <f t="shared" si="2"/>
        <v>20</v>
      </c>
      <c r="G16" s="1121">
        <f t="shared" si="2"/>
        <v>0</v>
      </c>
      <c r="H16" s="1137">
        <f t="shared" si="2"/>
        <v>20</v>
      </c>
      <c r="I16" s="1121">
        <f t="shared" si="2"/>
        <v>19</v>
      </c>
      <c r="J16" s="1121">
        <f t="shared" si="2"/>
        <v>0</v>
      </c>
      <c r="K16" s="1137">
        <f t="shared" si="2"/>
        <v>19</v>
      </c>
      <c r="L16" s="1121">
        <f t="shared" si="2"/>
        <v>66</v>
      </c>
      <c r="M16" s="1121">
        <f t="shared" si="2"/>
        <v>0</v>
      </c>
      <c r="N16" s="1137">
        <f t="shared" si="2"/>
        <v>66</v>
      </c>
    </row>
    <row r="17" spans="1:14" ht="12.75" customHeight="1" thickBot="1">
      <c r="A17" s="3129" t="s">
        <v>25</v>
      </c>
      <c r="B17" s="3129"/>
      <c r="C17" s="1098"/>
      <c r="D17" s="1099"/>
      <c r="E17" s="1804"/>
      <c r="F17" s="1099"/>
      <c r="G17" s="1099"/>
      <c r="H17" s="1804"/>
      <c r="I17" s="1099"/>
      <c r="J17" s="1099"/>
      <c r="K17" s="1804"/>
      <c r="L17" s="1099"/>
      <c r="M17" s="1099"/>
      <c r="N17" s="1804"/>
    </row>
    <row r="18" spans="1:14" ht="18.75">
      <c r="A18" s="1093" t="s">
        <v>290</v>
      </c>
      <c r="B18" s="1790" t="s">
        <v>291</v>
      </c>
      <c r="C18" s="1791">
        <v>1</v>
      </c>
      <c r="D18" s="1792">
        <v>0</v>
      </c>
      <c r="E18" s="1793">
        <v>1</v>
      </c>
      <c r="F18" s="1794">
        <v>1</v>
      </c>
      <c r="G18" s="1791">
        <v>0</v>
      </c>
      <c r="H18" s="1817">
        <v>1</v>
      </c>
      <c r="I18" s="1791">
        <v>2</v>
      </c>
      <c r="J18" s="1792">
        <v>0</v>
      </c>
      <c r="K18" s="1793">
        <v>2</v>
      </c>
      <c r="L18" s="1794">
        <v>4</v>
      </c>
      <c r="M18" s="1792">
        <v>0</v>
      </c>
      <c r="N18" s="1793">
        <v>4</v>
      </c>
    </row>
    <row r="19" spans="1:14" ht="19.5" thickBot="1">
      <c r="A19" s="1096" t="s">
        <v>292</v>
      </c>
      <c r="B19" s="1796" t="s">
        <v>293</v>
      </c>
      <c r="C19" s="1797">
        <v>0</v>
      </c>
      <c r="D19" s="1798">
        <v>0</v>
      </c>
      <c r="E19" s="1799">
        <v>0</v>
      </c>
      <c r="F19" s="1800">
        <v>0</v>
      </c>
      <c r="G19" s="1797">
        <v>0</v>
      </c>
      <c r="H19" s="1129">
        <v>0</v>
      </c>
      <c r="I19" s="1797">
        <v>1</v>
      </c>
      <c r="J19" s="1798">
        <v>0</v>
      </c>
      <c r="K19" s="1799">
        <v>1</v>
      </c>
      <c r="L19" s="1800">
        <v>1</v>
      </c>
      <c r="M19" s="1798">
        <v>0</v>
      </c>
      <c r="N19" s="1799">
        <v>1</v>
      </c>
    </row>
    <row r="20" spans="1:14" ht="20.25" thickBot="1">
      <c r="A20" s="3146" t="s">
        <v>13</v>
      </c>
      <c r="B20" s="3146"/>
      <c r="C20" s="1133">
        <f aca="true" t="shared" si="3" ref="C20:N20">SUM(C18:C19)</f>
        <v>1</v>
      </c>
      <c r="D20" s="1593">
        <f t="shared" si="3"/>
        <v>0</v>
      </c>
      <c r="E20" s="1801">
        <f t="shared" si="3"/>
        <v>1</v>
      </c>
      <c r="F20" s="1117">
        <f t="shared" si="3"/>
        <v>1</v>
      </c>
      <c r="G20" s="1593">
        <f t="shared" si="3"/>
        <v>0</v>
      </c>
      <c r="H20" s="1801">
        <f t="shared" si="3"/>
        <v>1</v>
      </c>
      <c r="I20" s="1117">
        <f t="shared" si="3"/>
        <v>3</v>
      </c>
      <c r="J20" s="1593">
        <f t="shared" si="3"/>
        <v>0</v>
      </c>
      <c r="K20" s="1801">
        <f t="shared" si="3"/>
        <v>3</v>
      </c>
      <c r="L20" s="1117">
        <f t="shared" si="3"/>
        <v>5</v>
      </c>
      <c r="M20" s="1593">
        <f t="shared" si="3"/>
        <v>0</v>
      </c>
      <c r="N20" s="1801">
        <f t="shared" si="3"/>
        <v>5</v>
      </c>
    </row>
    <row r="21" spans="1:14" ht="19.5">
      <c r="A21" s="3149" t="s">
        <v>10</v>
      </c>
      <c r="B21" s="3149"/>
      <c r="C21" s="1123">
        <f aca="true" t="shared" si="4" ref="C21:N21">C16</f>
        <v>27</v>
      </c>
      <c r="D21" s="1125">
        <f t="shared" si="4"/>
        <v>0</v>
      </c>
      <c r="E21" s="1595">
        <f t="shared" si="4"/>
        <v>27</v>
      </c>
      <c r="F21" s="1124">
        <f t="shared" si="4"/>
        <v>20</v>
      </c>
      <c r="G21" s="1125">
        <f t="shared" si="4"/>
        <v>0</v>
      </c>
      <c r="H21" s="1595">
        <f t="shared" si="4"/>
        <v>20</v>
      </c>
      <c r="I21" s="1124">
        <f t="shared" si="4"/>
        <v>19</v>
      </c>
      <c r="J21" s="1125">
        <f t="shared" si="4"/>
        <v>0</v>
      </c>
      <c r="K21" s="1595">
        <f t="shared" si="4"/>
        <v>19</v>
      </c>
      <c r="L21" s="1124">
        <f t="shared" si="4"/>
        <v>66</v>
      </c>
      <c r="M21" s="1125">
        <f t="shared" si="4"/>
        <v>0</v>
      </c>
      <c r="N21" s="1595">
        <f t="shared" si="4"/>
        <v>66</v>
      </c>
    </row>
    <row r="22" spans="1:14" ht="20.25" thickBot="1">
      <c r="A22" s="3143" t="s">
        <v>17</v>
      </c>
      <c r="B22" s="3143"/>
      <c r="C22" s="1126">
        <f aca="true" t="shared" si="5" ref="C22:N22">C20</f>
        <v>1</v>
      </c>
      <c r="D22" s="1128">
        <f t="shared" si="5"/>
        <v>0</v>
      </c>
      <c r="E22" s="1807">
        <f t="shared" si="5"/>
        <v>1</v>
      </c>
      <c r="F22" s="1127">
        <f t="shared" si="5"/>
        <v>1</v>
      </c>
      <c r="G22" s="1128">
        <f t="shared" si="5"/>
        <v>0</v>
      </c>
      <c r="H22" s="1807">
        <f t="shared" si="5"/>
        <v>1</v>
      </c>
      <c r="I22" s="1127">
        <f t="shared" si="5"/>
        <v>3</v>
      </c>
      <c r="J22" s="1128">
        <f t="shared" si="5"/>
        <v>0</v>
      </c>
      <c r="K22" s="1807">
        <f t="shared" si="5"/>
        <v>3</v>
      </c>
      <c r="L22" s="1594">
        <f t="shared" si="5"/>
        <v>5</v>
      </c>
      <c r="M22" s="2391">
        <f t="shared" si="5"/>
        <v>0</v>
      </c>
      <c r="N22" s="1799">
        <f t="shared" si="5"/>
        <v>5</v>
      </c>
    </row>
    <row r="23" spans="1:14" ht="20.25" thickBot="1">
      <c r="A23" s="3150" t="s">
        <v>18</v>
      </c>
      <c r="B23" s="3150"/>
      <c r="C23" s="1130">
        <f aca="true" t="shared" si="6" ref="C23:N23">C21+C22</f>
        <v>28</v>
      </c>
      <c r="D23" s="1132">
        <f t="shared" si="6"/>
        <v>0</v>
      </c>
      <c r="E23" s="1104">
        <f t="shared" si="6"/>
        <v>28</v>
      </c>
      <c r="F23" s="1131">
        <f t="shared" si="6"/>
        <v>21</v>
      </c>
      <c r="G23" s="1132">
        <f t="shared" si="6"/>
        <v>0</v>
      </c>
      <c r="H23" s="1104">
        <f t="shared" si="6"/>
        <v>21</v>
      </c>
      <c r="I23" s="1131">
        <f t="shared" si="6"/>
        <v>22</v>
      </c>
      <c r="J23" s="1132">
        <f t="shared" si="6"/>
        <v>0</v>
      </c>
      <c r="K23" s="1104">
        <f t="shared" si="6"/>
        <v>22</v>
      </c>
      <c r="L23" s="1117">
        <f t="shared" si="6"/>
        <v>71</v>
      </c>
      <c r="M23" s="1593">
        <f t="shared" si="6"/>
        <v>0</v>
      </c>
      <c r="N23" s="1801">
        <f t="shared" si="6"/>
        <v>71</v>
      </c>
    </row>
    <row r="25" spans="1:21" ht="23.25" customHeight="1">
      <c r="A25" s="3117" t="str">
        <f>'[2]СПО'!B42</f>
        <v>Начальник УМО___________________И.И. Линник</v>
      </c>
      <c r="B25" s="3117"/>
      <c r="C25" s="3117"/>
      <c r="D25" s="3117"/>
      <c r="E25" s="3117"/>
      <c r="F25" s="3117"/>
      <c r="G25" s="3117"/>
      <c r="H25" s="3117"/>
      <c r="I25" s="3117"/>
      <c r="J25" s="3117"/>
      <c r="K25" s="3117"/>
      <c r="L25" s="3117"/>
      <c r="M25" s="3117"/>
      <c r="N25" s="3117"/>
      <c r="O25" s="3117"/>
      <c r="P25" s="3117"/>
      <c r="Q25" s="1014"/>
      <c r="R25" s="1014"/>
      <c r="S25" s="1014"/>
      <c r="T25" s="996"/>
      <c r="U25" s="996"/>
    </row>
  </sheetData>
  <sheetProtection/>
  <mergeCells count="21">
    <mergeCell ref="A1:N1"/>
    <mergeCell ref="A2:N2"/>
    <mergeCell ref="E3:N3"/>
    <mergeCell ref="C3:D3"/>
    <mergeCell ref="F4:H5"/>
    <mergeCell ref="L4:N5"/>
    <mergeCell ref="C4:E5"/>
    <mergeCell ref="A20:B20"/>
    <mergeCell ref="A12:B12"/>
    <mergeCell ref="A25:P25"/>
    <mergeCell ref="A21:B21"/>
    <mergeCell ref="A22:B22"/>
    <mergeCell ref="A23:B23"/>
    <mergeCell ref="A17:B17"/>
    <mergeCell ref="A8:B8"/>
    <mergeCell ref="A13:B13"/>
    <mergeCell ref="I4:K5"/>
    <mergeCell ref="A16:B16"/>
    <mergeCell ref="A11:B11"/>
    <mergeCell ref="A3:B3"/>
    <mergeCell ref="A4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V22"/>
  <sheetViews>
    <sheetView zoomScale="75" zoomScaleNormal="75" zoomScalePageLayoutView="0" workbookViewId="0" topLeftCell="A1">
      <selection activeCell="U13" sqref="U13"/>
    </sheetView>
  </sheetViews>
  <sheetFormatPr defaultColWidth="9.00390625" defaultRowHeight="12.75"/>
  <cols>
    <col min="1" max="1" width="9.125" style="1015" customWidth="1"/>
    <col min="2" max="2" width="16.75390625" style="1015" customWidth="1"/>
    <col min="3" max="3" width="47.625" style="1015" customWidth="1"/>
    <col min="4" max="4" width="13.00390625" style="1015" customWidth="1"/>
    <col min="5" max="5" width="12.125" style="1015" customWidth="1"/>
    <col min="6" max="6" width="10.375" style="1016" customWidth="1"/>
    <col min="7" max="8" width="13.25390625" style="1015" customWidth="1"/>
    <col min="9" max="9" width="12.00390625" style="1016" customWidth="1"/>
    <col min="10" max="10" width="13.25390625" style="1016" customWidth="1"/>
    <col min="11" max="12" width="11.625" style="1016" customWidth="1"/>
    <col min="13" max="13" width="13.125" style="1015" customWidth="1"/>
    <col min="14" max="14" width="13.00390625" style="1015" customWidth="1"/>
    <col min="15" max="15" width="13.75390625" style="1016" customWidth="1"/>
    <col min="16" max="16384" width="9.125" style="1015" customWidth="1"/>
  </cols>
  <sheetData>
    <row r="1" spans="1:15" s="996" customFormat="1" ht="18.75">
      <c r="A1" s="1591"/>
      <c r="B1" s="3151" t="str">
        <f>'[2]СПО'!B1</f>
        <v>Гуманитарно-педагогическая академия (филиал) ФГАОУ ВО «КФУ им. В. И. Вернадского» в г. Ялте</v>
      </c>
      <c r="C1" s="3151"/>
      <c r="D1" s="3151"/>
      <c r="E1" s="3151"/>
      <c r="F1" s="3151"/>
      <c r="G1" s="3151"/>
      <c r="H1" s="3151"/>
      <c r="I1" s="3151"/>
      <c r="J1" s="3151"/>
      <c r="K1" s="3151"/>
      <c r="L1" s="3151"/>
      <c r="M1" s="3151"/>
      <c r="N1" s="3151"/>
      <c r="O1" s="3151"/>
    </row>
    <row r="2" spans="1:15" s="996" customFormat="1" ht="18.75">
      <c r="A2" s="3152"/>
      <c r="B2" s="3152"/>
      <c r="C2" s="3152"/>
      <c r="D2" s="3152"/>
      <c r="E2" s="3152"/>
      <c r="F2" s="3152"/>
      <c r="G2" s="3152"/>
      <c r="H2" s="3152"/>
      <c r="I2" s="3152"/>
      <c r="J2" s="3152"/>
      <c r="K2" s="3152"/>
      <c r="L2" s="3152"/>
      <c r="M2" s="3152"/>
      <c r="N2" s="3152"/>
      <c r="O2" s="3152"/>
    </row>
    <row r="3" spans="2:21" s="996" customFormat="1" ht="18.75">
      <c r="B3" s="3147" t="s">
        <v>295</v>
      </c>
      <c r="C3" s="3147"/>
      <c r="D3" s="3154" t="str">
        <f>'[2]СПО'!F3</f>
        <v>01.10.2016 г.</v>
      </c>
      <c r="E3" s="3154"/>
      <c r="F3" s="3153" t="s">
        <v>289</v>
      </c>
      <c r="G3" s="3153"/>
      <c r="H3" s="3153"/>
      <c r="I3" s="3153"/>
      <c r="J3" s="3153"/>
      <c r="K3" s="3153"/>
      <c r="L3" s="3153"/>
      <c r="M3" s="3153"/>
      <c r="N3" s="3153"/>
      <c r="O3" s="3153"/>
      <c r="P3" s="1109"/>
      <c r="Q3" s="1109"/>
      <c r="R3" s="1109"/>
      <c r="S3" s="1109"/>
      <c r="T3" s="1109"/>
      <c r="U3" s="1109"/>
    </row>
    <row r="4" spans="2:15" s="996" customFormat="1" ht="19.5" thickBot="1">
      <c r="B4" s="989"/>
      <c r="C4" s="989"/>
      <c r="F4" s="995"/>
      <c r="I4" s="995"/>
      <c r="J4" s="995"/>
      <c r="K4" s="995"/>
      <c r="L4" s="995"/>
      <c r="O4" s="995"/>
    </row>
    <row r="5" spans="2:15" s="996" customFormat="1" ht="19.5" thickBot="1">
      <c r="B5" s="3157" t="s">
        <v>9</v>
      </c>
      <c r="C5" s="3157"/>
      <c r="D5" s="3155" t="s">
        <v>0</v>
      </c>
      <c r="E5" s="3155"/>
      <c r="F5" s="3155"/>
      <c r="G5" s="3130" t="s">
        <v>1</v>
      </c>
      <c r="H5" s="3130"/>
      <c r="I5" s="3130"/>
      <c r="J5" s="3126">
        <v>3</v>
      </c>
      <c r="K5" s="3126"/>
      <c r="L5" s="3126"/>
      <c r="M5" s="3156" t="s">
        <v>24</v>
      </c>
      <c r="N5" s="3156"/>
      <c r="O5" s="3156"/>
    </row>
    <row r="6" spans="2:15" s="996" customFormat="1" ht="19.5" thickBot="1">
      <c r="B6" s="3157"/>
      <c r="C6" s="3157"/>
      <c r="D6" s="3155"/>
      <c r="E6" s="3155"/>
      <c r="F6" s="3155"/>
      <c r="G6" s="3130"/>
      <c r="H6" s="3130"/>
      <c r="I6" s="3130"/>
      <c r="J6" s="3126"/>
      <c r="K6" s="3126"/>
      <c r="L6" s="3126"/>
      <c r="M6" s="3156"/>
      <c r="N6" s="3156"/>
      <c r="O6" s="3156"/>
    </row>
    <row r="7" spans="2:15" s="996" customFormat="1" ht="68.25" customHeight="1" thickBot="1">
      <c r="B7" s="3157"/>
      <c r="C7" s="3157"/>
      <c r="D7" s="2396" t="s">
        <v>26</v>
      </c>
      <c r="E7" s="2397" t="s">
        <v>27</v>
      </c>
      <c r="F7" s="2398" t="s">
        <v>4</v>
      </c>
      <c r="G7" s="2399" t="s">
        <v>26</v>
      </c>
      <c r="H7" s="2397" t="s">
        <v>27</v>
      </c>
      <c r="I7" s="2398" t="s">
        <v>4</v>
      </c>
      <c r="J7" s="2399" t="s">
        <v>26</v>
      </c>
      <c r="K7" s="2397" t="s">
        <v>27</v>
      </c>
      <c r="L7" s="2398" t="s">
        <v>4</v>
      </c>
      <c r="M7" s="2399" t="s">
        <v>26</v>
      </c>
      <c r="N7" s="2397" t="s">
        <v>27</v>
      </c>
      <c r="O7" s="2398" t="s">
        <v>4</v>
      </c>
    </row>
    <row r="8" spans="2:15" s="996" customFormat="1" ht="20.25" thickBot="1">
      <c r="B8" s="3129" t="s">
        <v>22</v>
      </c>
      <c r="C8" s="3129"/>
      <c r="D8" s="1111"/>
      <c r="E8" s="1111"/>
      <c r="F8" s="1112"/>
      <c r="G8" s="1113"/>
      <c r="H8" s="1111"/>
      <c r="I8" s="1112"/>
      <c r="J8" s="1113"/>
      <c r="K8" s="1111"/>
      <c r="L8" s="1112"/>
      <c r="M8" s="1221"/>
      <c r="N8" s="2390"/>
      <c r="O8" s="1112"/>
    </row>
    <row r="9" spans="2:15" s="1005" customFormat="1" ht="19.5" thickBot="1">
      <c r="B9" s="1103" t="s">
        <v>290</v>
      </c>
      <c r="C9" s="1805" t="s">
        <v>291</v>
      </c>
      <c r="D9" s="1592">
        <v>0</v>
      </c>
      <c r="E9" s="1806">
        <v>3</v>
      </c>
      <c r="F9" s="1104">
        <v>3</v>
      </c>
      <c r="G9" s="1248">
        <v>2</v>
      </c>
      <c r="H9" s="1806">
        <v>2</v>
      </c>
      <c r="I9" s="1104">
        <v>4</v>
      </c>
      <c r="J9" s="1248">
        <v>4</v>
      </c>
      <c r="K9" s="1806">
        <v>3</v>
      </c>
      <c r="L9" s="1104">
        <v>7</v>
      </c>
      <c r="M9" s="1248">
        <v>6</v>
      </c>
      <c r="N9" s="1806">
        <v>8</v>
      </c>
      <c r="O9" s="1104">
        <v>14</v>
      </c>
    </row>
    <row r="10" spans="2:15" s="1005" customFormat="1" ht="20.25" thickBot="1">
      <c r="B10" s="3146" t="s">
        <v>16</v>
      </c>
      <c r="C10" s="3146"/>
      <c r="D10" s="1114">
        <f aca="true" t="shared" si="0" ref="D10:O10">SUM(D9:D9)</f>
        <v>0</v>
      </c>
      <c r="E10" s="1115">
        <f t="shared" si="0"/>
        <v>3</v>
      </c>
      <c r="F10" s="1801">
        <f t="shared" si="0"/>
        <v>3</v>
      </c>
      <c r="G10" s="1115">
        <f t="shared" si="0"/>
        <v>2</v>
      </c>
      <c r="H10" s="1115">
        <f t="shared" si="0"/>
        <v>2</v>
      </c>
      <c r="I10" s="1801">
        <f t="shared" si="0"/>
        <v>4</v>
      </c>
      <c r="J10" s="1115">
        <f t="shared" si="0"/>
        <v>4</v>
      </c>
      <c r="K10" s="1115">
        <f t="shared" si="0"/>
        <v>3</v>
      </c>
      <c r="L10" s="1801">
        <f t="shared" si="0"/>
        <v>7</v>
      </c>
      <c r="M10" s="1117">
        <f t="shared" si="0"/>
        <v>6</v>
      </c>
      <c r="N10" s="1593">
        <f t="shared" si="0"/>
        <v>8</v>
      </c>
      <c r="O10" s="1801">
        <f t="shared" si="0"/>
        <v>14</v>
      </c>
    </row>
    <row r="11" spans="2:15" s="1005" customFormat="1" ht="19.5">
      <c r="B11" s="3149" t="s">
        <v>23</v>
      </c>
      <c r="C11" s="3149"/>
      <c r="D11" s="1118"/>
      <c r="E11" s="1119"/>
      <c r="F11" s="1803"/>
      <c r="G11" s="1119"/>
      <c r="H11" s="1119"/>
      <c r="I11" s="1803"/>
      <c r="J11" s="1119"/>
      <c r="K11" s="1119"/>
      <c r="L11" s="1803"/>
      <c r="M11" s="1119"/>
      <c r="N11" s="1119"/>
      <c r="O11" s="1803"/>
    </row>
    <row r="12" spans="2:15" s="1005" customFormat="1" ht="20.25" thickBot="1">
      <c r="B12" s="3143" t="s">
        <v>11</v>
      </c>
      <c r="C12" s="3143"/>
      <c r="D12" s="1118"/>
      <c r="E12" s="1119"/>
      <c r="F12" s="1803"/>
      <c r="G12" s="1119"/>
      <c r="H12" s="1119"/>
      <c r="I12" s="1803"/>
      <c r="J12" s="1119"/>
      <c r="K12" s="1119"/>
      <c r="L12" s="1803"/>
      <c r="M12" s="1119"/>
      <c r="N12" s="1119"/>
      <c r="O12" s="1803"/>
    </row>
    <row r="13" spans="2:22" s="1119" customFormat="1" ht="19.5" thickBot="1">
      <c r="B13" s="1103" t="s">
        <v>290</v>
      </c>
      <c r="C13" s="1805" t="s">
        <v>291</v>
      </c>
      <c r="D13" s="1592">
        <v>0</v>
      </c>
      <c r="E13" s="1806">
        <v>2</v>
      </c>
      <c r="F13" s="1104">
        <v>2</v>
      </c>
      <c r="G13" s="1248">
        <v>2</v>
      </c>
      <c r="H13" s="1806">
        <v>2</v>
      </c>
      <c r="I13" s="1104">
        <v>4</v>
      </c>
      <c r="J13" s="1248">
        <v>4</v>
      </c>
      <c r="K13" s="1806">
        <v>3</v>
      </c>
      <c r="L13" s="1104">
        <v>7</v>
      </c>
      <c r="M13" s="1248">
        <v>6</v>
      </c>
      <c r="N13" s="1806">
        <v>7</v>
      </c>
      <c r="O13" s="1104">
        <v>13</v>
      </c>
      <c r="P13" s="1005"/>
      <c r="Q13" s="1005"/>
      <c r="R13" s="1005"/>
      <c r="S13" s="1005"/>
      <c r="T13" s="1005"/>
      <c r="U13" s="1005"/>
      <c r="V13" s="1005"/>
    </row>
    <row r="14" spans="2:15" s="1005" customFormat="1" ht="20.25" thickBot="1">
      <c r="B14" s="3145" t="s">
        <v>8</v>
      </c>
      <c r="C14" s="3145"/>
      <c r="D14" s="1114">
        <f aca="true" t="shared" si="1" ref="D14:O14">SUM(D13:D13)</f>
        <v>0</v>
      </c>
      <c r="E14" s="1115">
        <f t="shared" si="1"/>
        <v>2</v>
      </c>
      <c r="F14" s="1801">
        <f t="shared" si="1"/>
        <v>2</v>
      </c>
      <c r="G14" s="1115">
        <f t="shared" si="1"/>
        <v>2</v>
      </c>
      <c r="H14" s="1115">
        <f t="shared" si="1"/>
        <v>2</v>
      </c>
      <c r="I14" s="1801">
        <f t="shared" si="1"/>
        <v>4</v>
      </c>
      <c r="J14" s="1115">
        <f t="shared" si="1"/>
        <v>4</v>
      </c>
      <c r="K14" s="1115">
        <f t="shared" si="1"/>
        <v>3</v>
      </c>
      <c r="L14" s="1801">
        <f t="shared" si="1"/>
        <v>7</v>
      </c>
      <c r="M14" s="1115">
        <f t="shared" si="1"/>
        <v>6</v>
      </c>
      <c r="N14" s="1115">
        <f t="shared" si="1"/>
        <v>7</v>
      </c>
      <c r="O14" s="1801">
        <f t="shared" si="1"/>
        <v>13</v>
      </c>
    </row>
    <row r="15" spans="2:15" s="1005" customFormat="1" ht="20.25" thickBot="1">
      <c r="B15" s="3129" t="s">
        <v>25</v>
      </c>
      <c r="C15" s="3129"/>
      <c r="D15" s="1120"/>
      <c r="E15" s="1121"/>
      <c r="F15" s="1137"/>
      <c r="G15" s="1121"/>
      <c r="H15" s="1121"/>
      <c r="I15" s="1137"/>
      <c r="J15" s="1121"/>
      <c r="K15" s="1121"/>
      <c r="L15" s="1137"/>
      <c r="M15" s="1121"/>
      <c r="N15" s="1121"/>
      <c r="O15" s="1137"/>
    </row>
    <row r="16" spans="2:15" s="1005" customFormat="1" ht="19.5" thickBot="1">
      <c r="B16" s="1103" t="s">
        <v>290</v>
      </c>
      <c r="C16" s="1805" t="s">
        <v>291</v>
      </c>
      <c r="D16" s="1592">
        <v>0</v>
      </c>
      <c r="E16" s="1806">
        <v>1</v>
      </c>
      <c r="F16" s="1104">
        <v>1</v>
      </c>
      <c r="G16" s="1248">
        <v>0</v>
      </c>
      <c r="H16" s="1806">
        <v>0</v>
      </c>
      <c r="I16" s="1104">
        <v>0</v>
      </c>
      <c r="J16" s="1248">
        <v>0</v>
      </c>
      <c r="K16" s="1806">
        <v>0</v>
      </c>
      <c r="L16" s="1104">
        <v>0</v>
      </c>
      <c r="M16" s="1248">
        <v>0</v>
      </c>
      <c r="N16" s="1806">
        <v>1</v>
      </c>
      <c r="O16" s="1104">
        <v>1</v>
      </c>
    </row>
    <row r="17" spans="2:15" s="1005" customFormat="1" ht="20.25" thickBot="1">
      <c r="B17" s="3146" t="s">
        <v>13</v>
      </c>
      <c r="C17" s="3146"/>
      <c r="D17" s="1133">
        <f aca="true" t="shared" si="2" ref="D17:O17">SUM(D16:D16)</f>
        <v>0</v>
      </c>
      <c r="E17" s="1593">
        <f t="shared" si="2"/>
        <v>1</v>
      </c>
      <c r="F17" s="1801">
        <f t="shared" si="2"/>
        <v>1</v>
      </c>
      <c r="G17" s="1117">
        <f t="shared" si="2"/>
        <v>0</v>
      </c>
      <c r="H17" s="1593">
        <f t="shared" si="2"/>
        <v>0</v>
      </c>
      <c r="I17" s="1801">
        <f t="shared" si="2"/>
        <v>0</v>
      </c>
      <c r="J17" s="1117">
        <f t="shared" si="2"/>
        <v>0</v>
      </c>
      <c r="K17" s="1593">
        <f t="shared" si="2"/>
        <v>0</v>
      </c>
      <c r="L17" s="1801">
        <f t="shared" si="2"/>
        <v>0</v>
      </c>
      <c r="M17" s="1117">
        <f t="shared" si="2"/>
        <v>0</v>
      </c>
      <c r="N17" s="1593">
        <f t="shared" si="2"/>
        <v>1</v>
      </c>
      <c r="O17" s="1801">
        <f t="shared" si="2"/>
        <v>1</v>
      </c>
    </row>
    <row r="18" spans="2:15" s="1005" customFormat="1" ht="19.5">
      <c r="B18" s="3149" t="s">
        <v>10</v>
      </c>
      <c r="C18" s="3149"/>
      <c r="D18" s="1123">
        <f aca="true" t="shared" si="3" ref="D18:O18">D14</f>
        <v>0</v>
      </c>
      <c r="E18" s="1125">
        <f t="shared" si="3"/>
        <v>2</v>
      </c>
      <c r="F18" s="1595">
        <f t="shared" si="3"/>
        <v>2</v>
      </c>
      <c r="G18" s="1124">
        <f t="shared" si="3"/>
        <v>2</v>
      </c>
      <c r="H18" s="1125">
        <f t="shared" si="3"/>
        <v>2</v>
      </c>
      <c r="I18" s="1595">
        <f t="shared" si="3"/>
        <v>4</v>
      </c>
      <c r="J18" s="1124">
        <f t="shared" si="3"/>
        <v>4</v>
      </c>
      <c r="K18" s="1125">
        <f t="shared" si="3"/>
        <v>3</v>
      </c>
      <c r="L18" s="1595">
        <f t="shared" si="3"/>
        <v>7</v>
      </c>
      <c r="M18" s="1124">
        <f t="shared" si="3"/>
        <v>6</v>
      </c>
      <c r="N18" s="1125">
        <f t="shared" si="3"/>
        <v>7</v>
      </c>
      <c r="O18" s="1595">
        <f t="shared" si="3"/>
        <v>13</v>
      </c>
    </row>
    <row r="19" spans="2:15" s="1005" customFormat="1" ht="20.25" thickBot="1">
      <c r="B19" s="3143" t="s">
        <v>17</v>
      </c>
      <c r="C19" s="3143"/>
      <c r="D19" s="1126">
        <f aca="true" t="shared" si="4" ref="D19:O19">D17</f>
        <v>0</v>
      </c>
      <c r="E19" s="1128">
        <f t="shared" si="4"/>
        <v>1</v>
      </c>
      <c r="F19" s="1807">
        <f t="shared" si="4"/>
        <v>1</v>
      </c>
      <c r="G19" s="1127">
        <f t="shared" si="4"/>
        <v>0</v>
      </c>
      <c r="H19" s="1128">
        <f t="shared" si="4"/>
        <v>0</v>
      </c>
      <c r="I19" s="1807">
        <f t="shared" si="4"/>
        <v>0</v>
      </c>
      <c r="J19" s="1127">
        <f t="shared" si="4"/>
        <v>0</v>
      </c>
      <c r="K19" s="1128">
        <f t="shared" si="4"/>
        <v>0</v>
      </c>
      <c r="L19" s="1807">
        <f t="shared" si="4"/>
        <v>0</v>
      </c>
      <c r="M19" s="1594">
        <f t="shared" si="4"/>
        <v>0</v>
      </c>
      <c r="N19" s="2391">
        <f t="shared" si="4"/>
        <v>1</v>
      </c>
      <c r="O19" s="1799">
        <f t="shared" si="4"/>
        <v>1</v>
      </c>
    </row>
    <row r="20" spans="2:15" s="1005" customFormat="1" ht="20.25" thickBot="1">
      <c r="B20" s="3150" t="s">
        <v>18</v>
      </c>
      <c r="C20" s="3150"/>
      <c r="D20" s="1130">
        <f aca="true" t="shared" si="5" ref="D20:O20">D18+D19</f>
        <v>0</v>
      </c>
      <c r="E20" s="1132">
        <f t="shared" si="5"/>
        <v>3</v>
      </c>
      <c r="F20" s="1104">
        <f t="shared" si="5"/>
        <v>3</v>
      </c>
      <c r="G20" s="1131">
        <f t="shared" si="5"/>
        <v>2</v>
      </c>
      <c r="H20" s="1132">
        <f t="shared" si="5"/>
        <v>2</v>
      </c>
      <c r="I20" s="1104">
        <f t="shared" si="5"/>
        <v>4</v>
      </c>
      <c r="J20" s="1131">
        <f t="shared" si="5"/>
        <v>4</v>
      </c>
      <c r="K20" s="1132">
        <f t="shared" si="5"/>
        <v>3</v>
      </c>
      <c r="L20" s="1104">
        <f t="shared" si="5"/>
        <v>7</v>
      </c>
      <c r="M20" s="1117">
        <f t="shared" si="5"/>
        <v>6</v>
      </c>
      <c r="N20" s="1593">
        <f t="shared" si="5"/>
        <v>8</v>
      </c>
      <c r="O20" s="1801">
        <f t="shared" si="5"/>
        <v>14</v>
      </c>
    </row>
    <row r="22" spans="2:22" ht="18.75">
      <c r="B22" s="3117" t="str">
        <f>'[2]СПО'!B42</f>
        <v>Начальник УМО___________________И.И. Линник</v>
      </c>
      <c r="C22" s="3117"/>
      <c r="D22" s="3117"/>
      <c r="E22" s="3117"/>
      <c r="F22" s="3117"/>
      <c r="G22" s="3117"/>
      <c r="H22" s="3117"/>
      <c r="I22" s="3117"/>
      <c r="J22" s="3117"/>
      <c r="K22" s="3117"/>
      <c r="L22" s="3117"/>
      <c r="M22" s="3117"/>
      <c r="N22" s="3117"/>
      <c r="O22" s="3117"/>
      <c r="P22" s="3117"/>
      <c r="Q22" s="3117"/>
      <c r="R22" s="3117"/>
      <c r="S22" s="3117"/>
      <c r="T22" s="3117"/>
      <c r="U22" s="996"/>
      <c r="V22" s="996"/>
    </row>
  </sheetData>
  <sheetProtection/>
  <mergeCells count="21">
    <mergeCell ref="G5:I6"/>
    <mergeCell ref="B10:C10"/>
    <mergeCell ref="D5:F6"/>
    <mergeCell ref="B19:C19"/>
    <mergeCell ref="B5:C7"/>
    <mergeCell ref="B1:O1"/>
    <mergeCell ref="A2:O2"/>
    <mergeCell ref="B3:C3"/>
    <mergeCell ref="D3:E3"/>
    <mergeCell ref="F3:O3"/>
    <mergeCell ref="B8:C8"/>
    <mergeCell ref="B22:T22"/>
    <mergeCell ref="B14:C14"/>
    <mergeCell ref="B15:C15"/>
    <mergeCell ref="B17:C17"/>
    <mergeCell ref="B18:C18"/>
    <mergeCell ref="M5:O6"/>
    <mergeCell ref="B11:C11"/>
    <mergeCell ref="B12:C12"/>
    <mergeCell ref="J5:L6"/>
    <mergeCell ref="B20:C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S61"/>
  <sheetViews>
    <sheetView zoomScale="60" zoomScaleNormal="60" zoomScalePageLayoutView="0" workbookViewId="0" topLeftCell="A1">
      <selection activeCell="Q43" sqref="Q43"/>
    </sheetView>
  </sheetViews>
  <sheetFormatPr defaultColWidth="9.00390625" defaultRowHeight="12.75"/>
  <cols>
    <col min="1" max="1" width="9.125" style="1009" customWidth="1"/>
    <col min="2" max="2" width="13.125" style="1009" customWidth="1"/>
    <col min="3" max="3" width="68.25390625" style="1012" customWidth="1"/>
    <col min="4" max="4" width="12.375" style="1009" customWidth="1"/>
    <col min="5" max="5" width="14.375" style="1009" customWidth="1"/>
    <col min="6" max="6" width="12.375" style="1013" customWidth="1"/>
    <col min="7" max="7" width="13.75390625" style="1009" customWidth="1"/>
    <col min="8" max="8" width="11.875" style="1009" customWidth="1"/>
    <col min="9" max="9" width="11.00390625" style="1013" customWidth="1"/>
    <col min="10" max="10" width="11.625" style="1009" customWidth="1"/>
    <col min="11" max="11" width="12.375" style="1009" customWidth="1"/>
    <col min="12" max="12" width="11.625" style="1013" customWidth="1"/>
    <col min="13" max="16384" width="9.125" style="1009" customWidth="1"/>
  </cols>
  <sheetData>
    <row r="1" spans="1:12" s="997" customFormat="1" ht="18.75" customHeight="1">
      <c r="A1" s="1008"/>
      <c r="B1" s="3108" t="str">
        <f>'[2]СПО'!B1</f>
        <v>Гуманитарно-педагогическая академия (филиал) ФГАОУ ВО «КФУ им. В. И. Вернадского» в г. Ялте</v>
      </c>
      <c r="C1" s="3108"/>
      <c r="D1" s="3108"/>
      <c r="E1" s="3108"/>
      <c r="F1" s="3108"/>
      <c r="G1" s="3108"/>
      <c r="H1" s="3108"/>
      <c r="I1" s="3108"/>
      <c r="J1" s="3108"/>
      <c r="K1" s="3108"/>
      <c r="L1" s="3108"/>
    </row>
    <row r="2" spans="1:12" s="997" customFormat="1" ht="18.75">
      <c r="A2" s="3123"/>
      <c r="B2" s="3123"/>
      <c r="C2" s="3123"/>
      <c r="D2" s="3123"/>
      <c r="E2" s="3123"/>
      <c r="F2" s="3123"/>
      <c r="G2" s="3123"/>
      <c r="H2" s="3123"/>
      <c r="I2" s="3123"/>
      <c r="J2" s="3123"/>
      <c r="K2" s="3123"/>
      <c r="L2" s="3123"/>
    </row>
    <row r="3" spans="1:12" s="997" customFormat="1" ht="18.75" customHeight="1">
      <c r="A3" s="1008"/>
      <c r="B3" s="3147" t="s">
        <v>288</v>
      </c>
      <c r="C3" s="3147"/>
      <c r="D3" s="3154" t="str">
        <f>'[2]СПО'!F3</f>
        <v>01.10.2016 г.</v>
      </c>
      <c r="E3" s="3154"/>
      <c r="F3" s="3153" t="s">
        <v>294</v>
      </c>
      <c r="G3" s="3153"/>
      <c r="H3" s="3153"/>
      <c r="I3" s="3153"/>
      <c r="J3" s="3153"/>
      <c r="K3" s="3153"/>
      <c r="L3" s="3153"/>
    </row>
    <row r="4" spans="2:12" s="997" customFormat="1" ht="19.5" thickBot="1">
      <c r="B4" s="989"/>
      <c r="C4" s="989"/>
      <c r="F4" s="998"/>
      <c r="I4" s="998"/>
      <c r="L4" s="998"/>
    </row>
    <row r="5" spans="2:12" s="997" customFormat="1" ht="18.75" customHeight="1" thickBot="1">
      <c r="B5" s="3157" t="s">
        <v>9</v>
      </c>
      <c r="C5" s="3157"/>
      <c r="D5" s="3155" t="s">
        <v>0</v>
      </c>
      <c r="E5" s="3155"/>
      <c r="F5" s="3155"/>
      <c r="G5" s="3130" t="s">
        <v>1</v>
      </c>
      <c r="H5" s="3130"/>
      <c r="I5" s="3130"/>
      <c r="J5" s="3133" t="s">
        <v>21</v>
      </c>
      <c r="K5" s="3133"/>
      <c r="L5" s="3133"/>
    </row>
    <row r="6" spans="2:12" s="997" customFormat="1" ht="18.75" customHeight="1" thickBot="1">
      <c r="B6" s="3157"/>
      <c r="C6" s="3157"/>
      <c r="D6" s="3155"/>
      <c r="E6" s="3155"/>
      <c r="F6" s="3155"/>
      <c r="G6" s="3130"/>
      <c r="H6" s="3130"/>
      <c r="I6" s="3130"/>
      <c r="J6" s="3133"/>
      <c r="K6" s="3133"/>
      <c r="L6" s="3133"/>
    </row>
    <row r="7" spans="2:12" s="997" customFormat="1" ht="60.75" thickBot="1">
      <c r="B7" s="3157"/>
      <c r="C7" s="3157"/>
      <c r="D7" s="2392" t="s">
        <v>26</v>
      </c>
      <c r="E7" s="2393" t="s">
        <v>27</v>
      </c>
      <c r="F7" s="2394" t="s">
        <v>4</v>
      </c>
      <c r="G7" s="2395" t="s">
        <v>26</v>
      </c>
      <c r="H7" s="2393" t="s">
        <v>27</v>
      </c>
      <c r="I7" s="2394" t="s">
        <v>4</v>
      </c>
      <c r="J7" s="2395" t="s">
        <v>26</v>
      </c>
      <c r="K7" s="2393" t="s">
        <v>27</v>
      </c>
      <c r="L7" s="2394" t="s">
        <v>4</v>
      </c>
    </row>
    <row r="8" spans="2:12" s="997" customFormat="1" ht="20.25" customHeight="1" thickBot="1">
      <c r="B8" s="3129" t="s">
        <v>22</v>
      </c>
      <c r="C8" s="3129"/>
      <c r="D8" s="1112">
        <f aca="true" t="shared" si="0" ref="D8:L8">SUM(D9:D24)</f>
        <v>184</v>
      </c>
      <c r="E8" s="1111">
        <f t="shared" si="0"/>
        <v>3</v>
      </c>
      <c r="F8" s="1112">
        <f t="shared" si="0"/>
        <v>187</v>
      </c>
      <c r="G8" s="2400">
        <f t="shared" si="0"/>
        <v>139</v>
      </c>
      <c r="H8" s="1111">
        <f t="shared" si="0"/>
        <v>5</v>
      </c>
      <c r="I8" s="1112">
        <f t="shared" si="0"/>
        <v>144</v>
      </c>
      <c r="J8" s="2400">
        <f t="shared" si="0"/>
        <v>323</v>
      </c>
      <c r="K8" s="1111">
        <f t="shared" si="0"/>
        <v>8</v>
      </c>
      <c r="L8" s="1112">
        <f t="shared" si="0"/>
        <v>331</v>
      </c>
    </row>
    <row r="9" spans="2:12" ht="18.75">
      <c r="B9" s="1093" t="s">
        <v>265</v>
      </c>
      <c r="C9" s="1094" t="s">
        <v>224</v>
      </c>
      <c r="D9" s="1809">
        <v>10</v>
      </c>
      <c r="E9" s="1792">
        <v>0</v>
      </c>
      <c r="F9" s="1793">
        <v>10</v>
      </c>
      <c r="G9" s="1794">
        <v>9</v>
      </c>
      <c r="H9" s="1792">
        <v>0</v>
      </c>
      <c r="I9" s="1793">
        <v>9</v>
      </c>
      <c r="J9" s="1794">
        <v>19</v>
      </c>
      <c r="K9" s="1792">
        <v>0</v>
      </c>
      <c r="L9" s="1793">
        <v>19</v>
      </c>
    </row>
    <row r="10" spans="2:12" ht="18.75">
      <c r="B10" s="1095" t="s">
        <v>266</v>
      </c>
      <c r="C10" s="1006" t="s">
        <v>226</v>
      </c>
      <c r="D10" s="1811">
        <v>15</v>
      </c>
      <c r="E10" s="992">
        <v>0</v>
      </c>
      <c r="F10" s="1795">
        <v>15</v>
      </c>
      <c r="G10" s="993">
        <v>6</v>
      </c>
      <c r="H10" s="992">
        <v>0</v>
      </c>
      <c r="I10" s="1795">
        <v>6</v>
      </c>
      <c r="J10" s="993">
        <v>21</v>
      </c>
      <c r="K10" s="992">
        <v>0</v>
      </c>
      <c r="L10" s="1795">
        <v>21</v>
      </c>
    </row>
    <row r="11" spans="2:12" ht="18.75">
      <c r="B11" s="1095" t="s">
        <v>267</v>
      </c>
      <c r="C11" s="1006" t="s">
        <v>228</v>
      </c>
      <c r="D11" s="1811">
        <v>8</v>
      </c>
      <c r="E11" s="992">
        <v>0</v>
      </c>
      <c r="F11" s="1795">
        <v>8</v>
      </c>
      <c r="G11" s="993">
        <v>8</v>
      </c>
      <c r="H11" s="992">
        <v>0</v>
      </c>
      <c r="I11" s="1795">
        <v>8</v>
      </c>
      <c r="J11" s="993">
        <v>16</v>
      </c>
      <c r="K11" s="992">
        <v>0</v>
      </c>
      <c r="L11" s="1795">
        <v>16</v>
      </c>
    </row>
    <row r="12" spans="2:12" ht="18.75">
      <c r="B12" s="1095" t="s">
        <v>268</v>
      </c>
      <c r="C12" s="1006" t="s">
        <v>230</v>
      </c>
      <c r="D12" s="1811">
        <v>9</v>
      </c>
      <c r="E12" s="992">
        <v>2</v>
      </c>
      <c r="F12" s="1795">
        <v>11</v>
      </c>
      <c r="G12" s="993">
        <v>8</v>
      </c>
      <c r="H12" s="992">
        <v>0</v>
      </c>
      <c r="I12" s="1795">
        <v>8</v>
      </c>
      <c r="J12" s="993">
        <v>17</v>
      </c>
      <c r="K12" s="992">
        <v>2</v>
      </c>
      <c r="L12" s="1795">
        <v>19</v>
      </c>
    </row>
    <row r="13" spans="2:12" ht="18.75">
      <c r="B13" s="1095" t="s">
        <v>269</v>
      </c>
      <c r="C13" s="1006" t="s">
        <v>270</v>
      </c>
      <c r="D13" s="1811">
        <v>8</v>
      </c>
      <c r="E13" s="992">
        <v>1</v>
      </c>
      <c r="F13" s="1795">
        <v>9</v>
      </c>
      <c r="G13" s="993">
        <v>5</v>
      </c>
      <c r="H13" s="992">
        <v>0</v>
      </c>
      <c r="I13" s="1795">
        <v>5</v>
      </c>
      <c r="J13" s="993">
        <v>13</v>
      </c>
      <c r="K13" s="992">
        <v>1</v>
      </c>
      <c r="L13" s="1795">
        <v>14</v>
      </c>
    </row>
    <row r="14" spans="2:12" ht="18.75">
      <c r="B14" s="1095" t="s">
        <v>271</v>
      </c>
      <c r="C14" s="1006" t="s">
        <v>234</v>
      </c>
      <c r="D14" s="1811">
        <v>40</v>
      </c>
      <c r="E14" s="992">
        <v>0</v>
      </c>
      <c r="F14" s="1795">
        <v>40</v>
      </c>
      <c r="G14" s="993">
        <v>39</v>
      </c>
      <c r="H14" s="992">
        <v>0</v>
      </c>
      <c r="I14" s="1795">
        <v>39</v>
      </c>
      <c r="J14" s="993">
        <v>79</v>
      </c>
      <c r="K14" s="992">
        <v>0</v>
      </c>
      <c r="L14" s="1795">
        <v>79</v>
      </c>
    </row>
    <row r="15" spans="2:12" ht="18.75">
      <c r="B15" s="1095" t="s">
        <v>272</v>
      </c>
      <c r="C15" s="1006" t="s">
        <v>236</v>
      </c>
      <c r="D15" s="1811">
        <v>15</v>
      </c>
      <c r="E15" s="992">
        <v>0</v>
      </c>
      <c r="F15" s="1795">
        <v>15</v>
      </c>
      <c r="G15" s="993">
        <v>7</v>
      </c>
      <c r="H15" s="992">
        <v>0</v>
      </c>
      <c r="I15" s="1795">
        <v>7</v>
      </c>
      <c r="J15" s="993">
        <v>22</v>
      </c>
      <c r="K15" s="992">
        <v>0</v>
      </c>
      <c r="L15" s="1795">
        <v>22</v>
      </c>
    </row>
    <row r="16" spans="2:12" ht="18.75">
      <c r="B16" s="1095" t="s">
        <v>273</v>
      </c>
      <c r="C16" s="1006" t="s">
        <v>240</v>
      </c>
      <c r="D16" s="1811">
        <v>39</v>
      </c>
      <c r="E16" s="992">
        <v>0</v>
      </c>
      <c r="F16" s="1795">
        <v>39</v>
      </c>
      <c r="G16" s="993">
        <v>23</v>
      </c>
      <c r="H16" s="992">
        <v>0</v>
      </c>
      <c r="I16" s="1795">
        <v>23</v>
      </c>
      <c r="J16" s="993">
        <v>62</v>
      </c>
      <c r="K16" s="992">
        <v>0</v>
      </c>
      <c r="L16" s="1795">
        <v>62</v>
      </c>
    </row>
    <row r="17" spans="2:12" ht="18.75">
      <c r="B17" s="1095" t="s">
        <v>274</v>
      </c>
      <c r="C17" s="1006" t="s">
        <v>242</v>
      </c>
      <c r="D17" s="1811">
        <v>8</v>
      </c>
      <c r="E17" s="992">
        <v>0</v>
      </c>
      <c r="F17" s="1795">
        <v>8</v>
      </c>
      <c r="G17" s="993">
        <v>5</v>
      </c>
      <c r="H17" s="992">
        <v>0</v>
      </c>
      <c r="I17" s="1795">
        <v>5</v>
      </c>
      <c r="J17" s="993">
        <v>13</v>
      </c>
      <c r="K17" s="992">
        <v>0</v>
      </c>
      <c r="L17" s="1795">
        <v>13</v>
      </c>
    </row>
    <row r="18" spans="2:12" ht="18.75">
      <c r="B18" s="1095" t="s">
        <v>275</v>
      </c>
      <c r="C18" s="1006" t="s">
        <v>252</v>
      </c>
      <c r="D18" s="1811">
        <v>3</v>
      </c>
      <c r="E18" s="992">
        <v>0</v>
      </c>
      <c r="F18" s="1795">
        <v>3</v>
      </c>
      <c r="G18" s="993">
        <v>2</v>
      </c>
      <c r="H18" s="992">
        <v>2</v>
      </c>
      <c r="I18" s="1795">
        <v>4</v>
      </c>
      <c r="J18" s="993">
        <v>5</v>
      </c>
      <c r="K18" s="992">
        <v>2</v>
      </c>
      <c r="L18" s="1795">
        <v>7</v>
      </c>
    </row>
    <row r="19" spans="2:12" ht="18.75">
      <c r="B19" s="1095" t="s">
        <v>276</v>
      </c>
      <c r="C19" s="1006" t="s">
        <v>254</v>
      </c>
      <c r="D19" s="1811">
        <v>3</v>
      </c>
      <c r="E19" s="992">
        <v>0</v>
      </c>
      <c r="F19" s="1795">
        <v>3</v>
      </c>
      <c r="G19" s="993">
        <v>2</v>
      </c>
      <c r="H19" s="992">
        <v>1</v>
      </c>
      <c r="I19" s="1795">
        <v>3</v>
      </c>
      <c r="J19" s="993">
        <v>5</v>
      </c>
      <c r="K19" s="992">
        <v>1</v>
      </c>
      <c r="L19" s="1795">
        <v>6</v>
      </c>
    </row>
    <row r="20" spans="2:12" ht="18.75">
      <c r="B20" s="1095" t="s">
        <v>323</v>
      </c>
      <c r="C20" s="1006" t="s">
        <v>256</v>
      </c>
      <c r="D20" s="1811">
        <v>2</v>
      </c>
      <c r="E20" s="992">
        <v>0</v>
      </c>
      <c r="F20" s="1795">
        <v>2</v>
      </c>
      <c r="G20" s="993">
        <v>0</v>
      </c>
      <c r="H20" s="992">
        <v>0</v>
      </c>
      <c r="I20" s="1795">
        <v>0</v>
      </c>
      <c r="J20" s="993">
        <v>2</v>
      </c>
      <c r="K20" s="992">
        <v>0</v>
      </c>
      <c r="L20" s="1795">
        <v>2</v>
      </c>
    </row>
    <row r="21" spans="2:12" ht="18.75">
      <c r="B21" s="1095" t="s">
        <v>324</v>
      </c>
      <c r="C21" s="1006" t="s">
        <v>258</v>
      </c>
      <c r="D21" s="1811">
        <v>1</v>
      </c>
      <c r="E21" s="992">
        <v>0</v>
      </c>
      <c r="F21" s="1795">
        <v>1</v>
      </c>
      <c r="G21" s="993">
        <v>1</v>
      </c>
      <c r="H21" s="992">
        <v>0</v>
      </c>
      <c r="I21" s="1795">
        <v>1</v>
      </c>
      <c r="J21" s="993">
        <v>2</v>
      </c>
      <c r="K21" s="992">
        <v>0</v>
      </c>
      <c r="L21" s="1795">
        <v>2</v>
      </c>
    </row>
    <row r="22" spans="2:12" ht="18.75">
      <c r="B22" s="1095" t="s">
        <v>277</v>
      </c>
      <c r="C22" s="1006" t="s">
        <v>260</v>
      </c>
      <c r="D22" s="1811">
        <v>3</v>
      </c>
      <c r="E22" s="992">
        <v>0</v>
      </c>
      <c r="F22" s="1795">
        <v>3</v>
      </c>
      <c r="G22" s="993">
        <v>3</v>
      </c>
      <c r="H22" s="992">
        <v>0</v>
      </c>
      <c r="I22" s="1795">
        <v>3</v>
      </c>
      <c r="J22" s="993">
        <v>6</v>
      </c>
      <c r="K22" s="992">
        <v>0</v>
      </c>
      <c r="L22" s="1795">
        <v>6</v>
      </c>
    </row>
    <row r="23" spans="2:12" ht="18.75">
      <c r="B23" s="1095" t="s">
        <v>278</v>
      </c>
      <c r="C23" s="1006" t="s">
        <v>262</v>
      </c>
      <c r="D23" s="1811">
        <v>10</v>
      </c>
      <c r="E23" s="992">
        <v>0</v>
      </c>
      <c r="F23" s="1795">
        <v>10</v>
      </c>
      <c r="G23" s="993">
        <v>10</v>
      </c>
      <c r="H23" s="992">
        <v>2</v>
      </c>
      <c r="I23" s="1795">
        <v>12</v>
      </c>
      <c r="J23" s="993">
        <v>20</v>
      </c>
      <c r="K23" s="992">
        <v>2</v>
      </c>
      <c r="L23" s="1795">
        <v>22</v>
      </c>
    </row>
    <row r="24" spans="2:12" ht="38.25" thickBot="1">
      <c r="B24" s="1096" t="s">
        <v>279</v>
      </c>
      <c r="C24" s="2410" t="s">
        <v>314</v>
      </c>
      <c r="D24" s="1813">
        <v>10</v>
      </c>
      <c r="E24" s="1798">
        <v>0</v>
      </c>
      <c r="F24" s="1799">
        <v>10</v>
      </c>
      <c r="G24" s="1800">
        <v>11</v>
      </c>
      <c r="H24" s="1798">
        <v>0</v>
      </c>
      <c r="I24" s="1799">
        <v>11</v>
      </c>
      <c r="J24" s="1800">
        <v>21</v>
      </c>
      <c r="K24" s="1798">
        <v>0</v>
      </c>
      <c r="L24" s="1799">
        <v>21</v>
      </c>
    </row>
    <row r="25" spans="2:12" ht="31.5" customHeight="1" thickBot="1">
      <c r="B25" s="3162" t="s">
        <v>15</v>
      </c>
      <c r="C25" s="3162"/>
      <c r="D25" s="2387">
        <f aca="true" t="shared" si="1" ref="D25:L25">SUM(D9:D24)</f>
        <v>184</v>
      </c>
      <c r="E25" s="2387">
        <f t="shared" si="1"/>
        <v>3</v>
      </c>
      <c r="F25" s="1083">
        <f t="shared" si="1"/>
        <v>187</v>
      </c>
      <c r="G25" s="2388">
        <f t="shared" si="1"/>
        <v>139</v>
      </c>
      <c r="H25" s="2387">
        <f t="shared" si="1"/>
        <v>5</v>
      </c>
      <c r="I25" s="1083">
        <f t="shared" si="1"/>
        <v>144</v>
      </c>
      <c r="J25" s="2388">
        <f t="shared" si="1"/>
        <v>323</v>
      </c>
      <c r="K25" s="2387">
        <f t="shared" si="1"/>
        <v>8</v>
      </c>
      <c r="L25" s="1083">
        <f t="shared" si="1"/>
        <v>331</v>
      </c>
    </row>
    <row r="26" spans="2:12" ht="18" customHeight="1">
      <c r="B26" s="3149" t="s">
        <v>23</v>
      </c>
      <c r="C26" s="3149"/>
      <c r="D26" s="2401"/>
      <c r="E26" s="1010"/>
      <c r="F26" s="2402"/>
      <c r="G26" s="1010"/>
      <c r="H26" s="1010"/>
      <c r="I26" s="2402"/>
      <c r="J26" s="1010"/>
      <c r="K26" s="1010"/>
      <c r="L26" s="2402"/>
    </row>
    <row r="27" spans="2:12" ht="18" customHeight="1" thickBot="1">
      <c r="B27" s="3143" t="s">
        <v>11</v>
      </c>
      <c r="C27" s="3143"/>
      <c r="D27" s="2401"/>
      <c r="E27" s="1010"/>
      <c r="F27" s="2402"/>
      <c r="G27" s="1010"/>
      <c r="H27" s="1010"/>
      <c r="I27" s="2402"/>
      <c r="J27" s="1010"/>
      <c r="K27" s="1010"/>
      <c r="L27" s="2402"/>
    </row>
    <row r="28" spans="2:12" ht="18.75">
      <c r="B28" s="1584" t="s">
        <v>265</v>
      </c>
      <c r="C28" s="1585" t="s">
        <v>224</v>
      </c>
      <c r="D28" s="1586">
        <v>9</v>
      </c>
      <c r="E28" s="1587">
        <v>0</v>
      </c>
      <c r="F28" s="1588">
        <v>9</v>
      </c>
      <c r="G28" s="1589">
        <v>7</v>
      </c>
      <c r="H28" s="1587">
        <v>0</v>
      </c>
      <c r="I28" s="1588">
        <v>7</v>
      </c>
      <c r="J28" s="1589">
        <v>16</v>
      </c>
      <c r="K28" s="1587">
        <v>0</v>
      </c>
      <c r="L28" s="1588">
        <v>16</v>
      </c>
    </row>
    <row r="29" spans="2:12" ht="18.75">
      <c r="B29" s="1576" t="s">
        <v>266</v>
      </c>
      <c r="C29" s="1006" t="s">
        <v>226</v>
      </c>
      <c r="D29" s="1577">
        <v>15</v>
      </c>
      <c r="E29" s="992">
        <v>0</v>
      </c>
      <c r="F29" s="1578">
        <v>15</v>
      </c>
      <c r="G29" s="993">
        <v>6</v>
      </c>
      <c r="H29" s="992">
        <v>0</v>
      </c>
      <c r="I29" s="1578">
        <v>6</v>
      </c>
      <c r="J29" s="993">
        <v>21</v>
      </c>
      <c r="K29" s="992">
        <v>0</v>
      </c>
      <c r="L29" s="1578">
        <v>21</v>
      </c>
    </row>
    <row r="30" spans="2:12" ht="18.75">
      <c r="B30" s="1576" t="s">
        <v>267</v>
      </c>
      <c r="C30" s="1006" t="s">
        <v>228</v>
      </c>
      <c r="D30" s="1577">
        <v>8</v>
      </c>
      <c r="E30" s="992">
        <v>0</v>
      </c>
      <c r="F30" s="1578">
        <v>8</v>
      </c>
      <c r="G30" s="993">
        <v>8</v>
      </c>
      <c r="H30" s="992">
        <v>0</v>
      </c>
      <c r="I30" s="1578">
        <v>8</v>
      </c>
      <c r="J30" s="993">
        <v>16</v>
      </c>
      <c r="K30" s="992">
        <v>0</v>
      </c>
      <c r="L30" s="1578">
        <v>16</v>
      </c>
    </row>
    <row r="31" spans="2:12" ht="18.75">
      <c r="B31" s="1576" t="s">
        <v>268</v>
      </c>
      <c r="C31" s="1006" t="s">
        <v>230</v>
      </c>
      <c r="D31" s="1577">
        <v>8</v>
      </c>
      <c r="E31" s="992">
        <v>2</v>
      </c>
      <c r="F31" s="1578">
        <v>10</v>
      </c>
      <c r="G31" s="993">
        <v>7</v>
      </c>
      <c r="H31" s="992">
        <v>0</v>
      </c>
      <c r="I31" s="1578">
        <v>7</v>
      </c>
      <c r="J31" s="993">
        <v>15</v>
      </c>
      <c r="K31" s="992">
        <v>2</v>
      </c>
      <c r="L31" s="1578">
        <v>17</v>
      </c>
    </row>
    <row r="32" spans="2:12" ht="18.75">
      <c r="B32" s="1576" t="s">
        <v>269</v>
      </c>
      <c r="C32" s="1006" t="s">
        <v>270</v>
      </c>
      <c r="D32" s="1577">
        <v>8</v>
      </c>
      <c r="E32" s="992">
        <v>1</v>
      </c>
      <c r="F32" s="1578">
        <v>9</v>
      </c>
      <c r="G32" s="993">
        <v>4</v>
      </c>
      <c r="H32" s="992">
        <v>0</v>
      </c>
      <c r="I32" s="1578">
        <v>4</v>
      </c>
      <c r="J32" s="993">
        <v>12</v>
      </c>
      <c r="K32" s="992">
        <v>1</v>
      </c>
      <c r="L32" s="1578">
        <v>13</v>
      </c>
    </row>
    <row r="33" spans="2:12" ht="18.75">
      <c r="B33" s="1576" t="s">
        <v>271</v>
      </c>
      <c r="C33" s="1006" t="s">
        <v>234</v>
      </c>
      <c r="D33" s="1577">
        <v>40</v>
      </c>
      <c r="E33" s="992">
        <v>0</v>
      </c>
      <c r="F33" s="1578">
        <v>40</v>
      </c>
      <c r="G33" s="993">
        <v>39</v>
      </c>
      <c r="H33" s="992">
        <v>0</v>
      </c>
      <c r="I33" s="1578">
        <v>39</v>
      </c>
      <c r="J33" s="993">
        <v>79</v>
      </c>
      <c r="K33" s="992">
        <v>0</v>
      </c>
      <c r="L33" s="1578">
        <v>79</v>
      </c>
    </row>
    <row r="34" spans="2:12" ht="18.75">
      <c r="B34" s="1576" t="s">
        <v>272</v>
      </c>
      <c r="C34" s="1006" t="s">
        <v>236</v>
      </c>
      <c r="D34" s="1577">
        <v>15</v>
      </c>
      <c r="E34" s="992">
        <v>0</v>
      </c>
      <c r="F34" s="1578">
        <v>15</v>
      </c>
      <c r="G34" s="993">
        <v>7</v>
      </c>
      <c r="H34" s="992">
        <v>0</v>
      </c>
      <c r="I34" s="1578">
        <v>7</v>
      </c>
      <c r="J34" s="993">
        <v>22</v>
      </c>
      <c r="K34" s="992">
        <v>0</v>
      </c>
      <c r="L34" s="1578">
        <v>22</v>
      </c>
    </row>
    <row r="35" spans="2:12" ht="18.75">
      <c r="B35" s="1576" t="s">
        <v>273</v>
      </c>
      <c r="C35" s="1006" t="s">
        <v>240</v>
      </c>
      <c r="D35" s="1577">
        <v>35</v>
      </c>
      <c r="E35" s="992">
        <v>0</v>
      </c>
      <c r="F35" s="1578">
        <v>35</v>
      </c>
      <c r="G35" s="993">
        <v>19</v>
      </c>
      <c r="H35" s="992">
        <v>0</v>
      </c>
      <c r="I35" s="1578">
        <v>19</v>
      </c>
      <c r="J35" s="993">
        <v>54</v>
      </c>
      <c r="K35" s="992">
        <v>0</v>
      </c>
      <c r="L35" s="1578">
        <v>54</v>
      </c>
    </row>
    <row r="36" spans="2:12" ht="18.75">
      <c r="B36" s="1576" t="s">
        <v>274</v>
      </c>
      <c r="C36" s="1006" t="s">
        <v>242</v>
      </c>
      <c r="D36" s="1577">
        <v>7</v>
      </c>
      <c r="E36" s="992">
        <v>0</v>
      </c>
      <c r="F36" s="1578">
        <v>7</v>
      </c>
      <c r="G36" s="993">
        <v>5</v>
      </c>
      <c r="H36" s="992">
        <v>0</v>
      </c>
      <c r="I36" s="1578">
        <v>5</v>
      </c>
      <c r="J36" s="993">
        <v>12</v>
      </c>
      <c r="K36" s="992">
        <v>0</v>
      </c>
      <c r="L36" s="1578">
        <v>12</v>
      </c>
    </row>
    <row r="37" spans="2:12" ht="18.75">
      <c r="B37" s="1576" t="s">
        <v>275</v>
      </c>
      <c r="C37" s="1006" t="s">
        <v>252</v>
      </c>
      <c r="D37" s="1577">
        <v>2</v>
      </c>
      <c r="E37" s="992">
        <v>0</v>
      </c>
      <c r="F37" s="1578">
        <v>2</v>
      </c>
      <c r="G37" s="993">
        <v>2</v>
      </c>
      <c r="H37" s="992">
        <v>2</v>
      </c>
      <c r="I37" s="1578">
        <v>4</v>
      </c>
      <c r="J37" s="993">
        <v>4</v>
      </c>
      <c r="K37" s="992">
        <v>2</v>
      </c>
      <c r="L37" s="1578">
        <v>6</v>
      </c>
    </row>
    <row r="38" spans="2:12" ht="18.75">
      <c r="B38" s="1576" t="s">
        <v>276</v>
      </c>
      <c r="C38" s="1006" t="s">
        <v>254</v>
      </c>
      <c r="D38" s="1577">
        <v>2</v>
      </c>
      <c r="E38" s="992">
        <v>0</v>
      </c>
      <c r="F38" s="1578">
        <v>2</v>
      </c>
      <c r="G38" s="993">
        <v>0</v>
      </c>
      <c r="H38" s="992">
        <v>1</v>
      </c>
      <c r="I38" s="1578">
        <v>1</v>
      </c>
      <c r="J38" s="993">
        <v>2</v>
      </c>
      <c r="K38" s="992">
        <v>1</v>
      </c>
      <c r="L38" s="1578">
        <v>3</v>
      </c>
    </row>
    <row r="39" spans="2:12" ht="18.75">
      <c r="B39" s="1576" t="s">
        <v>323</v>
      </c>
      <c r="C39" s="1006" t="s">
        <v>256</v>
      </c>
      <c r="D39" s="1577">
        <v>1</v>
      </c>
      <c r="E39" s="992">
        <v>0</v>
      </c>
      <c r="F39" s="1578">
        <v>1</v>
      </c>
      <c r="G39" s="993">
        <v>0</v>
      </c>
      <c r="H39" s="992">
        <v>0</v>
      </c>
      <c r="I39" s="1578">
        <v>0</v>
      </c>
      <c r="J39" s="993">
        <v>1</v>
      </c>
      <c r="K39" s="992">
        <v>0</v>
      </c>
      <c r="L39" s="1578">
        <v>1</v>
      </c>
    </row>
    <row r="40" spans="2:12" ht="18.75">
      <c r="B40" s="1576" t="s">
        <v>324</v>
      </c>
      <c r="C40" s="1006" t="s">
        <v>258</v>
      </c>
      <c r="D40" s="1577">
        <v>1</v>
      </c>
      <c r="E40" s="992">
        <v>0</v>
      </c>
      <c r="F40" s="1578">
        <v>1</v>
      </c>
      <c r="G40" s="993">
        <v>1</v>
      </c>
      <c r="H40" s="992">
        <v>0</v>
      </c>
      <c r="I40" s="1578">
        <v>1</v>
      </c>
      <c r="J40" s="993">
        <v>2</v>
      </c>
      <c r="K40" s="992">
        <v>0</v>
      </c>
      <c r="L40" s="1578">
        <v>2</v>
      </c>
    </row>
    <row r="41" spans="2:12" ht="18.75">
      <c r="B41" s="1576" t="s">
        <v>277</v>
      </c>
      <c r="C41" s="1006" t="s">
        <v>260</v>
      </c>
      <c r="D41" s="1577">
        <v>3</v>
      </c>
      <c r="E41" s="992">
        <v>0</v>
      </c>
      <c r="F41" s="1578">
        <v>3</v>
      </c>
      <c r="G41" s="993">
        <v>3</v>
      </c>
      <c r="H41" s="992">
        <v>0</v>
      </c>
      <c r="I41" s="1578">
        <v>3</v>
      </c>
      <c r="J41" s="993">
        <v>6</v>
      </c>
      <c r="K41" s="992">
        <v>0</v>
      </c>
      <c r="L41" s="1578">
        <v>6</v>
      </c>
    </row>
    <row r="42" spans="2:12" ht="18.75">
      <c r="B42" s="1576" t="s">
        <v>278</v>
      </c>
      <c r="C42" s="1006" t="s">
        <v>262</v>
      </c>
      <c r="D42" s="1577">
        <v>10</v>
      </c>
      <c r="E42" s="992">
        <v>0</v>
      </c>
      <c r="F42" s="1578">
        <v>10</v>
      </c>
      <c r="G42" s="993">
        <v>10</v>
      </c>
      <c r="H42" s="992">
        <v>2</v>
      </c>
      <c r="I42" s="1578">
        <v>12</v>
      </c>
      <c r="J42" s="993">
        <v>20</v>
      </c>
      <c r="K42" s="992">
        <v>2</v>
      </c>
      <c r="L42" s="1578">
        <v>22</v>
      </c>
    </row>
    <row r="43" spans="2:12" ht="37.5" customHeight="1" thickBot="1">
      <c r="B43" s="1579" t="s">
        <v>279</v>
      </c>
      <c r="C43" s="2403" t="s">
        <v>314</v>
      </c>
      <c r="D43" s="1580">
        <v>9</v>
      </c>
      <c r="E43" s="1581">
        <v>0</v>
      </c>
      <c r="F43" s="1582">
        <v>9</v>
      </c>
      <c r="G43" s="1583">
        <v>11</v>
      </c>
      <c r="H43" s="1581">
        <v>0</v>
      </c>
      <c r="I43" s="1582">
        <v>11</v>
      </c>
      <c r="J43" s="1583">
        <v>20</v>
      </c>
      <c r="K43" s="1581">
        <v>0</v>
      </c>
      <c r="L43" s="1582">
        <v>20</v>
      </c>
    </row>
    <row r="44" spans="2:12" ht="20.25" thickBot="1">
      <c r="B44" s="3158" t="s">
        <v>8</v>
      </c>
      <c r="C44" s="3159"/>
      <c r="D44" s="1822">
        <f aca="true" t="shared" si="2" ref="D44:L44">SUM(D28:D43)</f>
        <v>173</v>
      </c>
      <c r="E44" s="1822">
        <f t="shared" si="2"/>
        <v>3</v>
      </c>
      <c r="F44" s="2385">
        <f t="shared" si="2"/>
        <v>176</v>
      </c>
      <c r="G44" s="1822">
        <f t="shared" si="2"/>
        <v>129</v>
      </c>
      <c r="H44" s="1779">
        <f t="shared" si="2"/>
        <v>5</v>
      </c>
      <c r="I44" s="2385">
        <f t="shared" si="2"/>
        <v>134</v>
      </c>
      <c r="J44" s="1822">
        <f t="shared" si="2"/>
        <v>302</v>
      </c>
      <c r="K44" s="1822">
        <f t="shared" si="2"/>
        <v>8</v>
      </c>
      <c r="L44" s="2385">
        <f t="shared" si="2"/>
        <v>310</v>
      </c>
    </row>
    <row r="45" spans="2:12" s="1005" customFormat="1" ht="21" customHeight="1" thickBot="1">
      <c r="B45" s="3132" t="s">
        <v>25</v>
      </c>
      <c r="C45" s="3132"/>
      <c r="D45" s="1120"/>
      <c r="E45" s="1121"/>
      <c r="F45" s="1137"/>
      <c r="G45" s="1121"/>
      <c r="H45" s="1121"/>
      <c r="I45" s="1137"/>
      <c r="J45" s="1121"/>
      <c r="K45" s="1121"/>
      <c r="L45" s="1137"/>
    </row>
    <row r="46" spans="2:12" ht="18.75">
      <c r="B46" s="1584" t="s">
        <v>265</v>
      </c>
      <c r="C46" s="1585" t="s">
        <v>224</v>
      </c>
      <c r="D46" s="1586">
        <v>1</v>
      </c>
      <c r="E46" s="1587">
        <v>0</v>
      </c>
      <c r="F46" s="1588">
        <v>1</v>
      </c>
      <c r="G46" s="1589">
        <v>2</v>
      </c>
      <c r="H46" s="1587">
        <v>0</v>
      </c>
      <c r="I46" s="1588">
        <v>2</v>
      </c>
      <c r="J46" s="1589">
        <v>3</v>
      </c>
      <c r="K46" s="1587">
        <v>0</v>
      </c>
      <c r="L46" s="1588">
        <v>3</v>
      </c>
    </row>
    <row r="47" spans="2:12" ht="18.75">
      <c r="B47" s="1576" t="s">
        <v>268</v>
      </c>
      <c r="C47" s="1006" t="s">
        <v>230</v>
      </c>
      <c r="D47" s="1577">
        <v>1</v>
      </c>
      <c r="E47" s="992">
        <v>0</v>
      </c>
      <c r="F47" s="1578">
        <v>1</v>
      </c>
      <c r="G47" s="993">
        <v>1</v>
      </c>
      <c r="H47" s="992">
        <v>0</v>
      </c>
      <c r="I47" s="1578">
        <v>1</v>
      </c>
      <c r="J47" s="993">
        <v>2</v>
      </c>
      <c r="K47" s="992">
        <v>0</v>
      </c>
      <c r="L47" s="1578">
        <v>2</v>
      </c>
    </row>
    <row r="48" spans="2:12" ht="18.75">
      <c r="B48" s="1576" t="s">
        <v>269</v>
      </c>
      <c r="C48" s="1006" t="s">
        <v>270</v>
      </c>
      <c r="D48" s="1577">
        <v>0</v>
      </c>
      <c r="E48" s="992">
        <v>0</v>
      </c>
      <c r="F48" s="1578">
        <v>0</v>
      </c>
      <c r="G48" s="993">
        <v>1</v>
      </c>
      <c r="H48" s="992">
        <v>0</v>
      </c>
      <c r="I48" s="1578">
        <v>1</v>
      </c>
      <c r="J48" s="993">
        <v>1</v>
      </c>
      <c r="K48" s="992">
        <v>0</v>
      </c>
      <c r="L48" s="1578">
        <v>1</v>
      </c>
    </row>
    <row r="49" spans="2:12" ht="18.75">
      <c r="B49" s="1576" t="s">
        <v>273</v>
      </c>
      <c r="C49" s="1006" t="s">
        <v>240</v>
      </c>
      <c r="D49" s="1577">
        <v>4</v>
      </c>
      <c r="E49" s="992">
        <v>0</v>
      </c>
      <c r="F49" s="1578">
        <v>4</v>
      </c>
      <c r="G49" s="993">
        <v>4</v>
      </c>
      <c r="H49" s="992">
        <v>0</v>
      </c>
      <c r="I49" s="1578">
        <v>4</v>
      </c>
      <c r="J49" s="993">
        <v>8</v>
      </c>
      <c r="K49" s="992">
        <v>0</v>
      </c>
      <c r="L49" s="1578">
        <v>8</v>
      </c>
    </row>
    <row r="50" spans="2:12" ht="18.75">
      <c r="B50" s="1576" t="s">
        <v>274</v>
      </c>
      <c r="C50" s="1006" t="s">
        <v>242</v>
      </c>
      <c r="D50" s="1577">
        <v>1</v>
      </c>
      <c r="E50" s="992">
        <v>0</v>
      </c>
      <c r="F50" s="1578">
        <v>1</v>
      </c>
      <c r="G50" s="993">
        <v>0</v>
      </c>
      <c r="H50" s="992">
        <v>0</v>
      </c>
      <c r="I50" s="1578">
        <v>0</v>
      </c>
      <c r="J50" s="993">
        <v>1</v>
      </c>
      <c r="K50" s="992">
        <v>0</v>
      </c>
      <c r="L50" s="1578">
        <v>1</v>
      </c>
    </row>
    <row r="51" spans="2:12" ht="18.75">
      <c r="B51" s="1576" t="s">
        <v>275</v>
      </c>
      <c r="C51" s="1006" t="s">
        <v>252</v>
      </c>
      <c r="D51" s="1577">
        <v>1</v>
      </c>
      <c r="E51" s="992">
        <v>0</v>
      </c>
      <c r="F51" s="1578">
        <v>1</v>
      </c>
      <c r="G51" s="993">
        <v>0</v>
      </c>
      <c r="H51" s="992">
        <v>0</v>
      </c>
      <c r="I51" s="1578">
        <v>0</v>
      </c>
      <c r="J51" s="993">
        <v>1</v>
      </c>
      <c r="K51" s="992">
        <v>0</v>
      </c>
      <c r="L51" s="1578">
        <v>1</v>
      </c>
    </row>
    <row r="52" spans="2:12" ht="18.75">
      <c r="B52" s="1576" t="s">
        <v>276</v>
      </c>
      <c r="C52" s="1006" t="s">
        <v>254</v>
      </c>
      <c r="D52" s="1577">
        <v>1</v>
      </c>
      <c r="E52" s="992">
        <v>0</v>
      </c>
      <c r="F52" s="1578">
        <v>1</v>
      </c>
      <c r="G52" s="993">
        <v>2</v>
      </c>
      <c r="H52" s="992">
        <v>0</v>
      </c>
      <c r="I52" s="1578">
        <v>2</v>
      </c>
      <c r="J52" s="993">
        <v>3</v>
      </c>
      <c r="K52" s="992">
        <v>0</v>
      </c>
      <c r="L52" s="1578">
        <v>3</v>
      </c>
    </row>
    <row r="53" spans="2:12" ht="18.75">
      <c r="B53" s="1576" t="s">
        <v>323</v>
      </c>
      <c r="C53" s="1006" t="s">
        <v>256</v>
      </c>
      <c r="D53" s="1577">
        <v>1</v>
      </c>
      <c r="E53" s="992">
        <v>0</v>
      </c>
      <c r="F53" s="1578">
        <v>1</v>
      </c>
      <c r="G53" s="993">
        <v>0</v>
      </c>
      <c r="H53" s="992">
        <v>0</v>
      </c>
      <c r="I53" s="1578">
        <v>0</v>
      </c>
      <c r="J53" s="993">
        <v>1</v>
      </c>
      <c r="K53" s="992">
        <v>0</v>
      </c>
      <c r="L53" s="1578">
        <v>1</v>
      </c>
    </row>
    <row r="54" spans="2:12" ht="38.25" thickBot="1">
      <c r="B54" s="1579" t="s">
        <v>279</v>
      </c>
      <c r="C54" s="2403" t="s">
        <v>314</v>
      </c>
      <c r="D54" s="1580">
        <v>1</v>
      </c>
      <c r="E54" s="1581">
        <v>0</v>
      </c>
      <c r="F54" s="1582">
        <v>1</v>
      </c>
      <c r="G54" s="1583">
        <v>0</v>
      </c>
      <c r="H54" s="1581">
        <v>0</v>
      </c>
      <c r="I54" s="1582">
        <v>0</v>
      </c>
      <c r="J54" s="1583">
        <v>1</v>
      </c>
      <c r="K54" s="1581">
        <v>0</v>
      </c>
      <c r="L54" s="1582">
        <v>1</v>
      </c>
    </row>
    <row r="55" spans="2:12" ht="19.5">
      <c r="B55" s="3149" t="s">
        <v>13</v>
      </c>
      <c r="C55" s="3149"/>
      <c r="D55" s="2404">
        <f aca="true" t="shared" si="3" ref="D55:L55">SUM(D46:D54)</f>
        <v>11</v>
      </c>
      <c r="E55" s="2405">
        <f t="shared" si="3"/>
        <v>0</v>
      </c>
      <c r="F55" s="2376">
        <f t="shared" si="3"/>
        <v>11</v>
      </c>
      <c r="G55" s="2406">
        <f t="shared" si="3"/>
        <v>10</v>
      </c>
      <c r="H55" s="2405">
        <f t="shared" si="3"/>
        <v>0</v>
      </c>
      <c r="I55" s="2376">
        <f t="shared" si="3"/>
        <v>10</v>
      </c>
      <c r="J55" s="2406">
        <f t="shared" si="3"/>
        <v>21</v>
      </c>
      <c r="K55" s="2405">
        <f t="shared" si="3"/>
        <v>0</v>
      </c>
      <c r="L55" s="2376">
        <f t="shared" si="3"/>
        <v>21</v>
      </c>
    </row>
    <row r="56" spans="2:12" ht="19.5">
      <c r="B56" s="3160" t="s">
        <v>10</v>
      </c>
      <c r="C56" s="3160"/>
      <c r="D56" s="1085">
        <f aca="true" t="shared" si="4" ref="D56:L56">D44</f>
        <v>173</v>
      </c>
      <c r="E56" s="1086">
        <f t="shared" si="4"/>
        <v>3</v>
      </c>
      <c r="F56" s="1087">
        <f t="shared" si="4"/>
        <v>176</v>
      </c>
      <c r="G56" s="1088">
        <f t="shared" si="4"/>
        <v>129</v>
      </c>
      <c r="H56" s="1086">
        <f t="shared" si="4"/>
        <v>5</v>
      </c>
      <c r="I56" s="1087">
        <f t="shared" si="4"/>
        <v>134</v>
      </c>
      <c r="J56" s="1088">
        <f t="shared" si="4"/>
        <v>302</v>
      </c>
      <c r="K56" s="1086">
        <f t="shared" si="4"/>
        <v>8</v>
      </c>
      <c r="L56" s="1087">
        <f t="shared" si="4"/>
        <v>310</v>
      </c>
    </row>
    <row r="57" spans="2:12" ht="20.25" thickBot="1">
      <c r="B57" s="3161" t="s">
        <v>17</v>
      </c>
      <c r="C57" s="3161"/>
      <c r="D57" s="1134">
        <f aca="true" t="shared" si="5" ref="D57:L57">D55</f>
        <v>11</v>
      </c>
      <c r="E57" s="1135">
        <f t="shared" si="5"/>
        <v>0</v>
      </c>
      <c r="F57" s="1091">
        <f t="shared" si="5"/>
        <v>11</v>
      </c>
      <c r="G57" s="1136">
        <f t="shared" si="5"/>
        <v>10</v>
      </c>
      <c r="H57" s="1135">
        <f t="shared" si="5"/>
        <v>0</v>
      </c>
      <c r="I57" s="1091">
        <f t="shared" si="5"/>
        <v>10</v>
      </c>
      <c r="J57" s="1136">
        <f t="shared" si="5"/>
        <v>21</v>
      </c>
      <c r="K57" s="1135">
        <f t="shared" si="5"/>
        <v>0</v>
      </c>
      <c r="L57" s="1091">
        <f t="shared" si="5"/>
        <v>21</v>
      </c>
    </row>
    <row r="58" spans="2:12" ht="20.25" thickBot="1">
      <c r="B58" s="3146" t="s">
        <v>18</v>
      </c>
      <c r="C58" s="3146"/>
      <c r="D58" s="2407">
        <f aca="true" t="shared" si="6" ref="D58:L58">D56+D57</f>
        <v>184</v>
      </c>
      <c r="E58" s="2408">
        <f t="shared" si="6"/>
        <v>3</v>
      </c>
      <c r="F58" s="2385">
        <f t="shared" si="6"/>
        <v>187</v>
      </c>
      <c r="G58" s="2409">
        <f t="shared" si="6"/>
        <v>139</v>
      </c>
      <c r="H58" s="2408">
        <f t="shared" si="6"/>
        <v>5</v>
      </c>
      <c r="I58" s="2385">
        <f t="shared" si="6"/>
        <v>144</v>
      </c>
      <c r="J58" s="2409">
        <f t="shared" si="6"/>
        <v>323</v>
      </c>
      <c r="K58" s="2408">
        <f t="shared" si="6"/>
        <v>8</v>
      </c>
      <c r="L58" s="2385">
        <f t="shared" si="6"/>
        <v>331</v>
      </c>
    </row>
    <row r="61" spans="2:19" ht="24.75" customHeight="1">
      <c r="B61" s="3117" t="str">
        <f>'[2]СПО'!B42</f>
        <v>Начальник УМО___________________И.И. Линник</v>
      </c>
      <c r="C61" s="3117"/>
      <c r="D61" s="3117"/>
      <c r="E61" s="3117"/>
      <c r="F61" s="3117"/>
      <c r="G61" s="3117"/>
      <c r="H61" s="3117"/>
      <c r="I61" s="3117"/>
      <c r="J61" s="3117"/>
      <c r="K61" s="3117"/>
      <c r="L61" s="3117"/>
      <c r="M61" s="1014"/>
      <c r="N61" s="1014"/>
      <c r="O61" s="1014"/>
      <c r="P61" s="1014"/>
      <c r="Q61" s="1014"/>
      <c r="R61" s="996"/>
      <c r="S61" s="996"/>
    </row>
  </sheetData>
  <sheetProtection/>
  <mergeCells count="20">
    <mergeCell ref="B8:C8"/>
    <mergeCell ref="B25:C25"/>
    <mergeCell ref="B26:C26"/>
    <mergeCell ref="F3:L3"/>
    <mergeCell ref="B1:L1"/>
    <mergeCell ref="A2:L2"/>
    <mergeCell ref="B5:C7"/>
    <mergeCell ref="D5:F6"/>
    <mergeCell ref="G5:I6"/>
    <mergeCell ref="J5:L6"/>
    <mergeCell ref="B3:C3"/>
    <mergeCell ref="D3:E3"/>
    <mergeCell ref="B58:C58"/>
    <mergeCell ref="B61:L61"/>
    <mergeCell ref="B27:C27"/>
    <mergeCell ref="B44:C44"/>
    <mergeCell ref="B45:C45"/>
    <mergeCell ref="B55:C55"/>
    <mergeCell ref="B56:C56"/>
    <mergeCell ref="B57:C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Q29"/>
  <sheetViews>
    <sheetView zoomScale="75" zoomScaleNormal="75" zoomScalePageLayoutView="0" workbookViewId="0" topLeftCell="A1">
      <selection activeCell="J35" sqref="J35"/>
    </sheetView>
  </sheetViews>
  <sheetFormatPr defaultColWidth="9.00390625" defaultRowHeight="12.75"/>
  <cols>
    <col min="1" max="1" width="9.125" style="357" customWidth="1"/>
    <col min="2" max="2" width="12.625" style="357" customWidth="1"/>
    <col min="3" max="3" width="63.625" style="357" customWidth="1"/>
    <col min="4" max="4" width="16.00390625" style="357" customWidth="1"/>
    <col min="5" max="5" width="12.125" style="357" customWidth="1"/>
    <col min="6" max="6" width="11.25390625" style="1225" customWidth="1"/>
    <col min="7" max="7" width="15.625" style="357" customWidth="1"/>
    <col min="8" max="8" width="12.375" style="357" customWidth="1"/>
    <col min="9" max="9" width="11.25390625" style="1225" customWidth="1"/>
    <col min="10" max="10" width="15.625" style="357" customWidth="1"/>
    <col min="11" max="11" width="13.75390625" style="357" customWidth="1"/>
    <col min="12" max="12" width="10.75390625" style="1225" customWidth="1"/>
    <col min="13" max="13" width="15.375" style="357" customWidth="1"/>
    <col min="14" max="14" width="13.875" style="357" customWidth="1"/>
    <col min="15" max="15" width="12.00390625" style="1225" customWidth="1"/>
    <col min="16" max="16384" width="9.125" style="357" customWidth="1"/>
  </cols>
  <sheetData>
    <row r="1" spans="1:15" s="997" customFormat="1" ht="18.75" customHeight="1">
      <c r="A1" s="1008"/>
      <c r="B1" s="3108" t="str">
        <f>'[1]СПО'!B1</f>
        <v>Гуманитарно-педагогическая академия (филиал) ФГАОУ ВО «КФУ им. В. И. Вернадского» в г. Ялте</v>
      </c>
      <c r="C1" s="3108"/>
      <c r="D1" s="3108"/>
      <c r="E1" s="3108"/>
      <c r="F1" s="3108"/>
      <c r="G1" s="3108"/>
      <c r="H1" s="3108"/>
      <c r="I1" s="3108"/>
      <c r="J1" s="3108"/>
      <c r="K1" s="3108"/>
      <c r="L1" s="3108"/>
      <c r="M1" s="3108"/>
      <c r="N1" s="3108"/>
      <c r="O1" s="3108"/>
    </row>
    <row r="2" spans="1:15" s="997" customFormat="1" ht="18.75">
      <c r="A2" s="3123"/>
      <c r="B2" s="3123"/>
      <c r="C2" s="3123"/>
      <c r="D2" s="3123"/>
      <c r="E2" s="3123"/>
      <c r="F2" s="3123"/>
      <c r="G2" s="3123"/>
      <c r="H2" s="3123"/>
      <c r="I2" s="3123"/>
      <c r="J2" s="3123"/>
      <c r="K2" s="3123"/>
      <c r="L2" s="3123"/>
      <c r="M2" s="3123"/>
      <c r="N2" s="3123"/>
      <c r="O2" s="3123"/>
    </row>
    <row r="3" spans="1:15" s="997" customFormat="1" ht="18.75" customHeight="1">
      <c r="A3" s="1008"/>
      <c r="B3" s="3147" t="s">
        <v>313</v>
      </c>
      <c r="C3" s="3147"/>
      <c r="D3" s="3147"/>
      <c r="E3" s="3147"/>
      <c r="F3" s="3176">
        <v>42644</v>
      </c>
      <c r="G3" s="3154"/>
      <c r="H3" s="3153" t="s">
        <v>294</v>
      </c>
      <c r="I3" s="3153"/>
      <c r="J3" s="3153"/>
      <c r="K3" s="3153"/>
      <c r="L3" s="3153"/>
      <c r="M3" s="3153"/>
      <c r="N3" s="3153"/>
      <c r="O3" s="3153"/>
    </row>
    <row r="4" spans="2:15" s="997" customFormat="1" ht="19.5" thickBot="1">
      <c r="B4" s="989"/>
      <c r="C4" s="989"/>
      <c r="F4" s="998"/>
      <c r="I4" s="998"/>
      <c r="L4" s="998"/>
      <c r="O4" s="998"/>
    </row>
    <row r="5" spans="2:15" s="997" customFormat="1" ht="18.75" customHeight="1">
      <c r="B5" s="3157" t="s">
        <v>9</v>
      </c>
      <c r="C5" s="3183"/>
      <c r="D5" s="3134" t="s">
        <v>0</v>
      </c>
      <c r="E5" s="3125"/>
      <c r="F5" s="3164"/>
      <c r="G5" s="3134" t="s">
        <v>1</v>
      </c>
      <c r="H5" s="3125"/>
      <c r="I5" s="3164"/>
      <c r="J5" s="3134">
        <v>3</v>
      </c>
      <c r="K5" s="3125"/>
      <c r="L5" s="3164"/>
      <c r="M5" s="3177" t="s">
        <v>21</v>
      </c>
      <c r="N5" s="3178"/>
      <c r="O5" s="3179"/>
    </row>
    <row r="6" spans="2:15" s="997" customFormat="1" ht="18.75" customHeight="1" thickBot="1">
      <c r="B6" s="3184"/>
      <c r="C6" s="3185"/>
      <c r="D6" s="3165"/>
      <c r="E6" s="3166"/>
      <c r="F6" s="3167"/>
      <c r="G6" s="3165"/>
      <c r="H6" s="3166"/>
      <c r="I6" s="3167"/>
      <c r="J6" s="3165"/>
      <c r="K6" s="3166"/>
      <c r="L6" s="3167"/>
      <c r="M6" s="3180"/>
      <c r="N6" s="3181"/>
      <c r="O6" s="3182"/>
    </row>
    <row r="7" spans="2:15" s="997" customFormat="1" ht="207" customHeight="1" thickBot="1">
      <c r="B7" s="3186"/>
      <c r="C7" s="3187"/>
      <c r="D7" s="1818" t="s">
        <v>26</v>
      </c>
      <c r="E7" s="1818" t="s">
        <v>27</v>
      </c>
      <c r="F7" s="1819" t="s">
        <v>4</v>
      </c>
      <c r="G7" s="1820" t="s">
        <v>26</v>
      </c>
      <c r="H7" s="1818" t="s">
        <v>27</v>
      </c>
      <c r="I7" s="1821" t="s">
        <v>4</v>
      </c>
      <c r="J7" s="1819" t="s">
        <v>26</v>
      </c>
      <c r="K7" s="1820" t="s">
        <v>27</v>
      </c>
      <c r="L7" s="1819" t="s">
        <v>4</v>
      </c>
      <c r="M7" s="1820" t="s">
        <v>26</v>
      </c>
      <c r="N7" s="1818" t="s">
        <v>27</v>
      </c>
      <c r="O7" s="1819" t="s">
        <v>4</v>
      </c>
    </row>
    <row r="8" spans="2:15" s="997" customFormat="1" ht="20.25" customHeight="1" thickBot="1">
      <c r="B8" s="3127" t="s">
        <v>22</v>
      </c>
      <c r="C8" s="3163"/>
      <c r="D8" s="1111">
        <f aca="true" t="shared" si="0" ref="D8:O8">SUM(D9:D11)</f>
        <v>0</v>
      </c>
      <c r="E8" s="1111">
        <f t="shared" si="0"/>
        <v>1</v>
      </c>
      <c r="F8" s="1111">
        <f t="shared" si="0"/>
        <v>1</v>
      </c>
      <c r="G8" s="1111">
        <f t="shared" si="0"/>
        <v>0</v>
      </c>
      <c r="H8" s="1111">
        <f t="shared" si="0"/>
        <v>14</v>
      </c>
      <c r="I8" s="1112">
        <f t="shared" si="0"/>
        <v>14</v>
      </c>
      <c r="J8" s="1113">
        <f t="shared" si="0"/>
        <v>0</v>
      </c>
      <c r="K8" s="1111">
        <f t="shared" si="0"/>
        <v>4</v>
      </c>
      <c r="L8" s="1112">
        <f t="shared" si="0"/>
        <v>4</v>
      </c>
      <c r="M8" s="1113">
        <f t="shared" si="0"/>
        <v>0</v>
      </c>
      <c r="N8" s="1111">
        <f t="shared" si="0"/>
        <v>19</v>
      </c>
      <c r="O8" s="1112">
        <f t="shared" si="0"/>
        <v>19</v>
      </c>
    </row>
    <row r="9" spans="2:15" ht="18.75">
      <c r="B9" s="1093" t="s">
        <v>268</v>
      </c>
      <c r="C9" s="1094" t="s">
        <v>230</v>
      </c>
      <c r="D9" s="1809">
        <v>0</v>
      </c>
      <c r="E9" s="1810">
        <v>0</v>
      </c>
      <c r="F9" s="1793">
        <v>0</v>
      </c>
      <c r="G9" s="1794">
        <v>0</v>
      </c>
      <c r="H9" s="1792">
        <v>11</v>
      </c>
      <c r="I9" s="1793">
        <v>11</v>
      </c>
      <c r="J9" s="1794">
        <v>0</v>
      </c>
      <c r="K9" s="1792">
        <v>0</v>
      </c>
      <c r="L9" s="1793">
        <v>0</v>
      </c>
      <c r="M9" s="1794">
        <v>0</v>
      </c>
      <c r="N9" s="1792">
        <v>11</v>
      </c>
      <c r="O9" s="1793">
        <v>11</v>
      </c>
    </row>
    <row r="10" spans="2:15" ht="18.75">
      <c r="B10" s="1095" t="s">
        <v>278</v>
      </c>
      <c r="C10" s="1006" t="s">
        <v>262</v>
      </c>
      <c r="D10" s="1811">
        <v>0</v>
      </c>
      <c r="E10" s="1812">
        <v>1</v>
      </c>
      <c r="F10" s="1795">
        <v>1</v>
      </c>
      <c r="G10" s="993">
        <v>0</v>
      </c>
      <c r="H10" s="992">
        <v>3</v>
      </c>
      <c r="I10" s="1795">
        <v>3</v>
      </c>
      <c r="J10" s="993">
        <v>0</v>
      </c>
      <c r="K10" s="992">
        <v>0</v>
      </c>
      <c r="L10" s="1795">
        <v>0</v>
      </c>
      <c r="M10" s="993">
        <v>0</v>
      </c>
      <c r="N10" s="992">
        <v>4</v>
      </c>
      <c r="O10" s="1795">
        <v>4</v>
      </c>
    </row>
    <row r="11" spans="2:15" s="1009" customFormat="1" ht="19.5" thickBot="1">
      <c r="B11" s="1095" t="s">
        <v>279</v>
      </c>
      <c r="C11" s="1006" t="s">
        <v>314</v>
      </c>
      <c r="D11" s="1828">
        <v>0</v>
      </c>
      <c r="E11" s="1829">
        <v>0</v>
      </c>
      <c r="F11" s="1807">
        <v>0</v>
      </c>
      <c r="G11" s="1824">
        <v>0</v>
      </c>
      <c r="H11" s="1823">
        <v>0</v>
      </c>
      <c r="I11" s="1807">
        <v>0</v>
      </c>
      <c r="J11" s="1824">
        <v>0</v>
      </c>
      <c r="K11" s="1823">
        <v>4</v>
      </c>
      <c r="L11" s="1807">
        <v>4</v>
      </c>
      <c r="M11" s="1824">
        <v>0</v>
      </c>
      <c r="N11" s="1823">
        <v>4</v>
      </c>
      <c r="O11" s="1807">
        <v>4</v>
      </c>
    </row>
    <row r="12" spans="2:15" ht="20.25" thickBot="1">
      <c r="B12" s="3161" t="s">
        <v>16</v>
      </c>
      <c r="C12" s="3168"/>
      <c r="D12" s="1101">
        <f aca="true" t="shared" si="1" ref="D12:O12">SUM(D9:D11)</f>
        <v>0</v>
      </c>
      <c r="E12" s="1830">
        <f t="shared" si="1"/>
        <v>1</v>
      </c>
      <c r="F12" s="1104">
        <f t="shared" si="1"/>
        <v>1</v>
      </c>
      <c r="G12" s="1102">
        <f t="shared" si="1"/>
        <v>0</v>
      </c>
      <c r="H12" s="1102">
        <f t="shared" si="1"/>
        <v>14</v>
      </c>
      <c r="I12" s="1104">
        <f t="shared" si="1"/>
        <v>14</v>
      </c>
      <c r="J12" s="1102">
        <f t="shared" si="1"/>
        <v>0</v>
      </c>
      <c r="K12" s="1102">
        <f t="shared" si="1"/>
        <v>4</v>
      </c>
      <c r="L12" s="1104">
        <f t="shared" si="1"/>
        <v>4</v>
      </c>
      <c r="M12" s="1102">
        <f t="shared" si="1"/>
        <v>0</v>
      </c>
      <c r="N12" s="1102">
        <f t="shared" si="1"/>
        <v>19</v>
      </c>
      <c r="O12" s="1104">
        <f t="shared" si="1"/>
        <v>19</v>
      </c>
    </row>
    <row r="13" spans="2:15" ht="19.5">
      <c r="B13" s="3169" t="s">
        <v>23</v>
      </c>
      <c r="C13" s="3170"/>
      <c r="D13" s="1223"/>
      <c r="E13" s="1831"/>
      <c r="F13" s="1825"/>
      <c r="G13" s="529"/>
      <c r="H13" s="529"/>
      <c r="I13" s="1825"/>
      <c r="J13" s="529"/>
      <c r="K13" s="529"/>
      <c r="L13" s="1825"/>
      <c r="M13" s="529"/>
      <c r="N13" s="529"/>
      <c r="O13" s="1825"/>
    </row>
    <row r="14" spans="2:15" ht="20.25" thickBot="1">
      <c r="B14" s="3161" t="s">
        <v>11</v>
      </c>
      <c r="C14" s="3168"/>
      <c r="D14" s="1834"/>
      <c r="E14" s="1835"/>
      <c r="F14" s="1836"/>
      <c r="G14" s="1837"/>
      <c r="H14" s="1837"/>
      <c r="I14" s="1836"/>
      <c r="J14" s="1837"/>
      <c r="K14" s="1837"/>
      <c r="L14" s="1836"/>
      <c r="M14" s="1837"/>
      <c r="N14" s="1837"/>
      <c r="O14" s="1836"/>
    </row>
    <row r="15" spans="2:15" ht="18.75">
      <c r="B15" s="1093" t="s">
        <v>268</v>
      </c>
      <c r="C15" s="1094" t="s">
        <v>230</v>
      </c>
      <c r="D15" s="1809">
        <v>0</v>
      </c>
      <c r="E15" s="1810">
        <v>0</v>
      </c>
      <c r="F15" s="1793">
        <v>0</v>
      </c>
      <c r="G15" s="1794">
        <v>0</v>
      </c>
      <c r="H15" s="1792">
        <v>11</v>
      </c>
      <c r="I15" s="1793">
        <v>11</v>
      </c>
      <c r="J15" s="1794">
        <v>0</v>
      </c>
      <c r="K15" s="1792">
        <v>0</v>
      </c>
      <c r="L15" s="1793">
        <v>0</v>
      </c>
      <c r="M15" s="1794">
        <v>0</v>
      </c>
      <c r="N15" s="1792">
        <v>11</v>
      </c>
      <c r="O15" s="1793">
        <v>11</v>
      </c>
    </row>
    <row r="16" spans="2:15" ht="18.75">
      <c r="B16" s="1095" t="s">
        <v>278</v>
      </c>
      <c r="C16" s="1006" t="s">
        <v>262</v>
      </c>
      <c r="D16" s="1811">
        <v>0</v>
      </c>
      <c r="E16" s="1812">
        <v>1</v>
      </c>
      <c r="F16" s="1795">
        <v>1</v>
      </c>
      <c r="G16" s="993">
        <v>0</v>
      </c>
      <c r="H16" s="992">
        <v>3</v>
      </c>
      <c r="I16" s="1795">
        <v>3</v>
      </c>
      <c r="J16" s="993">
        <v>0</v>
      </c>
      <c r="K16" s="992">
        <v>0</v>
      </c>
      <c r="L16" s="1795">
        <v>0</v>
      </c>
      <c r="M16" s="993">
        <v>0</v>
      </c>
      <c r="N16" s="992">
        <v>4</v>
      </c>
      <c r="O16" s="1795">
        <v>4</v>
      </c>
    </row>
    <row r="17" spans="2:15" ht="19.5" thickBot="1">
      <c r="B17" s="1096" t="s">
        <v>279</v>
      </c>
      <c r="C17" s="1097" t="s">
        <v>314</v>
      </c>
      <c r="D17" s="1813">
        <v>0</v>
      </c>
      <c r="E17" s="1814">
        <v>0</v>
      </c>
      <c r="F17" s="1799">
        <v>0</v>
      </c>
      <c r="G17" s="1800">
        <v>0</v>
      </c>
      <c r="H17" s="1798">
        <v>0</v>
      </c>
      <c r="I17" s="1799">
        <v>0</v>
      </c>
      <c r="J17" s="1800">
        <v>0</v>
      </c>
      <c r="K17" s="1798">
        <v>4</v>
      </c>
      <c r="L17" s="1799">
        <v>4</v>
      </c>
      <c r="M17" s="1800">
        <v>0</v>
      </c>
      <c r="N17" s="1798">
        <v>4</v>
      </c>
      <c r="O17" s="1799">
        <v>4</v>
      </c>
    </row>
    <row r="18" spans="2:15" ht="20.25" thickBot="1">
      <c r="B18" s="3150" t="s">
        <v>8</v>
      </c>
      <c r="C18" s="3171"/>
      <c r="D18" s="1114">
        <f aca="true" t="shared" si="2" ref="D18:O18">SUM(D15:D17)</f>
        <v>0</v>
      </c>
      <c r="E18" s="1116">
        <f t="shared" si="2"/>
        <v>1</v>
      </c>
      <c r="F18" s="1801">
        <f t="shared" si="2"/>
        <v>1</v>
      </c>
      <c r="G18" s="1115">
        <f t="shared" si="2"/>
        <v>0</v>
      </c>
      <c r="H18" s="1115">
        <f t="shared" si="2"/>
        <v>14</v>
      </c>
      <c r="I18" s="1801">
        <f t="shared" si="2"/>
        <v>14</v>
      </c>
      <c r="J18" s="1115">
        <f t="shared" si="2"/>
        <v>0</v>
      </c>
      <c r="K18" s="1115">
        <f t="shared" si="2"/>
        <v>4</v>
      </c>
      <c r="L18" s="1801">
        <f t="shared" si="2"/>
        <v>4</v>
      </c>
      <c r="M18" s="1115">
        <f t="shared" si="2"/>
        <v>0</v>
      </c>
      <c r="N18" s="1115">
        <f t="shared" si="2"/>
        <v>19</v>
      </c>
      <c r="O18" s="1801">
        <f t="shared" si="2"/>
        <v>19</v>
      </c>
    </row>
    <row r="19" spans="2:15" ht="20.25" customHeight="1" thickBot="1">
      <c r="B19" s="3172" t="s">
        <v>25</v>
      </c>
      <c r="C19" s="3173"/>
      <c r="D19" s="1223"/>
      <c r="E19" s="1831"/>
      <c r="F19" s="1825"/>
      <c r="G19" s="529"/>
      <c r="H19" s="529"/>
      <c r="I19" s="1825"/>
      <c r="J19" s="529"/>
      <c r="K19" s="529"/>
      <c r="L19" s="1825"/>
      <c r="M19" s="529"/>
      <c r="N19" s="529"/>
      <c r="O19" s="1825"/>
    </row>
    <row r="20" spans="2:15" ht="18.75">
      <c r="B20" s="1584" t="s">
        <v>268</v>
      </c>
      <c r="C20" s="1585" t="s">
        <v>230</v>
      </c>
      <c r="D20" s="1809">
        <v>0</v>
      </c>
      <c r="E20" s="1810">
        <v>0</v>
      </c>
      <c r="F20" s="1793">
        <v>0</v>
      </c>
      <c r="G20" s="1794">
        <v>0</v>
      </c>
      <c r="H20" s="1792">
        <v>0</v>
      </c>
      <c r="I20" s="1793">
        <v>0</v>
      </c>
      <c r="J20" s="1794">
        <v>0</v>
      </c>
      <c r="K20" s="1792">
        <v>0</v>
      </c>
      <c r="L20" s="1793">
        <v>0</v>
      </c>
      <c r="M20" s="1794">
        <v>0</v>
      </c>
      <c r="N20" s="1792">
        <v>0</v>
      </c>
      <c r="O20" s="1793">
        <v>0</v>
      </c>
    </row>
    <row r="21" spans="2:15" ht="18.75">
      <c r="B21" s="1576" t="s">
        <v>278</v>
      </c>
      <c r="C21" s="1006" t="s">
        <v>262</v>
      </c>
      <c r="D21" s="1811">
        <v>0</v>
      </c>
      <c r="E21" s="1812">
        <v>0</v>
      </c>
      <c r="F21" s="1795">
        <v>0</v>
      </c>
      <c r="G21" s="993">
        <v>0</v>
      </c>
      <c r="H21" s="992">
        <v>0</v>
      </c>
      <c r="I21" s="1795">
        <v>0</v>
      </c>
      <c r="J21" s="993">
        <v>0</v>
      </c>
      <c r="K21" s="992">
        <v>0</v>
      </c>
      <c r="L21" s="1795">
        <v>0</v>
      </c>
      <c r="M21" s="993">
        <v>0</v>
      </c>
      <c r="N21" s="992">
        <v>0</v>
      </c>
      <c r="O21" s="1795">
        <v>0</v>
      </c>
    </row>
    <row r="22" spans="2:16" ht="19.5" thickBot="1">
      <c r="B22" s="1579" t="s">
        <v>279</v>
      </c>
      <c r="C22" s="1590" t="s">
        <v>264</v>
      </c>
      <c r="D22" s="1832">
        <v>0</v>
      </c>
      <c r="E22" s="1833">
        <v>0</v>
      </c>
      <c r="F22" s="1091">
        <v>0</v>
      </c>
      <c r="G22" s="1826">
        <v>0</v>
      </c>
      <c r="H22" s="1827">
        <v>0</v>
      </c>
      <c r="I22" s="1091">
        <v>0</v>
      </c>
      <c r="J22" s="1826">
        <v>0</v>
      </c>
      <c r="K22" s="1827">
        <v>0</v>
      </c>
      <c r="L22" s="1091">
        <v>0</v>
      </c>
      <c r="M22" s="1826">
        <v>0</v>
      </c>
      <c r="N22" s="1827">
        <v>0</v>
      </c>
      <c r="O22" s="1091">
        <v>0</v>
      </c>
      <c r="P22" s="1224"/>
    </row>
    <row r="23" spans="2:15" ht="20.25" thickBot="1">
      <c r="B23" s="3174" t="s">
        <v>13</v>
      </c>
      <c r="C23" s="3175"/>
      <c r="D23" s="1120">
        <f aca="true" t="shared" si="3" ref="D23:O23">SUM(D20:D22)</f>
        <v>0</v>
      </c>
      <c r="E23" s="1122">
        <f t="shared" si="3"/>
        <v>0</v>
      </c>
      <c r="F23" s="1801">
        <f t="shared" si="3"/>
        <v>0</v>
      </c>
      <c r="G23" s="1121">
        <f t="shared" si="3"/>
        <v>0</v>
      </c>
      <c r="H23" s="1121">
        <f t="shared" si="3"/>
        <v>0</v>
      </c>
      <c r="I23" s="1801">
        <f t="shared" si="3"/>
        <v>0</v>
      </c>
      <c r="J23" s="1120">
        <f t="shared" si="3"/>
        <v>0</v>
      </c>
      <c r="K23" s="1121">
        <f t="shared" si="3"/>
        <v>0</v>
      </c>
      <c r="L23" s="1801">
        <f t="shared" si="3"/>
        <v>0</v>
      </c>
      <c r="M23" s="1121">
        <f t="shared" si="3"/>
        <v>0</v>
      </c>
      <c r="N23" s="1121">
        <f t="shared" si="3"/>
        <v>0</v>
      </c>
      <c r="O23" s="1801">
        <f t="shared" si="3"/>
        <v>0</v>
      </c>
    </row>
    <row r="24" spans="2:15" ht="20.25" thickBot="1">
      <c r="B24" s="3150" t="s">
        <v>10</v>
      </c>
      <c r="C24" s="3171"/>
      <c r="D24" s="1101">
        <f aca="true" t="shared" si="4" ref="D24:O24">D18</f>
        <v>0</v>
      </c>
      <c r="E24" s="1830">
        <f t="shared" si="4"/>
        <v>1</v>
      </c>
      <c r="F24" s="1104">
        <f t="shared" si="4"/>
        <v>1</v>
      </c>
      <c r="G24" s="1102">
        <f t="shared" si="4"/>
        <v>0</v>
      </c>
      <c r="H24" s="1102">
        <f t="shared" si="4"/>
        <v>14</v>
      </c>
      <c r="I24" s="1104">
        <f t="shared" si="4"/>
        <v>14</v>
      </c>
      <c r="J24" s="1101">
        <f t="shared" si="4"/>
        <v>0</v>
      </c>
      <c r="K24" s="1102">
        <f t="shared" si="4"/>
        <v>4</v>
      </c>
      <c r="L24" s="1104">
        <f t="shared" si="4"/>
        <v>4</v>
      </c>
      <c r="M24" s="1102">
        <f t="shared" si="4"/>
        <v>0</v>
      </c>
      <c r="N24" s="1102">
        <f t="shared" si="4"/>
        <v>19</v>
      </c>
      <c r="O24" s="1104">
        <f t="shared" si="4"/>
        <v>19</v>
      </c>
    </row>
    <row r="25" spans="2:15" ht="20.25" thickBot="1">
      <c r="B25" s="3150" t="s">
        <v>17</v>
      </c>
      <c r="C25" s="3171"/>
      <c r="D25" s="1114">
        <f aca="true" t="shared" si="5" ref="D25:O25">D23</f>
        <v>0</v>
      </c>
      <c r="E25" s="1116">
        <f t="shared" si="5"/>
        <v>0</v>
      </c>
      <c r="F25" s="1104">
        <f t="shared" si="5"/>
        <v>0</v>
      </c>
      <c r="G25" s="1121">
        <f t="shared" si="5"/>
        <v>0</v>
      </c>
      <c r="H25" s="1121">
        <f t="shared" si="5"/>
        <v>0</v>
      </c>
      <c r="I25" s="1104">
        <f t="shared" si="5"/>
        <v>0</v>
      </c>
      <c r="J25" s="1120">
        <f t="shared" si="5"/>
        <v>0</v>
      </c>
      <c r="K25" s="1121">
        <f t="shared" si="5"/>
        <v>0</v>
      </c>
      <c r="L25" s="1104">
        <f t="shared" si="5"/>
        <v>0</v>
      </c>
      <c r="M25" s="1121">
        <f t="shared" si="5"/>
        <v>0</v>
      </c>
      <c r="N25" s="1121">
        <f t="shared" si="5"/>
        <v>0</v>
      </c>
      <c r="O25" s="1104">
        <f t="shared" si="5"/>
        <v>0</v>
      </c>
    </row>
    <row r="26" spans="2:15" ht="20.25" thickBot="1">
      <c r="B26" s="3150" t="s">
        <v>18</v>
      </c>
      <c r="C26" s="3171"/>
      <c r="D26" s="1101">
        <f aca="true" t="shared" si="6" ref="D26:O26">D24+D25</f>
        <v>0</v>
      </c>
      <c r="E26" s="1102">
        <f t="shared" si="6"/>
        <v>1</v>
      </c>
      <c r="F26" s="1104">
        <f t="shared" si="6"/>
        <v>1</v>
      </c>
      <c r="G26" s="1102">
        <f t="shared" si="6"/>
        <v>0</v>
      </c>
      <c r="H26" s="1102">
        <f t="shared" si="6"/>
        <v>14</v>
      </c>
      <c r="I26" s="1104">
        <f t="shared" si="6"/>
        <v>14</v>
      </c>
      <c r="J26" s="1101">
        <f t="shared" si="6"/>
        <v>0</v>
      </c>
      <c r="K26" s="1102">
        <f t="shared" si="6"/>
        <v>4</v>
      </c>
      <c r="L26" s="1104">
        <f t="shared" si="6"/>
        <v>4</v>
      </c>
      <c r="M26" s="1102">
        <f t="shared" si="6"/>
        <v>0</v>
      </c>
      <c r="N26" s="1102">
        <f t="shared" si="6"/>
        <v>19</v>
      </c>
      <c r="O26" s="1104">
        <f t="shared" si="6"/>
        <v>19</v>
      </c>
    </row>
    <row r="29" spans="2:17" ht="18.75" customHeight="1">
      <c r="B29" s="3117" t="str">
        <f>'[1]СПО'!B42</f>
        <v>Начальник УМО___________________И.И. Линник</v>
      </c>
      <c r="C29" s="3117"/>
      <c r="D29" s="3117"/>
      <c r="E29" s="3117"/>
      <c r="F29" s="3117"/>
      <c r="G29" s="3117"/>
      <c r="H29" s="3117"/>
      <c r="I29" s="3117"/>
      <c r="J29" s="3117"/>
      <c r="K29" s="3117"/>
      <c r="L29" s="3117"/>
      <c r="M29" s="3117"/>
      <c r="N29" s="3117"/>
      <c r="O29" s="3117"/>
      <c r="P29" s="3117"/>
      <c r="Q29" s="3117"/>
    </row>
    <row r="30" ht="24" customHeight="1"/>
  </sheetData>
  <sheetProtection/>
  <mergeCells count="21">
    <mergeCell ref="B1:O1"/>
    <mergeCell ref="A2:O2"/>
    <mergeCell ref="B3:E3"/>
    <mergeCell ref="F3:G3"/>
    <mergeCell ref="H3:O3"/>
    <mergeCell ref="M5:O6"/>
    <mergeCell ref="B5:C7"/>
    <mergeCell ref="J5:L6"/>
    <mergeCell ref="B29:Q29"/>
    <mergeCell ref="B18:C18"/>
    <mergeCell ref="B19:C19"/>
    <mergeCell ref="B23:C23"/>
    <mergeCell ref="B24:C24"/>
    <mergeCell ref="B25:C25"/>
    <mergeCell ref="B26:C26"/>
    <mergeCell ref="B8:C8"/>
    <mergeCell ref="G5:I6"/>
    <mergeCell ref="B12:C12"/>
    <mergeCell ref="D5:F6"/>
    <mergeCell ref="B13:C13"/>
    <mergeCell ref="B14:C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Q54"/>
  <sheetViews>
    <sheetView zoomScale="60" zoomScaleNormal="60" zoomScalePageLayoutView="0" workbookViewId="0" topLeftCell="A1">
      <selection activeCell="U17" sqref="U17"/>
    </sheetView>
  </sheetViews>
  <sheetFormatPr defaultColWidth="9.00390625" defaultRowHeight="12.75"/>
  <cols>
    <col min="1" max="1" width="9.125" style="1015" customWidth="1"/>
    <col min="2" max="2" width="13.625" style="1015" customWidth="1"/>
    <col min="3" max="3" width="66.75390625" style="1015" customWidth="1"/>
    <col min="4" max="4" width="13.375" style="1015" customWidth="1"/>
    <col min="5" max="5" width="14.125" style="1015" customWidth="1"/>
    <col min="6" max="6" width="10.75390625" style="1016" customWidth="1"/>
    <col min="7" max="7" width="13.125" style="1015" customWidth="1"/>
    <col min="8" max="8" width="12.25390625" style="1015" customWidth="1"/>
    <col min="9" max="9" width="12.125" style="1016" customWidth="1"/>
    <col min="10" max="10" width="14.375" style="1015" customWidth="1"/>
    <col min="11" max="11" width="12.875" style="1015" customWidth="1"/>
    <col min="12" max="12" width="12.625" style="1016" customWidth="1"/>
    <col min="13" max="13" width="13.75390625" style="1015" customWidth="1"/>
    <col min="14" max="14" width="16.25390625" style="1015" customWidth="1"/>
    <col min="15" max="15" width="12.00390625" style="1016" customWidth="1"/>
    <col min="16" max="16384" width="9.125" style="1015" customWidth="1"/>
  </cols>
  <sheetData>
    <row r="1" spans="1:15" s="997" customFormat="1" ht="18.75" customHeight="1">
      <c r="A1" s="1008"/>
      <c r="B1" s="3108" t="str">
        <f>'[2]СПО'!B1</f>
        <v>Гуманитарно-педагогическая академия (филиал) ФГАОУ ВО «КФУ им. В. И. Вернадского» в г. Ялте</v>
      </c>
      <c r="C1" s="3108"/>
      <c r="D1" s="3108"/>
      <c r="E1" s="3108"/>
      <c r="F1" s="3108"/>
      <c r="G1" s="3108"/>
      <c r="H1" s="3108"/>
      <c r="I1" s="3108"/>
      <c r="J1" s="3108"/>
      <c r="K1" s="3108"/>
      <c r="L1" s="3108"/>
      <c r="M1" s="3108"/>
      <c r="N1" s="3108"/>
      <c r="O1" s="3108"/>
    </row>
    <row r="2" spans="1:15" s="997" customFormat="1" ht="18.75">
      <c r="A2" s="3123"/>
      <c r="B2" s="3123"/>
      <c r="C2" s="3123"/>
      <c r="D2" s="3123"/>
      <c r="E2" s="3123"/>
      <c r="F2" s="3123"/>
      <c r="G2" s="3123"/>
      <c r="H2" s="3123"/>
      <c r="I2" s="3123"/>
      <c r="J2" s="3123"/>
      <c r="K2" s="3123"/>
      <c r="L2" s="3123"/>
      <c r="M2" s="3123"/>
      <c r="N2" s="3123"/>
      <c r="O2" s="3123"/>
    </row>
    <row r="3" spans="1:15" s="997" customFormat="1" ht="18.75" customHeight="1">
      <c r="A3" s="1008"/>
      <c r="B3" s="3147" t="s">
        <v>295</v>
      </c>
      <c r="C3" s="3147"/>
      <c r="D3" s="3147"/>
      <c r="E3" s="3147"/>
      <c r="F3" s="3154" t="str">
        <f>'[2]СПО'!F3</f>
        <v>01.10.2016 г.</v>
      </c>
      <c r="G3" s="3154"/>
      <c r="H3" s="3153" t="s">
        <v>294</v>
      </c>
      <c r="I3" s="3153"/>
      <c r="J3" s="3153"/>
      <c r="K3" s="3153"/>
      <c r="L3" s="3153"/>
      <c r="M3" s="3153"/>
      <c r="N3" s="3153"/>
      <c r="O3" s="3153"/>
    </row>
    <row r="4" spans="2:15" s="997" customFormat="1" ht="19.5" thickBot="1">
      <c r="B4" s="989"/>
      <c r="C4" s="989"/>
      <c r="F4" s="998"/>
      <c r="I4" s="998"/>
      <c r="L4" s="998"/>
      <c r="O4" s="998"/>
    </row>
    <row r="5" spans="2:15" s="997" customFormat="1" ht="18.75" customHeight="1" thickBot="1">
      <c r="B5" s="3157" t="s">
        <v>9</v>
      </c>
      <c r="C5" s="3157"/>
      <c r="D5" s="3134" t="s">
        <v>0</v>
      </c>
      <c r="E5" s="3134"/>
      <c r="F5" s="3134"/>
      <c r="G5" s="3126" t="s">
        <v>1</v>
      </c>
      <c r="H5" s="3126"/>
      <c r="I5" s="3126"/>
      <c r="J5" s="3188">
        <v>3</v>
      </c>
      <c r="K5" s="3188"/>
      <c r="L5" s="3188"/>
      <c r="M5" s="3133" t="s">
        <v>21</v>
      </c>
      <c r="N5" s="3133"/>
      <c r="O5" s="3133"/>
    </row>
    <row r="6" spans="2:15" s="997" customFormat="1" ht="18.75" customHeight="1" thickBot="1">
      <c r="B6" s="3157"/>
      <c r="C6" s="3157"/>
      <c r="D6" s="3134"/>
      <c r="E6" s="3134"/>
      <c r="F6" s="3134"/>
      <c r="G6" s="3126"/>
      <c r="H6" s="3126"/>
      <c r="I6" s="3126"/>
      <c r="J6" s="3188"/>
      <c r="K6" s="3188"/>
      <c r="L6" s="3188"/>
      <c r="M6" s="3133"/>
      <c r="N6" s="3133"/>
      <c r="O6" s="3133"/>
    </row>
    <row r="7" spans="2:15" s="997" customFormat="1" ht="60.75" thickBot="1">
      <c r="B7" s="3157"/>
      <c r="C7" s="3157"/>
      <c r="D7" s="2392" t="s">
        <v>26</v>
      </c>
      <c r="E7" s="2392" t="s">
        <v>27</v>
      </c>
      <c r="F7" s="2393" t="s">
        <v>4</v>
      </c>
      <c r="G7" s="2392" t="s">
        <v>26</v>
      </c>
      <c r="H7" s="2393" t="s">
        <v>27</v>
      </c>
      <c r="I7" s="2394" t="s">
        <v>4</v>
      </c>
      <c r="J7" s="2428" t="s">
        <v>26</v>
      </c>
      <c r="K7" s="2429" t="s">
        <v>27</v>
      </c>
      <c r="L7" s="2394" t="s">
        <v>4</v>
      </c>
      <c r="M7" s="2395" t="s">
        <v>26</v>
      </c>
      <c r="N7" s="2393" t="s">
        <v>27</v>
      </c>
      <c r="O7" s="2394" t="s">
        <v>4</v>
      </c>
    </row>
    <row r="8" spans="2:15" s="997" customFormat="1" ht="20.25" customHeight="1" thickBot="1">
      <c r="B8" s="3189" t="s">
        <v>22</v>
      </c>
      <c r="C8" s="3189"/>
      <c r="D8" s="1111">
        <f aca="true" t="shared" si="0" ref="D8:O8">SUM(D9:D20)</f>
        <v>58</v>
      </c>
      <c r="E8" s="1111">
        <f t="shared" si="0"/>
        <v>15</v>
      </c>
      <c r="F8" s="1112">
        <f t="shared" si="0"/>
        <v>73</v>
      </c>
      <c r="G8" s="1113">
        <f t="shared" si="0"/>
        <v>60</v>
      </c>
      <c r="H8" s="1111">
        <f t="shared" si="0"/>
        <v>20</v>
      </c>
      <c r="I8" s="1112">
        <f t="shared" si="0"/>
        <v>80</v>
      </c>
      <c r="J8" s="1113">
        <f t="shared" si="0"/>
        <v>74</v>
      </c>
      <c r="K8" s="1111">
        <f t="shared" si="0"/>
        <v>250</v>
      </c>
      <c r="L8" s="1112">
        <f t="shared" si="0"/>
        <v>324</v>
      </c>
      <c r="M8" s="1113">
        <f t="shared" si="0"/>
        <v>192</v>
      </c>
      <c r="N8" s="1111">
        <f t="shared" si="0"/>
        <v>285</v>
      </c>
      <c r="O8" s="1112">
        <f t="shared" si="0"/>
        <v>477</v>
      </c>
    </row>
    <row r="9" spans="2:15" ht="18.75">
      <c r="B9" s="1093" t="s">
        <v>265</v>
      </c>
      <c r="C9" s="1790" t="s">
        <v>224</v>
      </c>
      <c r="D9" s="1791">
        <v>0</v>
      </c>
      <c r="E9" s="1791">
        <v>0</v>
      </c>
      <c r="F9" s="1817">
        <v>0</v>
      </c>
      <c r="G9" s="1791">
        <v>9</v>
      </c>
      <c r="H9" s="1792">
        <v>0</v>
      </c>
      <c r="I9" s="1793">
        <v>9</v>
      </c>
      <c r="J9" s="1794">
        <v>5</v>
      </c>
      <c r="K9" s="1792">
        <v>3</v>
      </c>
      <c r="L9" s="1793">
        <v>8</v>
      </c>
      <c r="M9" s="1794">
        <v>14</v>
      </c>
      <c r="N9" s="1792">
        <v>3</v>
      </c>
      <c r="O9" s="1793">
        <v>17</v>
      </c>
    </row>
    <row r="10" spans="2:15" ht="18.75">
      <c r="B10" s="1095" t="s">
        <v>266</v>
      </c>
      <c r="C10" s="1138" t="s">
        <v>226</v>
      </c>
      <c r="D10" s="991">
        <v>5</v>
      </c>
      <c r="E10" s="991">
        <v>1</v>
      </c>
      <c r="F10" s="2411">
        <v>6</v>
      </c>
      <c r="G10" s="991">
        <v>3</v>
      </c>
      <c r="H10" s="992">
        <v>6</v>
      </c>
      <c r="I10" s="1795">
        <v>9</v>
      </c>
      <c r="J10" s="993">
        <v>0</v>
      </c>
      <c r="K10" s="992">
        <v>8</v>
      </c>
      <c r="L10" s="1795">
        <v>8</v>
      </c>
      <c r="M10" s="993">
        <v>8</v>
      </c>
      <c r="N10" s="992">
        <v>15</v>
      </c>
      <c r="O10" s="1795">
        <v>23</v>
      </c>
    </row>
    <row r="11" spans="2:15" ht="18.75">
      <c r="B11" s="1095" t="s">
        <v>267</v>
      </c>
      <c r="C11" s="1138" t="s">
        <v>228</v>
      </c>
      <c r="D11" s="991">
        <v>2</v>
      </c>
      <c r="E11" s="991">
        <v>0</v>
      </c>
      <c r="F11" s="2411">
        <v>2</v>
      </c>
      <c r="G11" s="991">
        <v>9</v>
      </c>
      <c r="H11" s="992">
        <v>1</v>
      </c>
      <c r="I11" s="1795">
        <v>10</v>
      </c>
      <c r="J11" s="993">
        <v>24</v>
      </c>
      <c r="K11" s="992">
        <v>19</v>
      </c>
      <c r="L11" s="1795">
        <v>43</v>
      </c>
      <c r="M11" s="993">
        <v>35</v>
      </c>
      <c r="N11" s="992">
        <v>20</v>
      </c>
      <c r="O11" s="1795">
        <v>55</v>
      </c>
    </row>
    <row r="12" spans="2:15" ht="18.75">
      <c r="B12" s="1095" t="s">
        <v>268</v>
      </c>
      <c r="C12" s="1138" t="s">
        <v>230</v>
      </c>
      <c r="D12" s="991">
        <v>6</v>
      </c>
      <c r="E12" s="991">
        <v>2</v>
      </c>
      <c r="F12" s="2411">
        <v>8</v>
      </c>
      <c r="G12" s="991">
        <v>0</v>
      </c>
      <c r="H12" s="992">
        <v>0</v>
      </c>
      <c r="I12" s="1795">
        <v>0</v>
      </c>
      <c r="J12" s="993">
        <v>0</v>
      </c>
      <c r="K12" s="992">
        <v>30</v>
      </c>
      <c r="L12" s="1795">
        <v>30</v>
      </c>
      <c r="M12" s="993">
        <v>6</v>
      </c>
      <c r="N12" s="992">
        <v>32</v>
      </c>
      <c r="O12" s="1795">
        <v>38</v>
      </c>
    </row>
    <row r="13" spans="2:15" ht="18.75">
      <c r="B13" s="1095" t="s">
        <v>269</v>
      </c>
      <c r="C13" s="1138" t="s">
        <v>270</v>
      </c>
      <c r="D13" s="991">
        <v>2</v>
      </c>
      <c r="E13" s="991">
        <v>3</v>
      </c>
      <c r="F13" s="2411">
        <v>5</v>
      </c>
      <c r="G13" s="991">
        <v>3</v>
      </c>
      <c r="H13" s="992">
        <v>1</v>
      </c>
      <c r="I13" s="1795">
        <v>4</v>
      </c>
      <c r="J13" s="993">
        <v>0</v>
      </c>
      <c r="K13" s="992">
        <v>0</v>
      </c>
      <c r="L13" s="1795">
        <v>0</v>
      </c>
      <c r="M13" s="993">
        <v>5</v>
      </c>
      <c r="N13" s="992">
        <v>4</v>
      </c>
      <c r="O13" s="1795">
        <v>9</v>
      </c>
    </row>
    <row r="14" spans="2:15" ht="18.75">
      <c r="B14" s="1095" t="s">
        <v>271</v>
      </c>
      <c r="C14" s="1138" t="s">
        <v>234</v>
      </c>
      <c r="D14" s="991">
        <v>20</v>
      </c>
      <c r="E14" s="991">
        <v>6</v>
      </c>
      <c r="F14" s="2411">
        <v>26</v>
      </c>
      <c r="G14" s="991">
        <v>21</v>
      </c>
      <c r="H14" s="992">
        <v>7</v>
      </c>
      <c r="I14" s="1795">
        <v>28</v>
      </c>
      <c r="J14" s="993">
        <v>27</v>
      </c>
      <c r="K14" s="992">
        <v>85</v>
      </c>
      <c r="L14" s="1795">
        <v>112</v>
      </c>
      <c r="M14" s="993">
        <v>68</v>
      </c>
      <c r="N14" s="992">
        <v>98</v>
      </c>
      <c r="O14" s="1795">
        <v>166</v>
      </c>
    </row>
    <row r="15" spans="2:15" ht="18.75">
      <c r="B15" s="1095" t="s">
        <v>272</v>
      </c>
      <c r="C15" s="1138" t="s">
        <v>236</v>
      </c>
      <c r="D15" s="991">
        <v>5</v>
      </c>
      <c r="E15" s="991">
        <v>1</v>
      </c>
      <c r="F15" s="2411">
        <v>6</v>
      </c>
      <c r="G15" s="991">
        <v>5</v>
      </c>
      <c r="H15" s="992">
        <v>1</v>
      </c>
      <c r="I15" s="1795">
        <v>6</v>
      </c>
      <c r="J15" s="993">
        <v>10</v>
      </c>
      <c r="K15" s="992">
        <v>26</v>
      </c>
      <c r="L15" s="1795">
        <v>36</v>
      </c>
      <c r="M15" s="993">
        <v>20</v>
      </c>
      <c r="N15" s="992">
        <v>28</v>
      </c>
      <c r="O15" s="1795">
        <v>48</v>
      </c>
    </row>
    <row r="16" spans="2:15" ht="18.75">
      <c r="B16" s="1095" t="s">
        <v>273</v>
      </c>
      <c r="C16" s="1138" t="s">
        <v>240</v>
      </c>
      <c r="D16" s="991">
        <v>14</v>
      </c>
      <c r="E16" s="991">
        <v>2</v>
      </c>
      <c r="F16" s="2411">
        <v>16</v>
      </c>
      <c r="G16" s="991">
        <v>5</v>
      </c>
      <c r="H16" s="992">
        <v>2</v>
      </c>
      <c r="I16" s="1795">
        <v>7</v>
      </c>
      <c r="J16" s="993">
        <v>3</v>
      </c>
      <c r="K16" s="992">
        <v>54</v>
      </c>
      <c r="L16" s="1795">
        <v>57</v>
      </c>
      <c r="M16" s="993">
        <v>22</v>
      </c>
      <c r="N16" s="992">
        <v>58</v>
      </c>
      <c r="O16" s="1795">
        <v>80</v>
      </c>
    </row>
    <row r="17" spans="2:15" ht="18.75">
      <c r="B17" s="1095" t="s">
        <v>274</v>
      </c>
      <c r="C17" s="1138" t="s">
        <v>242</v>
      </c>
      <c r="D17" s="991">
        <v>0</v>
      </c>
      <c r="E17" s="991">
        <v>0</v>
      </c>
      <c r="F17" s="2411">
        <v>0</v>
      </c>
      <c r="G17" s="991">
        <v>0</v>
      </c>
      <c r="H17" s="992">
        <v>0</v>
      </c>
      <c r="I17" s="1795">
        <v>0</v>
      </c>
      <c r="J17" s="993">
        <v>2</v>
      </c>
      <c r="K17" s="992">
        <v>8</v>
      </c>
      <c r="L17" s="1795">
        <v>10</v>
      </c>
      <c r="M17" s="993">
        <v>2</v>
      </c>
      <c r="N17" s="992">
        <v>8</v>
      </c>
      <c r="O17" s="1795">
        <v>10</v>
      </c>
    </row>
    <row r="18" spans="2:15" ht="18.75">
      <c r="B18" s="1095" t="s">
        <v>275</v>
      </c>
      <c r="C18" s="1138" t="s">
        <v>252</v>
      </c>
      <c r="D18" s="991">
        <v>4</v>
      </c>
      <c r="E18" s="991">
        <v>0</v>
      </c>
      <c r="F18" s="2411">
        <v>4</v>
      </c>
      <c r="G18" s="991">
        <v>5</v>
      </c>
      <c r="H18" s="992">
        <v>1</v>
      </c>
      <c r="I18" s="1795">
        <v>6</v>
      </c>
      <c r="J18" s="993">
        <v>3</v>
      </c>
      <c r="K18" s="992">
        <v>1</v>
      </c>
      <c r="L18" s="1795">
        <v>4</v>
      </c>
      <c r="M18" s="993">
        <v>12</v>
      </c>
      <c r="N18" s="992">
        <v>2</v>
      </c>
      <c r="O18" s="1795">
        <v>14</v>
      </c>
    </row>
    <row r="19" spans="2:15" ht="18.75">
      <c r="B19" s="1095" t="s">
        <v>277</v>
      </c>
      <c r="C19" s="1138" t="s">
        <v>260</v>
      </c>
      <c r="D19" s="991">
        <v>0</v>
      </c>
      <c r="E19" s="991">
        <v>0</v>
      </c>
      <c r="F19" s="2411">
        <v>0</v>
      </c>
      <c r="G19" s="991">
        <v>0</v>
      </c>
      <c r="H19" s="992">
        <v>1</v>
      </c>
      <c r="I19" s="1795">
        <v>1</v>
      </c>
      <c r="J19" s="993">
        <v>0</v>
      </c>
      <c r="K19" s="992">
        <v>5</v>
      </c>
      <c r="L19" s="1795">
        <v>5</v>
      </c>
      <c r="M19" s="993">
        <v>0</v>
      </c>
      <c r="N19" s="992">
        <v>6</v>
      </c>
      <c r="O19" s="1795">
        <v>6</v>
      </c>
    </row>
    <row r="20" spans="2:15" ht="19.5" thickBot="1">
      <c r="B20" s="1096" t="s">
        <v>278</v>
      </c>
      <c r="C20" s="1796" t="s">
        <v>262</v>
      </c>
      <c r="D20" s="1797">
        <v>0</v>
      </c>
      <c r="E20" s="1797">
        <v>0</v>
      </c>
      <c r="F20" s="1129">
        <v>0</v>
      </c>
      <c r="G20" s="1797">
        <v>0</v>
      </c>
      <c r="H20" s="1798">
        <v>0</v>
      </c>
      <c r="I20" s="1799">
        <v>0</v>
      </c>
      <c r="J20" s="1800">
        <v>0</v>
      </c>
      <c r="K20" s="1798">
        <v>11</v>
      </c>
      <c r="L20" s="1799">
        <v>11</v>
      </c>
      <c r="M20" s="1800">
        <v>0</v>
      </c>
      <c r="N20" s="1798">
        <v>11</v>
      </c>
      <c r="O20" s="1799">
        <v>11</v>
      </c>
    </row>
    <row r="21" spans="2:15" ht="18" customHeight="1" thickBot="1">
      <c r="B21" s="3146" t="s">
        <v>16</v>
      </c>
      <c r="C21" s="3146"/>
      <c r="D21" s="1114">
        <f aca="true" t="shared" si="1" ref="D21:O21">SUM(D9:D20)</f>
        <v>58</v>
      </c>
      <c r="E21" s="1114">
        <f t="shared" si="1"/>
        <v>15</v>
      </c>
      <c r="F21" s="1801">
        <f t="shared" si="1"/>
        <v>73</v>
      </c>
      <c r="G21" s="1115">
        <f t="shared" si="1"/>
        <v>60</v>
      </c>
      <c r="H21" s="1114">
        <f t="shared" si="1"/>
        <v>20</v>
      </c>
      <c r="I21" s="1801">
        <f t="shared" si="1"/>
        <v>80</v>
      </c>
      <c r="J21" s="1115">
        <f t="shared" si="1"/>
        <v>74</v>
      </c>
      <c r="K21" s="1114">
        <f t="shared" si="1"/>
        <v>250</v>
      </c>
      <c r="L21" s="1801">
        <f t="shared" si="1"/>
        <v>324</v>
      </c>
      <c r="M21" s="1115">
        <f t="shared" si="1"/>
        <v>192</v>
      </c>
      <c r="N21" s="1114">
        <f t="shared" si="1"/>
        <v>285</v>
      </c>
      <c r="O21" s="1801">
        <f t="shared" si="1"/>
        <v>477</v>
      </c>
    </row>
    <row r="22" spans="2:15" ht="18" customHeight="1">
      <c r="B22" s="3149" t="s">
        <v>23</v>
      </c>
      <c r="C22" s="3149"/>
      <c r="D22" s="2412"/>
      <c r="E22" s="1222"/>
      <c r="F22" s="2413"/>
      <c r="G22" s="1222"/>
      <c r="H22" s="1222"/>
      <c r="I22" s="2413"/>
      <c r="J22" s="1222"/>
      <c r="K22" s="1222"/>
      <c r="L22" s="2413"/>
      <c r="M22" s="1222"/>
      <c r="N22" s="1222"/>
      <c r="O22" s="2413"/>
    </row>
    <row r="23" spans="2:15" ht="18" customHeight="1" thickBot="1">
      <c r="B23" s="3143" t="s">
        <v>11</v>
      </c>
      <c r="C23" s="3143"/>
      <c r="D23" s="2412"/>
      <c r="E23" s="1222"/>
      <c r="F23" s="2413"/>
      <c r="G23" s="1222"/>
      <c r="H23" s="1222"/>
      <c r="I23" s="2413"/>
      <c r="J23" s="1222"/>
      <c r="K23" s="1222"/>
      <c r="L23" s="2413"/>
      <c r="M23" s="1222"/>
      <c r="N23" s="1222"/>
      <c r="O23" s="2413"/>
    </row>
    <row r="24" spans="2:15" ht="18.75">
      <c r="B24" s="1584" t="s">
        <v>265</v>
      </c>
      <c r="C24" s="1585" t="s">
        <v>224</v>
      </c>
      <c r="D24" s="1586">
        <v>0</v>
      </c>
      <c r="E24" s="2414">
        <v>0</v>
      </c>
      <c r="F24" s="2415">
        <v>0</v>
      </c>
      <c r="G24" s="2414">
        <v>8</v>
      </c>
      <c r="H24" s="1587">
        <v>0</v>
      </c>
      <c r="I24" s="1588">
        <v>8</v>
      </c>
      <c r="J24" s="1589">
        <v>5</v>
      </c>
      <c r="K24" s="1587">
        <v>3</v>
      </c>
      <c r="L24" s="1588">
        <v>8</v>
      </c>
      <c r="M24" s="1589">
        <v>13</v>
      </c>
      <c r="N24" s="1587">
        <v>3</v>
      </c>
      <c r="O24" s="1588">
        <v>16</v>
      </c>
    </row>
    <row r="25" spans="2:15" ht="18.75">
      <c r="B25" s="1576" t="s">
        <v>266</v>
      </c>
      <c r="C25" s="1006" t="s">
        <v>226</v>
      </c>
      <c r="D25" s="1577">
        <v>5</v>
      </c>
      <c r="E25" s="991">
        <v>0</v>
      </c>
      <c r="F25" s="2411">
        <v>5</v>
      </c>
      <c r="G25" s="991">
        <v>3</v>
      </c>
      <c r="H25" s="992">
        <v>5</v>
      </c>
      <c r="I25" s="1578">
        <v>8</v>
      </c>
      <c r="J25" s="993">
        <v>0</v>
      </c>
      <c r="K25" s="992">
        <v>7</v>
      </c>
      <c r="L25" s="1578">
        <v>7</v>
      </c>
      <c r="M25" s="993">
        <v>8</v>
      </c>
      <c r="N25" s="992">
        <v>12</v>
      </c>
      <c r="O25" s="1578">
        <v>20</v>
      </c>
    </row>
    <row r="26" spans="2:15" ht="18.75">
      <c r="B26" s="1576" t="s">
        <v>267</v>
      </c>
      <c r="C26" s="1006" t="s">
        <v>228</v>
      </c>
      <c r="D26" s="1577">
        <v>2</v>
      </c>
      <c r="E26" s="991">
        <v>0</v>
      </c>
      <c r="F26" s="2411">
        <v>2</v>
      </c>
      <c r="G26" s="991">
        <v>9</v>
      </c>
      <c r="H26" s="992">
        <v>1</v>
      </c>
      <c r="I26" s="1578">
        <v>10</v>
      </c>
      <c r="J26" s="993">
        <v>24</v>
      </c>
      <c r="K26" s="992">
        <v>18</v>
      </c>
      <c r="L26" s="1578">
        <v>42</v>
      </c>
      <c r="M26" s="993">
        <v>35</v>
      </c>
      <c r="N26" s="992">
        <v>19</v>
      </c>
      <c r="O26" s="1578">
        <v>54</v>
      </c>
    </row>
    <row r="27" spans="2:15" ht="18.75">
      <c r="B27" s="1576" t="s">
        <v>268</v>
      </c>
      <c r="C27" s="1006" t="s">
        <v>230</v>
      </c>
      <c r="D27" s="1577">
        <v>6</v>
      </c>
      <c r="E27" s="991">
        <v>2</v>
      </c>
      <c r="F27" s="2411">
        <v>8</v>
      </c>
      <c r="G27" s="991">
        <v>0</v>
      </c>
      <c r="H27" s="992">
        <v>0</v>
      </c>
      <c r="I27" s="1578">
        <v>0</v>
      </c>
      <c r="J27" s="993">
        <v>0</v>
      </c>
      <c r="K27" s="992">
        <v>29</v>
      </c>
      <c r="L27" s="1578">
        <v>29</v>
      </c>
      <c r="M27" s="993">
        <v>6</v>
      </c>
      <c r="N27" s="992">
        <v>31</v>
      </c>
      <c r="O27" s="1578">
        <v>37</v>
      </c>
    </row>
    <row r="28" spans="2:15" ht="18.75">
      <c r="B28" s="1576" t="s">
        <v>269</v>
      </c>
      <c r="C28" s="1006" t="s">
        <v>270</v>
      </c>
      <c r="D28" s="1577">
        <v>2</v>
      </c>
      <c r="E28" s="991">
        <v>3</v>
      </c>
      <c r="F28" s="2411">
        <v>5</v>
      </c>
      <c r="G28" s="991">
        <v>2</v>
      </c>
      <c r="H28" s="992">
        <v>1</v>
      </c>
      <c r="I28" s="1578">
        <v>3</v>
      </c>
      <c r="J28" s="993">
        <v>0</v>
      </c>
      <c r="K28" s="992">
        <v>0</v>
      </c>
      <c r="L28" s="1578">
        <v>0</v>
      </c>
      <c r="M28" s="993">
        <v>4</v>
      </c>
      <c r="N28" s="992">
        <v>4</v>
      </c>
      <c r="O28" s="1578">
        <v>8</v>
      </c>
    </row>
    <row r="29" spans="2:15" ht="18.75">
      <c r="B29" s="1576" t="s">
        <v>271</v>
      </c>
      <c r="C29" s="1006" t="s">
        <v>234</v>
      </c>
      <c r="D29" s="1577">
        <v>20</v>
      </c>
      <c r="E29" s="991">
        <v>6</v>
      </c>
      <c r="F29" s="2411">
        <v>26</v>
      </c>
      <c r="G29" s="991">
        <v>21</v>
      </c>
      <c r="H29" s="992">
        <v>7</v>
      </c>
      <c r="I29" s="1578">
        <v>28</v>
      </c>
      <c r="J29" s="993">
        <v>25</v>
      </c>
      <c r="K29" s="992">
        <v>83</v>
      </c>
      <c r="L29" s="1578">
        <v>108</v>
      </c>
      <c r="M29" s="993">
        <v>66</v>
      </c>
      <c r="N29" s="992">
        <v>96</v>
      </c>
      <c r="O29" s="1578">
        <v>162</v>
      </c>
    </row>
    <row r="30" spans="2:15" ht="18.75">
      <c r="B30" s="1576" t="s">
        <v>272</v>
      </c>
      <c r="C30" s="1006" t="s">
        <v>236</v>
      </c>
      <c r="D30" s="1577">
        <v>5</v>
      </c>
      <c r="E30" s="991">
        <v>1</v>
      </c>
      <c r="F30" s="2411">
        <v>6</v>
      </c>
      <c r="G30" s="991">
        <v>5</v>
      </c>
      <c r="H30" s="992">
        <v>1</v>
      </c>
      <c r="I30" s="1578">
        <v>6</v>
      </c>
      <c r="J30" s="993">
        <v>10</v>
      </c>
      <c r="K30" s="992">
        <v>25</v>
      </c>
      <c r="L30" s="1578">
        <v>35</v>
      </c>
      <c r="M30" s="993">
        <v>20</v>
      </c>
      <c r="N30" s="992">
        <v>27</v>
      </c>
      <c r="O30" s="1578">
        <v>47</v>
      </c>
    </row>
    <row r="31" spans="2:15" ht="18.75">
      <c r="B31" s="1576" t="s">
        <v>273</v>
      </c>
      <c r="C31" s="1006" t="s">
        <v>240</v>
      </c>
      <c r="D31" s="1577">
        <v>13</v>
      </c>
      <c r="E31" s="991">
        <v>2</v>
      </c>
      <c r="F31" s="2411">
        <v>15</v>
      </c>
      <c r="G31" s="991">
        <v>5</v>
      </c>
      <c r="H31" s="992">
        <v>2</v>
      </c>
      <c r="I31" s="1578">
        <v>7</v>
      </c>
      <c r="J31" s="993">
        <v>3</v>
      </c>
      <c r="K31" s="992">
        <v>54</v>
      </c>
      <c r="L31" s="1578">
        <v>57</v>
      </c>
      <c r="M31" s="993">
        <v>21</v>
      </c>
      <c r="N31" s="992">
        <v>58</v>
      </c>
      <c r="O31" s="1578">
        <v>79</v>
      </c>
    </row>
    <row r="32" spans="2:15" ht="18.75">
      <c r="B32" s="1576" t="s">
        <v>274</v>
      </c>
      <c r="C32" s="1006" t="s">
        <v>242</v>
      </c>
      <c r="D32" s="1577">
        <v>0</v>
      </c>
      <c r="E32" s="991">
        <v>0</v>
      </c>
      <c r="F32" s="2411">
        <v>0</v>
      </c>
      <c r="G32" s="991">
        <v>0</v>
      </c>
      <c r="H32" s="992">
        <v>0</v>
      </c>
      <c r="I32" s="1578">
        <v>0</v>
      </c>
      <c r="J32" s="993">
        <v>2</v>
      </c>
      <c r="K32" s="992">
        <v>8</v>
      </c>
      <c r="L32" s="1578">
        <v>10</v>
      </c>
      <c r="M32" s="993">
        <v>2</v>
      </c>
      <c r="N32" s="992">
        <v>8</v>
      </c>
      <c r="O32" s="1578">
        <v>10</v>
      </c>
    </row>
    <row r="33" spans="2:15" ht="18.75">
      <c r="B33" s="1576" t="s">
        <v>275</v>
      </c>
      <c r="C33" s="1006" t="s">
        <v>252</v>
      </c>
      <c r="D33" s="1577">
        <v>3</v>
      </c>
      <c r="E33" s="991">
        <v>0</v>
      </c>
      <c r="F33" s="2411">
        <v>3</v>
      </c>
      <c r="G33" s="991">
        <v>5</v>
      </c>
      <c r="H33" s="992">
        <v>1</v>
      </c>
      <c r="I33" s="1578">
        <v>6</v>
      </c>
      <c r="J33" s="993">
        <v>2</v>
      </c>
      <c r="K33" s="992">
        <v>1</v>
      </c>
      <c r="L33" s="1578">
        <v>3</v>
      </c>
      <c r="M33" s="993">
        <v>10</v>
      </c>
      <c r="N33" s="992">
        <v>2</v>
      </c>
      <c r="O33" s="1578">
        <v>12</v>
      </c>
    </row>
    <row r="34" spans="2:15" ht="18.75">
      <c r="B34" s="1576" t="s">
        <v>277</v>
      </c>
      <c r="C34" s="1006" t="s">
        <v>260</v>
      </c>
      <c r="D34" s="1577">
        <v>0</v>
      </c>
      <c r="E34" s="991">
        <v>0</v>
      </c>
      <c r="F34" s="2411">
        <v>0</v>
      </c>
      <c r="G34" s="991">
        <v>0</v>
      </c>
      <c r="H34" s="992">
        <v>1</v>
      </c>
      <c r="I34" s="1578">
        <v>1</v>
      </c>
      <c r="J34" s="993">
        <v>0</v>
      </c>
      <c r="K34" s="992">
        <v>4</v>
      </c>
      <c r="L34" s="1578">
        <v>4</v>
      </c>
      <c r="M34" s="993">
        <v>0</v>
      </c>
      <c r="N34" s="992">
        <v>5</v>
      </c>
      <c r="O34" s="1578">
        <v>5</v>
      </c>
    </row>
    <row r="35" spans="2:15" ht="19.5" thickBot="1">
      <c r="B35" s="1579" t="s">
        <v>278</v>
      </c>
      <c r="C35" s="1590" t="s">
        <v>262</v>
      </c>
      <c r="D35" s="1580">
        <v>0</v>
      </c>
      <c r="E35" s="2416">
        <v>0</v>
      </c>
      <c r="F35" s="2417">
        <v>0</v>
      </c>
      <c r="G35" s="2416">
        <v>0</v>
      </c>
      <c r="H35" s="1581">
        <v>0</v>
      </c>
      <c r="I35" s="1582">
        <v>0</v>
      </c>
      <c r="J35" s="1583">
        <v>0</v>
      </c>
      <c r="K35" s="1581">
        <v>9</v>
      </c>
      <c r="L35" s="1582">
        <v>9</v>
      </c>
      <c r="M35" s="1583">
        <v>0</v>
      </c>
      <c r="N35" s="1581">
        <v>9</v>
      </c>
      <c r="O35" s="1582">
        <v>9</v>
      </c>
    </row>
    <row r="36" spans="2:15" ht="18" customHeight="1" thickBot="1">
      <c r="B36" s="3146" t="s">
        <v>280</v>
      </c>
      <c r="C36" s="3146"/>
      <c r="D36" s="1114">
        <f aca="true" t="shared" si="2" ref="D36:O36">SUM(D24:D35)</f>
        <v>56</v>
      </c>
      <c r="E36" s="1114">
        <f t="shared" si="2"/>
        <v>14</v>
      </c>
      <c r="F36" s="1801">
        <f t="shared" si="2"/>
        <v>70</v>
      </c>
      <c r="G36" s="1115">
        <f t="shared" si="2"/>
        <v>58</v>
      </c>
      <c r="H36" s="1114">
        <f t="shared" si="2"/>
        <v>19</v>
      </c>
      <c r="I36" s="1801">
        <f t="shared" si="2"/>
        <v>77</v>
      </c>
      <c r="J36" s="1115">
        <f t="shared" si="2"/>
        <v>71</v>
      </c>
      <c r="K36" s="1114">
        <f t="shared" si="2"/>
        <v>241</v>
      </c>
      <c r="L36" s="1801">
        <f t="shared" si="2"/>
        <v>312</v>
      </c>
      <c r="M36" s="1115">
        <f t="shared" si="2"/>
        <v>185</v>
      </c>
      <c r="N36" s="1114">
        <f t="shared" si="2"/>
        <v>274</v>
      </c>
      <c r="O36" s="1801">
        <f t="shared" si="2"/>
        <v>459</v>
      </c>
    </row>
    <row r="37" spans="2:15" ht="20.25" customHeight="1">
      <c r="B37" s="3129" t="s">
        <v>25</v>
      </c>
      <c r="C37" s="3129"/>
      <c r="D37" s="2412"/>
      <c r="E37" s="1222"/>
      <c r="F37" s="2413"/>
      <c r="G37" s="1222"/>
      <c r="H37" s="1222"/>
      <c r="I37" s="2413"/>
      <c r="J37" s="1222"/>
      <c r="K37" s="1222"/>
      <c r="L37" s="2413"/>
      <c r="M37" s="1222"/>
      <c r="N37" s="1222"/>
      <c r="O37" s="2413"/>
    </row>
    <row r="38" spans="2:15" ht="18.75">
      <c r="B38" s="1576" t="s">
        <v>265</v>
      </c>
      <c r="C38" s="1006" t="s">
        <v>224</v>
      </c>
      <c r="D38" s="1577">
        <v>0</v>
      </c>
      <c r="E38" s="992">
        <v>0</v>
      </c>
      <c r="F38" s="1578">
        <v>0</v>
      </c>
      <c r="G38" s="993">
        <v>1</v>
      </c>
      <c r="H38" s="992">
        <v>0</v>
      </c>
      <c r="I38" s="1578">
        <v>1</v>
      </c>
      <c r="J38" s="993">
        <v>0</v>
      </c>
      <c r="K38" s="992">
        <v>0</v>
      </c>
      <c r="L38" s="1578">
        <v>0</v>
      </c>
      <c r="M38" s="993">
        <v>1</v>
      </c>
      <c r="N38" s="992">
        <v>0</v>
      </c>
      <c r="O38" s="1578">
        <v>1</v>
      </c>
    </row>
    <row r="39" spans="2:15" ht="18.75">
      <c r="B39" s="1576" t="s">
        <v>266</v>
      </c>
      <c r="C39" s="1006" t="s">
        <v>226</v>
      </c>
      <c r="D39" s="1577">
        <v>0</v>
      </c>
      <c r="E39" s="992">
        <v>1</v>
      </c>
      <c r="F39" s="1578">
        <v>1</v>
      </c>
      <c r="G39" s="993">
        <v>0</v>
      </c>
      <c r="H39" s="992">
        <v>1</v>
      </c>
      <c r="I39" s="1578">
        <v>1</v>
      </c>
      <c r="J39" s="993">
        <v>0</v>
      </c>
      <c r="K39" s="992">
        <v>1</v>
      </c>
      <c r="L39" s="1578">
        <v>1</v>
      </c>
      <c r="M39" s="993">
        <v>0</v>
      </c>
      <c r="N39" s="992">
        <v>3</v>
      </c>
      <c r="O39" s="1578">
        <v>3</v>
      </c>
    </row>
    <row r="40" spans="2:15" ht="17.25" customHeight="1">
      <c r="B40" s="1576" t="s">
        <v>267</v>
      </c>
      <c r="C40" s="1006" t="s">
        <v>228</v>
      </c>
      <c r="D40" s="1577">
        <v>0</v>
      </c>
      <c r="E40" s="992">
        <v>0</v>
      </c>
      <c r="F40" s="1578">
        <v>0</v>
      </c>
      <c r="G40" s="993">
        <v>0</v>
      </c>
      <c r="H40" s="992">
        <v>0</v>
      </c>
      <c r="I40" s="1578">
        <v>0</v>
      </c>
      <c r="J40" s="993">
        <v>0</v>
      </c>
      <c r="K40" s="992">
        <v>1</v>
      </c>
      <c r="L40" s="1578">
        <v>1</v>
      </c>
      <c r="M40" s="993">
        <v>0</v>
      </c>
      <c r="N40" s="992">
        <v>1</v>
      </c>
      <c r="O40" s="1578">
        <v>1</v>
      </c>
    </row>
    <row r="41" spans="2:15" ht="17.25" customHeight="1">
      <c r="B41" s="1576" t="s">
        <v>268</v>
      </c>
      <c r="C41" s="1006" t="s">
        <v>230</v>
      </c>
      <c r="D41" s="1577">
        <v>0</v>
      </c>
      <c r="E41" s="992">
        <v>0</v>
      </c>
      <c r="F41" s="1578">
        <v>0</v>
      </c>
      <c r="G41" s="993">
        <v>0</v>
      </c>
      <c r="H41" s="992">
        <v>0</v>
      </c>
      <c r="I41" s="1578">
        <v>0</v>
      </c>
      <c r="J41" s="993">
        <v>0</v>
      </c>
      <c r="K41" s="992">
        <v>1</v>
      </c>
      <c r="L41" s="1578">
        <v>1</v>
      </c>
      <c r="M41" s="993">
        <v>0</v>
      </c>
      <c r="N41" s="992">
        <v>1</v>
      </c>
      <c r="O41" s="1578">
        <v>1</v>
      </c>
    </row>
    <row r="42" spans="2:15" ht="18.75">
      <c r="B42" s="1576" t="s">
        <v>269</v>
      </c>
      <c r="C42" s="1006" t="s">
        <v>270</v>
      </c>
      <c r="D42" s="1577">
        <v>0</v>
      </c>
      <c r="E42" s="992">
        <v>0</v>
      </c>
      <c r="F42" s="1578">
        <v>0</v>
      </c>
      <c r="G42" s="993">
        <v>1</v>
      </c>
      <c r="H42" s="992">
        <v>0</v>
      </c>
      <c r="I42" s="1578">
        <v>1</v>
      </c>
      <c r="J42" s="993">
        <v>0</v>
      </c>
      <c r="K42" s="992">
        <v>0</v>
      </c>
      <c r="L42" s="1578">
        <v>0</v>
      </c>
      <c r="M42" s="993">
        <v>1</v>
      </c>
      <c r="N42" s="992">
        <v>0</v>
      </c>
      <c r="O42" s="1578">
        <v>1</v>
      </c>
    </row>
    <row r="43" spans="2:15" ht="18.75">
      <c r="B43" s="1576" t="s">
        <v>271</v>
      </c>
      <c r="C43" s="1006" t="s">
        <v>234</v>
      </c>
      <c r="D43" s="1577">
        <v>0</v>
      </c>
      <c r="E43" s="992">
        <v>0</v>
      </c>
      <c r="F43" s="1578">
        <v>0</v>
      </c>
      <c r="G43" s="993">
        <v>0</v>
      </c>
      <c r="H43" s="992">
        <v>0</v>
      </c>
      <c r="I43" s="1578">
        <v>0</v>
      </c>
      <c r="J43" s="993">
        <v>2</v>
      </c>
      <c r="K43" s="992">
        <v>2</v>
      </c>
      <c r="L43" s="1578">
        <v>4</v>
      </c>
      <c r="M43" s="993">
        <v>2</v>
      </c>
      <c r="N43" s="992">
        <v>2</v>
      </c>
      <c r="O43" s="1578">
        <v>4</v>
      </c>
    </row>
    <row r="44" spans="2:15" ht="18.75">
      <c r="B44" s="1576" t="s">
        <v>272</v>
      </c>
      <c r="C44" s="1006" t="s">
        <v>236</v>
      </c>
      <c r="D44" s="1577">
        <v>0</v>
      </c>
      <c r="E44" s="992">
        <v>0</v>
      </c>
      <c r="F44" s="1578">
        <v>0</v>
      </c>
      <c r="G44" s="993">
        <v>0</v>
      </c>
      <c r="H44" s="992">
        <v>0</v>
      </c>
      <c r="I44" s="1578">
        <v>0</v>
      </c>
      <c r="J44" s="993">
        <v>0</v>
      </c>
      <c r="K44" s="992">
        <v>1</v>
      </c>
      <c r="L44" s="1578">
        <v>1</v>
      </c>
      <c r="M44" s="993">
        <v>0</v>
      </c>
      <c r="N44" s="992">
        <v>1</v>
      </c>
      <c r="O44" s="1578">
        <v>1</v>
      </c>
    </row>
    <row r="45" spans="2:15" ht="18.75">
      <c r="B45" s="1576" t="s">
        <v>273</v>
      </c>
      <c r="C45" s="1006" t="s">
        <v>240</v>
      </c>
      <c r="D45" s="1577">
        <v>1</v>
      </c>
      <c r="E45" s="992">
        <v>0</v>
      </c>
      <c r="F45" s="1578">
        <v>1</v>
      </c>
      <c r="G45" s="993">
        <v>0</v>
      </c>
      <c r="H45" s="992">
        <v>0</v>
      </c>
      <c r="I45" s="1578">
        <v>0</v>
      </c>
      <c r="J45" s="993">
        <v>0</v>
      </c>
      <c r="K45" s="992">
        <v>0</v>
      </c>
      <c r="L45" s="1578">
        <v>0</v>
      </c>
      <c r="M45" s="993">
        <v>1</v>
      </c>
      <c r="N45" s="992">
        <v>0</v>
      </c>
      <c r="O45" s="1578">
        <v>1</v>
      </c>
    </row>
    <row r="46" spans="2:15" ht="18.75">
      <c r="B46" s="1576" t="s">
        <v>275</v>
      </c>
      <c r="C46" s="1006" t="s">
        <v>252</v>
      </c>
      <c r="D46" s="1577">
        <v>1</v>
      </c>
      <c r="E46" s="992">
        <v>0</v>
      </c>
      <c r="F46" s="1578">
        <v>1</v>
      </c>
      <c r="G46" s="993">
        <v>0</v>
      </c>
      <c r="H46" s="992">
        <v>0</v>
      </c>
      <c r="I46" s="1578">
        <v>0</v>
      </c>
      <c r="J46" s="993">
        <v>1</v>
      </c>
      <c r="K46" s="992">
        <v>0</v>
      </c>
      <c r="L46" s="1578">
        <v>1</v>
      </c>
      <c r="M46" s="993">
        <v>2</v>
      </c>
      <c r="N46" s="992">
        <v>0</v>
      </c>
      <c r="O46" s="1578">
        <v>2</v>
      </c>
    </row>
    <row r="47" spans="2:15" ht="18.75">
      <c r="B47" s="1576" t="s">
        <v>277</v>
      </c>
      <c r="C47" s="1006" t="s">
        <v>260</v>
      </c>
      <c r="D47" s="1577">
        <v>0</v>
      </c>
      <c r="E47" s="992">
        <v>0</v>
      </c>
      <c r="F47" s="1578">
        <v>0</v>
      </c>
      <c r="G47" s="993">
        <v>0</v>
      </c>
      <c r="H47" s="992">
        <v>0</v>
      </c>
      <c r="I47" s="1578">
        <v>0</v>
      </c>
      <c r="J47" s="993">
        <v>0</v>
      </c>
      <c r="K47" s="992">
        <v>1</v>
      </c>
      <c r="L47" s="1578">
        <v>1</v>
      </c>
      <c r="M47" s="993">
        <v>0</v>
      </c>
      <c r="N47" s="992">
        <v>1</v>
      </c>
      <c r="O47" s="1578">
        <v>1</v>
      </c>
    </row>
    <row r="48" spans="2:15" ht="19.5" thickBot="1">
      <c r="B48" s="1096" t="s">
        <v>278</v>
      </c>
      <c r="C48" s="1796" t="s">
        <v>262</v>
      </c>
      <c r="D48" s="1797">
        <v>0</v>
      </c>
      <c r="E48" s="1797">
        <v>0</v>
      </c>
      <c r="F48" s="1129">
        <v>0</v>
      </c>
      <c r="G48" s="1797">
        <v>0</v>
      </c>
      <c r="H48" s="1798">
        <v>0</v>
      </c>
      <c r="I48" s="1799">
        <v>0</v>
      </c>
      <c r="J48" s="1800">
        <v>0</v>
      </c>
      <c r="K48" s="1798">
        <v>2</v>
      </c>
      <c r="L48" s="1799">
        <v>2</v>
      </c>
      <c r="M48" s="1800">
        <v>0</v>
      </c>
      <c r="N48" s="1798">
        <v>2</v>
      </c>
      <c r="O48" s="1799">
        <v>2</v>
      </c>
    </row>
    <row r="49" spans="2:15" ht="20.25" thickBot="1">
      <c r="B49" s="3149" t="s">
        <v>13</v>
      </c>
      <c r="C49" s="3149"/>
      <c r="D49" s="1808">
        <f aca="true" t="shared" si="3" ref="D49:O49">SUM(D38:D48)</f>
        <v>2</v>
      </c>
      <c r="E49" s="1815">
        <f t="shared" si="3"/>
        <v>1</v>
      </c>
      <c r="F49" s="1801">
        <f t="shared" si="3"/>
        <v>3</v>
      </c>
      <c r="G49" s="1816">
        <f t="shared" si="3"/>
        <v>2</v>
      </c>
      <c r="H49" s="1815">
        <f t="shared" si="3"/>
        <v>1</v>
      </c>
      <c r="I49" s="1801">
        <f t="shared" si="3"/>
        <v>3</v>
      </c>
      <c r="J49" s="1816">
        <f t="shared" si="3"/>
        <v>3</v>
      </c>
      <c r="K49" s="1815">
        <f t="shared" si="3"/>
        <v>9</v>
      </c>
      <c r="L49" s="1801">
        <f t="shared" si="3"/>
        <v>12</v>
      </c>
      <c r="M49" s="1816">
        <f t="shared" si="3"/>
        <v>7</v>
      </c>
      <c r="N49" s="1815">
        <f t="shared" si="3"/>
        <v>11</v>
      </c>
      <c r="O49" s="1801">
        <f t="shared" si="3"/>
        <v>18</v>
      </c>
    </row>
    <row r="50" spans="2:15" ht="19.5">
      <c r="B50" s="3160" t="s">
        <v>10</v>
      </c>
      <c r="C50" s="3160"/>
      <c r="D50" s="2418">
        <f aca="true" t="shared" si="4" ref="D50:O50">SUM(D24:D35)</f>
        <v>56</v>
      </c>
      <c r="E50" s="2419">
        <f t="shared" si="4"/>
        <v>14</v>
      </c>
      <c r="F50" s="2420">
        <f t="shared" si="4"/>
        <v>70</v>
      </c>
      <c r="G50" s="2418">
        <f t="shared" si="4"/>
        <v>58</v>
      </c>
      <c r="H50" s="2419">
        <f t="shared" si="4"/>
        <v>19</v>
      </c>
      <c r="I50" s="2420">
        <f t="shared" si="4"/>
        <v>77</v>
      </c>
      <c r="J50" s="2418">
        <f t="shared" si="4"/>
        <v>71</v>
      </c>
      <c r="K50" s="2419">
        <f t="shared" si="4"/>
        <v>241</v>
      </c>
      <c r="L50" s="2420">
        <f t="shared" si="4"/>
        <v>312</v>
      </c>
      <c r="M50" s="2418">
        <f t="shared" si="4"/>
        <v>185</v>
      </c>
      <c r="N50" s="2419">
        <f t="shared" si="4"/>
        <v>274</v>
      </c>
      <c r="O50" s="2421">
        <f t="shared" si="4"/>
        <v>459</v>
      </c>
    </row>
    <row r="51" spans="2:15" ht="19.5">
      <c r="B51" s="3160" t="s">
        <v>17</v>
      </c>
      <c r="C51" s="3160"/>
      <c r="D51" s="1085">
        <f aca="true" t="shared" si="5" ref="D51:O51">SUM(D38:D48)</f>
        <v>2</v>
      </c>
      <c r="E51" s="2422">
        <f t="shared" si="5"/>
        <v>1</v>
      </c>
      <c r="F51" s="2423">
        <f t="shared" si="5"/>
        <v>3</v>
      </c>
      <c r="G51" s="1085">
        <f t="shared" si="5"/>
        <v>2</v>
      </c>
      <c r="H51" s="2422">
        <f t="shared" si="5"/>
        <v>1</v>
      </c>
      <c r="I51" s="2423">
        <f t="shared" si="5"/>
        <v>3</v>
      </c>
      <c r="J51" s="1085">
        <f t="shared" si="5"/>
        <v>3</v>
      </c>
      <c r="K51" s="2422">
        <f t="shared" si="5"/>
        <v>9</v>
      </c>
      <c r="L51" s="2423">
        <f t="shared" si="5"/>
        <v>12</v>
      </c>
      <c r="M51" s="1085">
        <f t="shared" si="5"/>
        <v>7</v>
      </c>
      <c r="N51" s="2422">
        <f t="shared" si="5"/>
        <v>11</v>
      </c>
      <c r="O51" s="2424">
        <f t="shared" si="5"/>
        <v>18</v>
      </c>
    </row>
    <row r="52" spans="2:15" ht="20.25" thickBot="1">
      <c r="B52" s="3161" t="s">
        <v>18</v>
      </c>
      <c r="C52" s="3161"/>
      <c r="D52" s="1089">
        <f aca="true" t="shared" si="6" ref="D52:O52">D50+D51</f>
        <v>58</v>
      </c>
      <c r="E52" s="2425">
        <f t="shared" si="6"/>
        <v>15</v>
      </c>
      <c r="F52" s="2426">
        <f t="shared" si="6"/>
        <v>73</v>
      </c>
      <c r="G52" s="1089">
        <f t="shared" si="6"/>
        <v>60</v>
      </c>
      <c r="H52" s="2425">
        <f t="shared" si="6"/>
        <v>20</v>
      </c>
      <c r="I52" s="2426">
        <f t="shared" si="6"/>
        <v>80</v>
      </c>
      <c r="J52" s="1089">
        <f t="shared" si="6"/>
        <v>74</v>
      </c>
      <c r="K52" s="2425">
        <f t="shared" si="6"/>
        <v>250</v>
      </c>
      <c r="L52" s="2426">
        <f t="shared" si="6"/>
        <v>324</v>
      </c>
      <c r="M52" s="1089">
        <f t="shared" si="6"/>
        <v>192</v>
      </c>
      <c r="N52" s="2425">
        <f t="shared" si="6"/>
        <v>285</v>
      </c>
      <c r="O52" s="2427">
        <f t="shared" si="6"/>
        <v>477</v>
      </c>
    </row>
    <row r="54" spans="2:17" ht="27.75" customHeight="1">
      <c r="B54" s="3117" t="str">
        <f>'[2]СПО'!B42</f>
        <v>Начальник УМО___________________И.И. Линник</v>
      </c>
      <c r="C54" s="3117"/>
      <c r="D54" s="3117"/>
      <c r="E54" s="3117"/>
      <c r="F54" s="3117"/>
      <c r="G54" s="3117"/>
      <c r="H54" s="3117"/>
      <c r="I54" s="3117"/>
      <c r="J54" s="3117"/>
      <c r="K54" s="3117"/>
      <c r="L54" s="3117"/>
      <c r="M54" s="3117"/>
      <c r="N54" s="3117"/>
      <c r="O54" s="3117"/>
      <c r="P54" s="3117"/>
      <c r="Q54" s="3117"/>
    </row>
  </sheetData>
  <sheetProtection/>
  <mergeCells count="21">
    <mergeCell ref="B54:Q54"/>
    <mergeCell ref="B50:C50"/>
    <mergeCell ref="B36:C36"/>
    <mergeCell ref="B37:C37"/>
    <mergeCell ref="B52:C52"/>
    <mergeCell ref="B22:C22"/>
    <mergeCell ref="F3:G3"/>
    <mergeCell ref="B49:C49"/>
    <mergeCell ref="B3:E3"/>
    <mergeCell ref="B51:C51"/>
    <mergeCell ref="B8:C8"/>
    <mergeCell ref="B23:C23"/>
    <mergeCell ref="B1:O1"/>
    <mergeCell ref="A2:O2"/>
    <mergeCell ref="B5:C7"/>
    <mergeCell ref="D5:F6"/>
    <mergeCell ref="G5:I6"/>
    <mergeCell ref="B21:C21"/>
    <mergeCell ref="J5:L6"/>
    <mergeCell ref="H3:O3"/>
    <mergeCell ref="M5:O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Z32"/>
  <sheetViews>
    <sheetView zoomScale="75" zoomScaleNormal="75" zoomScalePageLayoutView="0" workbookViewId="0" topLeftCell="A4">
      <selection activeCell="U23" sqref="U23"/>
    </sheetView>
  </sheetViews>
  <sheetFormatPr defaultColWidth="9.00390625" defaultRowHeight="12.75"/>
  <cols>
    <col min="1" max="1" width="70.375" style="17" customWidth="1"/>
    <col min="2" max="2" width="13.125" style="17" customWidth="1"/>
    <col min="3" max="3" width="10.25390625" style="17" customWidth="1"/>
    <col min="4" max="4" width="8.625" style="17" customWidth="1"/>
    <col min="5" max="5" width="12.875" style="17" customWidth="1"/>
    <col min="6" max="6" width="12.375" style="17" customWidth="1"/>
    <col min="7" max="7" width="8.625" style="17" customWidth="1"/>
    <col min="8" max="8" width="13.75390625" style="17" customWidth="1"/>
    <col min="9" max="9" width="10.375" style="17" customWidth="1"/>
    <col min="10" max="10" width="8.625" style="17" customWidth="1"/>
    <col min="11" max="11" width="12.875" style="17" customWidth="1"/>
    <col min="12" max="12" width="10.75390625" style="17" customWidth="1"/>
    <col min="13" max="13" width="9.375" style="17" customWidth="1"/>
    <col min="14" max="14" width="13.375" style="17" customWidth="1"/>
    <col min="15" max="15" width="11.125" style="17" customWidth="1"/>
    <col min="16" max="16" width="10.625" style="17" customWidth="1"/>
    <col min="17" max="17" width="5.00390625" style="17" customWidth="1"/>
    <col min="18" max="18" width="6.25390625" style="17" customWidth="1"/>
    <col min="19" max="19" width="5.75390625" style="17" customWidth="1"/>
    <col min="20" max="21" width="10.75390625" style="17" customWidth="1"/>
    <col min="22" max="22" width="9.125" style="17" customWidth="1"/>
    <col min="23" max="23" width="12.875" style="17" customWidth="1"/>
    <col min="24" max="24" width="23.375" style="17" customWidth="1"/>
    <col min="25" max="26" width="9.125" style="17" customWidth="1"/>
    <col min="27" max="27" width="10.625" style="17" customWidth="1"/>
    <col min="28" max="28" width="11.25390625" style="17" customWidth="1"/>
    <col min="29" max="16384" width="9.125" style="17" customWidth="1"/>
  </cols>
  <sheetData>
    <row r="1" spans="1:26" ht="25.5" customHeight="1">
      <c r="A1" s="1613"/>
      <c r="B1" s="1613"/>
      <c r="C1" s="1613"/>
      <c r="D1" s="1613"/>
      <c r="E1" s="1613"/>
      <c r="F1" s="1613"/>
      <c r="G1" s="1613"/>
      <c r="H1" s="1613"/>
      <c r="I1" s="1613"/>
      <c r="J1" s="1613"/>
      <c r="K1" s="1613"/>
      <c r="L1" s="1613"/>
      <c r="M1" s="1613"/>
      <c r="N1" s="1613"/>
      <c r="O1" s="1613"/>
      <c r="P1" s="1613"/>
      <c r="Q1" s="1613"/>
      <c r="R1" s="1613"/>
      <c r="S1" s="1613"/>
      <c r="T1" s="1613"/>
      <c r="U1" s="1613"/>
      <c r="V1" s="1613"/>
      <c r="W1" s="1613"/>
      <c r="X1" s="1613"/>
      <c r="Y1" s="1613"/>
      <c r="Z1" s="1613"/>
    </row>
    <row r="2" spans="1:22" ht="30.75">
      <c r="A2" s="1614" t="s">
        <v>107</v>
      </c>
      <c r="B2" s="1614"/>
      <c r="C2" s="1614"/>
      <c r="D2" s="1614"/>
      <c r="E2" s="1614"/>
      <c r="F2" s="1614"/>
      <c r="G2" s="1614"/>
      <c r="H2" s="1614"/>
      <c r="I2" s="1614"/>
      <c r="J2" s="1614"/>
      <c r="K2" s="1614"/>
      <c r="L2" s="1614"/>
      <c r="M2" s="1614"/>
      <c r="N2" s="1614"/>
      <c r="O2" s="1614"/>
      <c r="P2" s="1614"/>
      <c r="Q2" s="1614"/>
      <c r="R2" s="1614"/>
      <c r="S2" s="1614"/>
      <c r="T2" s="1614"/>
      <c r="U2" s="1614"/>
      <c r="V2" s="1614"/>
    </row>
    <row r="3" spans="1:21" ht="25.5">
      <c r="A3" s="1613" t="s">
        <v>346</v>
      </c>
      <c r="B3" s="1613"/>
      <c r="C3" s="1613"/>
      <c r="D3" s="1613"/>
      <c r="E3" s="1613"/>
      <c r="F3" s="1613"/>
      <c r="G3" s="1613"/>
      <c r="H3" s="1613"/>
      <c r="I3" s="1613"/>
      <c r="J3" s="1613"/>
      <c r="K3" s="1613"/>
      <c r="L3" s="1613"/>
      <c r="M3" s="1613"/>
      <c r="N3" s="1613"/>
      <c r="O3" s="1613"/>
      <c r="P3" s="1613"/>
      <c r="Q3" s="1613"/>
      <c r="R3" s="1613"/>
      <c r="S3" s="1613"/>
      <c r="T3" s="49"/>
      <c r="U3" s="49"/>
    </row>
    <row r="4" ht="26.25" thickBot="1">
      <c r="A4" s="18"/>
    </row>
    <row r="5" spans="1:18" ht="27" thickBot="1">
      <c r="A5" s="1615" t="s">
        <v>9</v>
      </c>
      <c r="B5" s="1616">
        <v>1</v>
      </c>
      <c r="C5" s="1617"/>
      <c r="D5" s="1618"/>
      <c r="E5" s="1616">
        <v>2</v>
      </c>
      <c r="F5" s="1617"/>
      <c r="G5" s="1618"/>
      <c r="H5" s="1611"/>
      <c r="I5" s="1611">
        <v>3</v>
      </c>
      <c r="J5" s="1611"/>
      <c r="K5" s="1616">
        <v>4</v>
      </c>
      <c r="L5" s="1617"/>
      <c r="M5" s="1618"/>
      <c r="N5" s="1619" t="s">
        <v>6</v>
      </c>
      <c r="O5" s="1620"/>
      <c r="P5" s="1621"/>
      <c r="Q5" s="32"/>
      <c r="R5" s="32"/>
    </row>
    <row r="6" spans="1:18" ht="27" thickBot="1">
      <c r="A6" s="1622"/>
      <c r="B6" s="1623"/>
      <c r="C6" s="1624"/>
      <c r="D6" s="1625"/>
      <c r="E6" s="1608"/>
      <c r="F6" s="1609"/>
      <c r="G6" s="1610"/>
      <c r="H6" s="1609"/>
      <c r="I6" s="1609"/>
      <c r="J6" s="1609"/>
      <c r="K6" s="1623"/>
      <c r="L6" s="1624"/>
      <c r="M6" s="1625"/>
      <c r="N6" s="1626"/>
      <c r="O6" s="1627"/>
      <c r="P6" s="1628"/>
      <c r="Q6" s="32"/>
      <c r="R6" s="32"/>
    </row>
    <row r="7" spans="1:18" ht="64.5" thickBot="1">
      <c r="A7" s="1629"/>
      <c r="B7" s="472" t="s">
        <v>26</v>
      </c>
      <c r="C7" s="472" t="s">
        <v>27</v>
      </c>
      <c r="D7" s="222" t="s">
        <v>4</v>
      </c>
      <c r="E7" s="472" t="s">
        <v>26</v>
      </c>
      <c r="F7" s="472" t="s">
        <v>27</v>
      </c>
      <c r="G7" s="222" t="s">
        <v>4</v>
      </c>
      <c r="H7" s="472" t="s">
        <v>26</v>
      </c>
      <c r="I7" s="472" t="s">
        <v>27</v>
      </c>
      <c r="J7" s="222" t="s">
        <v>4</v>
      </c>
      <c r="K7" s="472" t="s">
        <v>26</v>
      </c>
      <c r="L7" s="472" t="s">
        <v>27</v>
      </c>
      <c r="M7" s="223" t="s">
        <v>4</v>
      </c>
      <c r="N7" s="472" t="s">
        <v>26</v>
      </c>
      <c r="O7" s="472" t="s">
        <v>27</v>
      </c>
      <c r="P7" s="223" t="s">
        <v>4</v>
      </c>
      <c r="Q7" s="32"/>
      <c r="R7" s="32"/>
    </row>
    <row r="8" spans="1:18" ht="27" thickBot="1">
      <c r="A8" s="660" t="s">
        <v>22</v>
      </c>
      <c r="B8" s="665"/>
      <c r="C8" s="666"/>
      <c r="D8" s="667"/>
      <c r="E8" s="1630"/>
      <c r="F8" s="1631"/>
      <c r="G8" s="667"/>
      <c r="H8" s="1630"/>
      <c r="I8" s="1631"/>
      <c r="J8" s="667"/>
      <c r="K8" s="665"/>
      <c r="L8" s="666"/>
      <c r="M8" s="667"/>
      <c r="N8" s="668"/>
      <c r="O8" s="669"/>
      <c r="P8" s="670"/>
      <c r="Q8" s="32"/>
      <c r="R8" s="32"/>
    </row>
    <row r="9" spans="1:18" ht="26.25">
      <c r="A9" s="1632" t="s">
        <v>106</v>
      </c>
      <c r="B9" s="1633">
        <v>26</v>
      </c>
      <c r="C9" s="1634">
        <v>7</v>
      </c>
      <c r="D9" s="1635">
        <f>SUM(B9:C9)</f>
        <v>33</v>
      </c>
      <c r="E9" s="1636">
        <v>26</v>
      </c>
      <c r="F9" s="1634">
        <v>5</v>
      </c>
      <c r="G9" s="1637">
        <f>SUM(E9:F9)</f>
        <v>31</v>
      </c>
      <c r="H9" s="1636">
        <v>22</v>
      </c>
      <c r="I9" s="1634">
        <v>20</v>
      </c>
      <c r="J9" s="1638">
        <f>SUM(H9:I9)</f>
        <v>42</v>
      </c>
      <c r="K9" s="1633">
        <v>27</v>
      </c>
      <c r="L9" s="1634">
        <v>3</v>
      </c>
      <c r="M9" s="1635">
        <f>SUM(K9:L9)</f>
        <v>30</v>
      </c>
      <c r="N9" s="1703">
        <f aca="true" t="shared" si="0" ref="N9:O12">SUM(B9+E9+H9+K9)</f>
        <v>101</v>
      </c>
      <c r="O9" s="1704">
        <f t="shared" si="0"/>
        <v>35</v>
      </c>
      <c r="P9" s="1705">
        <f>SUM(N9:O9)</f>
        <v>136</v>
      </c>
      <c r="Q9" s="32"/>
      <c r="R9" s="32"/>
    </row>
    <row r="10" spans="1:18" ht="26.25">
      <c r="A10" s="1639" t="s">
        <v>113</v>
      </c>
      <c r="B10" s="1633">
        <v>10</v>
      </c>
      <c r="C10" s="1634">
        <v>2</v>
      </c>
      <c r="D10" s="1635">
        <f>SUM(B10:C10)</f>
        <v>12</v>
      </c>
      <c r="E10" s="1636">
        <v>2</v>
      </c>
      <c r="F10" s="1634">
        <v>0</v>
      </c>
      <c r="G10" s="1637">
        <f>SUM(E10:F10)</f>
        <v>2</v>
      </c>
      <c r="H10" s="1636">
        <v>12</v>
      </c>
      <c r="I10" s="1634">
        <v>6</v>
      </c>
      <c r="J10" s="1638">
        <f>SUM(H10:I10)</f>
        <v>18</v>
      </c>
      <c r="K10" s="1633">
        <v>3</v>
      </c>
      <c r="L10" s="1634">
        <v>0</v>
      </c>
      <c r="M10" s="1635">
        <f>SUM(K10:L10)</f>
        <v>3</v>
      </c>
      <c r="N10" s="1703">
        <f t="shared" si="0"/>
        <v>27</v>
      </c>
      <c r="O10" s="1704">
        <f t="shared" si="0"/>
        <v>8</v>
      </c>
      <c r="P10" s="1705">
        <f>SUM(N10:O10)</f>
        <v>35</v>
      </c>
      <c r="Q10" s="32"/>
      <c r="R10" s="32"/>
    </row>
    <row r="11" spans="1:18" ht="26.25">
      <c r="A11" s="1640" t="s">
        <v>109</v>
      </c>
      <c r="B11" s="1633">
        <v>10</v>
      </c>
      <c r="C11" s="1634">
        <v>1</v>
      </c>
      <c r="D11" s="1635">
        <f>SUM(B11:C11)</f>
        <v>11</v>
      </c>
      <c r="E11" s="1636">
        <v>8</v>
      </c>
      <c r="F11" s="1634">
        <v>1</v>
      </c>
      <c r="G11" s="1637">
        <f>SUM(E11:F11)</f>
        <v>9</v>
      </c>
      <c r="H11" s="1636">
        <v>11</v>
      </c>
      <c r="I11" s="1634">
        <v>0</v>
      </c>
      <c r="J11" s="1638">
        <f>SUM(H11:I11)</f>
        <v>11</v>
      </c>
      <c r="K11" s="1633">
        <v>6</v>
      </c>
      <c r="L11" s="1634">
        <v>0</v>
      </c>
      <c r="M11" s="1635">
        <f>SUM(K11:L11)</f>
        <v>6</v>
      </c>
      <c r="N11" s="1703">
        <f t="shared" si="0"/>
        <v>35</v>
      </c>
      <c r="O11" s="1704">
        <f t="shared" si="0"/>
        <v>2</v>
      </c>
      <c r="P11" s="1705">
        <f>SUM(N11:O11)</f>
        <v>37</v>
      </c>
      <c r="Q11" s="32"/>
      <c r="R11" s="32"/>
    </row>
    <row r="12" spans="1:18" ht="27" thickBot="1">
      <c r="A12" s="1641" t="s">
        <v>110</v>
      </c>
      <c r="B12" s="1633">
        <v>25</v>
      </c>
      <c r="C12" s="1634">
        <v>1</v>
      </c>
      <c r="D12" s="1635">
        <f>SUM(B12:C12)</f>
        <v>26</v>
      </c>
      <c r="E12" s="1642">
        <v>16</v>
      </c>
      <c r="F12" s="1643">
        <v>8</v>
      </c>
      <c r="G12" s="1637">
        <f>SUM(E12:F12)</f>
        <v>24</v>
      </c>
      <c r="H12" s="1642">
        <v>19</v>
      </c>
      <c r="I12" s="1643">
        <v>4</v>
      </c>
      <c r="J12" s="1638">
        <f>SUM(H12:I12)</f>
        <v>23</v>
      </c>
      <c r="K12" s="1633">
        <v>20</v>
      </c>
      <c r="L12" s="1634">
        <v>0</v>
      </c>
      <c r="M12" s="1635">
        <f>SUM(K12:L12)</f>
        <v>20</v>
      </c>
      <c r="N12" s="1703">
        <f t="shared" si="0"/>
        <v>80</v>
      </c>
      <c r="O12" s="1704">
        <f t="shared" si="0"/>
        <v>13</v>
      </c>
      <c r="P12" s="1705">
        <f>SUM(N12:O12)</f>
        <v>93</v>
      </c>
      <c r="Q12" s="32"/>
      <c r="R12" s="32"/>
    </row>
    <row r="13" spans="1:18" ht="27" thickBot="1">
      <c r="A13" s="1644" t="s">
        <v>12</v>
      </c>
      <c r="B13" s="1645">
        <f aca="true" t="shared" si="1" ref="B13:O13">SUM(B9:B12)</f>
        <v>71</v>
      </c>
      <c r="C13" s="1645">
        <f t="shared" si="1"/>
        <v>11</v>
      </c>
      <c r="D13" s="1646">
        <f t="shared" si="1"/>
        <v>82</v>
      </c>
      <c r="E13" s="1645">
        <f t="shared" si="1"/>
        <v>52</v>
      </c>
      <c r="F13" s="1645">
        <f t="shared" si="1"/>
        <v>14</v>
      </c>
      <c r="G13" s="1646">
        <f t="shared" si="1"/>
        <v>66</v>
      </c>
      <c r="H13" s="1645">
        <f t="shared" si="1"/>
        <v>64</v>
      </c>
      <c r="I13" s="1645">
        <f t="shared" si="1"/>
        <v>30</v>
      </c>
      <c r="J13" s="1646">
        <f t="shared" si="1"/>
        <v>94</v>
      </c>
      <c r="K13" s="1645">
        <f t="shared" si="1"/>
        <v>56</v>
      </c>
      <c r="L13" s="1645">
        <f t="shared" si="1"/>
        <v>3</v>
      </c>
      <c r="M13" s="1646">
        <f t="shared" si="1"/>
        <v>59</v>
      </c>
      <c r="N13" s="1645">
        <f t="shared" si="1"/>
        <v>243</v>
      </c>
      <c r="O13" s="1645">
        <f t="shared" si="1"/>
        <v>58</v>
      </c>
      <c r="P13" s="1646">
        <f>SUM(N13:O13)</f>
        <v>301</v>
      </c>
      <c r="Q13" s="32"/>
      <c r="R13" s="32"/>
    </row>
    <row r="14" spans="1:18" ht="27" thickBot="1">
      <c r="A14" s="1644" t="s">
        <v>23</v>
      </c>
      <c r="B14" s="1647"/>
      <c r="C14" s="1648"/>
      <c r="D14" s="1649"/>
      <c r="E14" s="1650"/>
      <c r="F14" s="1651"/>
      <c r="G14" s="1652"/>
      <c r="H14" s="1650"/>
      <c r="I14" s="1651"/>
      <c r="J14" s="1652"/>
      <c r="K14" s="1647"/>
      <c r="L14" s="1648"/>
      <c r="M14" s="1649"/>
      <c r="N14" s="1653"/>
      <c r="O14" s="1648"/>
      <c r="P14" s="1649"/>
      <c r="Q14" s="32"/>
      <c r="R14" s="32"/>
    </row>
    <row r="15" spans="1:18" ht="27" thickBot="1">
      <c r="A15" s="1654" t="s">
        <v>11</v>
      </c>
      <c r="B15" s="1655"/>
      <c r="C15" s="1656"/>
      <c r="D15" s="1657"/>
      <c r="E15" s="1655"/>
      <c r="F15" s="1656"/>
      <c r="G15" s="1657"/>
      <c r="H15" s="1655"/>
      <c r="I15" s="1656"/>
      <c r="J15" s="1657"/>
      <c r="K15" s="1658"/>
      <c r="L15" s="1659"/>
      <c r="M15" s="1660"/>
      <c r="N15" s="1661"/>
      <c r="O15" s="1662"/>
      <c r="P15" s="1663"/>
      <c r="Q15" s="29"/>
      <c r="R15" s="29"/>
    </row>
    <row r="16" spans="1:18" ht="25.5">
      <c r="A16" s="1632" t="s">
        <v>106</v>
      </c>
      <c r="B16" s="1664">
        <v>26</v>
      </c>
      <c r="C16" s="1665">
        <v>7</v>
      </c>
      <c r="D16" s="1666">
        <f>SUM(B16:C16)</f>
        <v>33</v>
      </c>
      <c r="E16" s="1667">
        <v>26</v>
      </c>
      <c r="F16" s="1665">
        <v>5</v>
      </c>
      <c r="G16" s="1668">
        <f>SUM(E16:F16)</f>
        <v>31</v>
      </c>
      <c r="H16" s="1667">
        <v>22</v>
      </c>
      <c r="I16" s="1665">
        <v>18</v>
      </c>
      <c r="J16" s="1668">
        <f>SUM(H16:I16)</f>
        <v>40</v>
      </c>
      <c r="K16" s="1915">
        <v>27</v>
      </c>
      <c r="L16" s="1916">
        <v>3</v>
      </c>
      <c r="M16" s="2695">
        <f>SUM(K16:L16)</f>
        <v>30</v>
      </c>
      <c r="N16" s="2697">
        <f aca="true" t="shared" si="2" ref="N16:O19">SUM(B16+E16+H16+K16)</f>
        <v>101</v>
      </c>
      <c r="O16" s="1670">
        <f>SUM(C16+F16+I16+L16)</f>
        <v>33</v>
      </c>
      <c r="P16" s="2703">
        <f>SUM(D16+G16+J16+M16)</f>
        <v>134</v>
      </c>
      <c r="Q16" s="26"/>
      <c r="R16" s="26"/>
    </row>
    <row r="17" spans="1:18" ht="25.5">
      <c r="A17" s="1639" t="s">
        <v>113</v>
      </c>
      <c r="B17" s="1633">
        <v>10</v>
      </c>
      <c r="C17" s="1634">
        <v>2</v>
      </c>
      <c r="D17" s="1666">
        <f>SUM(B17:C17)</f>
        <v>12</v>
      </c>
      <c r="E17" s="1636">
        <v>2</v>
      </c>
      <c r="F17" s="1634">
        <v>0</v>
      </c>
      <c r="G17" s="1668">
        <f>SUM(E17:F17)</f>
        <v>2</v>
      </c>
      <c r="H17" s="1636">
        <v>12</v>
      </c>
      <c r="I17" s="1634">
        <v>5</v>
      </c>
      <c r="J17" s="1668">
        <f>SUM(H17:I17)</f>
        <v>17</v>
      </c>
      <c r="K17" s="1633">
        <v>2</v>
      </c>
      <c r="L17" s="1634">
        <v>0</v>
      </c>
      <c r="M17" s="1672">
        <f>SUM(K17:L17)</f>
        <v>2</v>
      </c>
      <c r="N17" s="2698">
        <f t="shared" si="2"/>
        <v>26</v>
      </c>
      <c r="O17" s="1674">
        <f t="shared" si="2"/>
        <v>7</v>
      </c>
      <c r="P17" s="2700">
        <f>SUM(N17:O17)</f>
        <v>33</v>
      </c>
      <c r="Q17" s="26"/>
      <c r="R17" s="26"/>
    </row>
    <row r="18" spans="1:18" ht="25.5">
      <c r="A18" s="1640" t="s">
        <v>109</v>
      </c>
      <c r="B18" s="1633">
        <v>10</v>
      </c>
      <c r="C18" s="1634">
        <v>1</v>
      </c>
      <c r="D18" s="1666">
        <f>SUM(B18:C18)</f>
        <v>11</v>
      </c>
      <c r="E18" s="1636">
        <v>8</v>
      </c>
      <c r="F18" s="1634">
        <v>0</v>
      </c>
      <c r="G18" s="1668">
        <f>SUM(E18:F18)</f>
        <v>8</v>
      </c>
      <c r="H18" s="1636">
        <v>11</v>
      </c>
      <c r="I18" s="1634">
        <v>0</v>
      </c>
      <c r="J18" s="1668">
        <f>SUM(H18:I18)</f>
        <v>11</v>
      </c>
      <c r="K18" s="1633">
        <v>6</v>
      </c>
      <c r="L18" s="1634">
        <v>0</v>
      </c>
      <c r="M18" s="1672">
        <f>SUM(K18:L18)</f>
        <v>6</v>
      </c>
      <c r="N18" s="2698">
        <f t="shared" si="2"/>
        <v>35</v>
      </c>
      <c r="O18" s="1674">
        <f t="shared" si="2"/>
        <v>1</v>
      </c>
      <c r="P18" s="2700">
        <f>SUM(N18:O18)</f>
        <v>36</v>
      </c>
      <c r="Q18" s="26"/>
      <c r="R18" s="26"/>
    </row>
    <row r="19" spans="1:18" ht="26.25" thickBot="1">
      <c r="A19" s="1641" t="s">
        <v>110</v>
      </c>
      <c r="B19" s="1633">
        <v>25</v>
      </c>
      <c r="C19" s="1634">
        <v>1</v>
      </c>
      <c r="D19" s="1666">
        <f>SUM(B19:C19)</f>
        <v>26</v>
      </c>
      <c r="E19" s="1642">
        <v>16</v>
      </c>
      <c r="F19" s="1643">
        <v>8</v>
      </c>
      <c r="G19" s="1668">
        <f>SUM(E19:F19)</f>
        <v>24</v>
      </c>
      <c r="H19" s="1642">
        <v>19</v>
      </c>
      <c r="I19" s="1643">
        <v>4</v>
      </c>
      <c r="J19" s="1668">
        <f>SUM(H19:I19)</f>
        <v>23</v>
      </c>
      <c r="K19" s="1633">
        <v>20</v>
      </c>
      <c r="L19" s="2696">
        <v>0</v>
      </c>
      <c r="M19" s="1676">
        <f>SUM(K19:L19)</f>
        <v>20</v>
      </c>
      <c r="N19" s="2699">
        <f t="shared" si="2"/>
        <v>80</v>
      </c>
      <c r="O19" s="2702">
        <f t="shared" si="2"/>
        <v>13</v>
      </c>
      <c r="P19" s="2701">
        <f>SUM(N19:O19)</f>
        <v>93</v>
      </c>
      <c r="Q19" s="26"/>
      <c r="R19" s="26"/>
    </row>
    <row r="20" spans="1:18" ht="27" thickBot="1">
      <c r="A20" s="1678" t="s">
        <v>8</v>
      </c>
      <c r="B20" s="1679">
        <f aca="true" t="shared" si="3" ref="B20:M20">SUM(B16:B19)</f>
        <v>71</v>
      </c>
      <c r="C20" s="1679">
        <f t="shared" si="3"/>
        <v>11</v>
      </c>
      <c r="D20" s="1680">
        <f t="shared" si="3"/>
        <v>82</v>
      </c>
      <c r="E20" s="1679">
        <f t="shared" si="3"/>
        <v>52</v>
      </c>
      <c r="F20" s="1681">
        <f t="shared" si="3"/>
        <v>13</v>
      </c>
      <c r="G20" s="1682">
        <f t="shared" si="3"/>
        <v>65</v>
      </c>
      <c r="H20" s="1679">
        <f t="shared" si="3"/>
        <v>64</v>
      </c>
      <c r="I20" s="1681">
        <f t="shared" si="3"/>
        <v>27</v>
      </c>
      <c r="J20" s="1682">
        <f t="shared" si="3"/>
        <v>91</v>
      </c>
      <c r="K20" s="1679">
        <f t="shared" si="3"/>
        <v>55</v>
      </c>
      <c r="L20" s="1679">
        <f t="shared" si="3"/>
        <v>3</v>
      </c>
      <c r="M20" s="1680">
        <f t="shared" si="3"/>
        <v>58</v>
      </c>
      <c r="N20" s="1679">
        <f>SUM(N16:N19)</f>
        <v>242</v>
      </c>
      <c r="O20" s="1679">
        <f>SUM(O16:O19)</f>
        <v>54</v>
      </c>
      <c r="P20" s="1680">
        <f>SUM(N20:O20)</f>
        <v>296</v>
      </c>
      <c r="Q20" s="33"/>
      <c r="R20" s="33"/>
    </row>
    <row r="21" spans="1:18" ht="26.25" thickBot="1">
      <c r="A21" s="1683" t="s">
        <v>25</v>
      </c>
      <c r="B21" s="1684"/>
      <c r="C21" s="1685"/>
      <c r="D21" s="1686"/>
      <c r="E21" s="1684"/>
      <c r="F21" s="1687"/>
      <c r="G21" s="1688"/>
      <c r="H21" s="1684"/>
      <c r="I21" s="1687"/>
      <c r="J21" s="1688"/>
      <c r="K21" s="1684"/>
      <c r="L21" s="1685"/>
      <c r="M21" s="1686"/>
      <c r="N21" s="1689"/>
      <c r="O21" s="1690"/>
      <c r="P21" s="1691"/>
      <c r="Q21" s="26"/>
      <c r="R21" s="26"/>
    </row>
    <row r="22" spans="1:18" ht="25.5">
      <c r="A22" s="1632" t="s">
        <v>109</v>
      </c>
      <c r="B22" s="1664">
        <v>0</v>
      </c>
      <c r="C22" s="1665">
        <v>0</v>
      </c>
      <c r="D22" s="1668">
        <f>SUM(B22:C22)</f>
        <v>0</v>
      </c>
      <c r="E22" s="1667">
        <v>0</v>
      </c>
      <c r="F22" s="1665">
        <v>1</v>
      </c>
      <c r="G22" s="1668">
        <f>SUM(E22:F22)</f>
        <v>1</v>
      </c>
      <c r="H22" s="1667">
        <v>0</v>
      </c>
      <c r="I22" s="1665">
        <v>0</v>
      </c>
      <c r="J22" s="1668">
        <f>SUM(H22:I22)</f>
        <v>0</v>
      </c>
      <c r="K22" s="1667">
        <v>0</v>
      </c>
      <c r="L22" s="1692">
        <v>0</v>
      </c>
      <c r="M22" s="1693">
        <f>SUM(K22:L22)</f>
        <v>0</v>
      </c>
      <c r="N22" s="1669">
        <f aca="true" t="shared" si="4" ref="N22:O24">SUM(B22+E22+H22+K22)</f>
        <v>0</v>
      </c>
      <c r="O22" s="1670">
        <f t="shared" si="4"/>
        <v>1</v>
      </c>
      <c r="P22" s="1671">
        <f>SUM(N22:O22)</f>
        <v>1</v>
      </c>
      <c r="Q22" s="26"/>
      <c r="R22" s="26"/>
    </row>
    <row r="23" spans="1:18" ht="25.5">
      <c r="A23" s="1639" t="s">
        <v>104</v>
      </c>
      <c r="B23" s="1633">
        <v>0</v>
      </c>
      <c r="C23" s="1634">
        <v>0</v>
      </c>
      <c r="D23" s="1668">
        <f>SUM(B23:C23)</f>
        <v>0</v>
      </c>
      <c r="E23" s="1636">
        <v>0</v>
      </c>
      <c r="F23" s="1634">
        <v>0</v>
      </c>
      <c r="G23" s="1668">
        <f>SUM(E23:F23)</f>
        <v>0</v>
      </c>
      <c r="H23" s="1636">
        <v>0</v>
      </c>
      <c r="I23" s="1634">
        <v>2</v>
      </c>
      <c r="J23" s="1668">
        <f>SUM(H23:I23)</f>
        <v>2</v>
      </c>
      <c r="K23" s="1636">
        <v>0</v>
      </c>
      <c r="L23" s="1694">
        <v>0</v>
      </c>
      <c r="M23" s="1693">
        <f>SUM(K23:L23)</f>
        <v>0</v>
      </c>
      <c r="N23" s="1673">
        <f t="shared" si="4"/>
        <v>0</v>
      </c>
      <c r="O23" s="1674">
        <f t="shared" si="4"/>
        <v>2</v>
      </c>
      <c r="P23" s="1675">
        <f>SUM(N23:O23)</f>
        <v>2</v>
      </c>
      <c r="Q23" s="26"/>
      <c r="R23" s="26"/>
    </row>
    <row r="24" spans="1:18" ht="27" thickBot="1">
      <c r="A24" s="1640" t="s">
        <v>108</v>
      </c>
      <c r="B24" s="1633">
        <v>0</v>
      </c>
      <c r="C24" s="1634">
        <v>0</v>
      </c>
      <c r="D24" s="1668">
        <f>SUM(B24:C24)</f>
        <v>0</v>
      </c>
      <c r="E24" s="1636">
        <v>0</v>
      </c>
      <c r="F24" s="1634">
        <v>0</v>
      </c>
      <c r="G24" s="1668">
        <f>SUM(E24:F24)</f>
        <v>0</v>
      </c>
      <c r="H24" s="1636">
        <v>0</v>
      </c>
      <c r="I24" s="1634">
        <v>1</v>
      </c>
      <c r="J24" s="1668">
        <f>SUM(H24:I24)</f>
        <v>1</v>
      </c>
      <c r="K24" s="1636">
        <v>1</v>
      </c>
      <c r="L24" s="1694">
        <v>0</v>
      </c>
      <c r="M24" s="1693">
        <f>SUM(K24:L24)</f>
        <v>1</v>
      </c>
      <c r="N24" s="1695">
        <f t="shared" si="4"/>
        <v>1</v>
      </c>
      <c r="O24" s="1696">
        <f t="shared" si="4"/>
        <v>1</v>
      </c>
      <c r="P24" s="1697">
        <f>SUM(N24:O24)</f>
        <v>2</v>
      </c>
      <c r="Q24" s="33"/>
      <c r="R24" s="33"/>
    </row>
    <row r="25" spans="1:18" ht="26.25" thickBot="1">
      <c r="A25" s="1678" t="s">
        <v>13</v>
      </c>
      <c r="B25" s="1698">
        <f aca="true" t="shared" si="5" ref="B25:O25">SUM(B22:B24)</f>
        <v>0</v>
      </c>
      <c r="C25" s="1698">
        <f t="shared" si="5"/>
        <v>0</v>
      </c>
      <c r="D25" s="1680">
        <f t="shared" si="5"/>
        <v>0</v>
      </c>
      <c r="E25" s="1698">
        <f t="shared" si="5"/>
        <v>0</v>
      </c>
      <c r="F25" s="1698">
        <f t="shared" si="5"/>
        <v>1</v>
      </c>
      <c r="G25" s="1680">
        <f t="shared" si="5"/>
        <v>1</v>
      </c>
      <c r="H25" s="1698">
        <f t="shared" si="5"/>
        <v>0</v>
      </c>
      <c r="I25" s="1698">
        <f t="shared" si="5"/>
        <v>3</v>
      </c>
      <c r="J25" s="1680">
        <f t="shared" si="5"/>
        <v>3</v>
      </c>
      <c r="K25" s="1698">
        <f t="shared" si="5"/>
        <v>1</v>
      </c>
      <c r="L25" s="1698">
        <f t="shared" si="5"/>
        <v>0</v>
      </c>
      <c r="M25" s="1680">
        <f t="shared" si="5"/>
        <v>1</v>
      </c>
      <c r="N25" s="1699">
        <f t="shared" si="5"/>
        <v>1</v>
      </c>
      <c r="O25" s="1699">
        <f t="shared" si="5"/>
        <v>4</v>
      </c>
      <c r="P25" s="1700">
        <f>SUM(N25:O25)</f>
        <v>5</v>
      </c>
      <c r="Q25" s="26"/>
      <c r="R25" s="26"/>
    </row>
    <row r="26" spans="1:18" ht="26.25" thickBot="1">
      <c r="A26" s="35" t="s">
        <v>10</v>
      </c>
      <c r="B26" s="1645">
        <f>B20</f>
        <v>71</v>
      </c>
      <c r="C26" s="1645">
        <f>C20</f>
        <v>11</v>
      </c>
      <c r="D26" s="1645">
        <f aca="true" t="shared" si="6" ref="D26:O26">D20</f>
        <v>82</v>
      </c>
      <c r="E26" s="1645">
        <f t="shared" si="6"/>
        <v>52</v>
      </c>
      <c r="F26" s="1645">
        <f t="shared" si="6"/>
        <v>13</v>
      </c>
      <c r="G26" s="1645">
        <f t="shared" si="6"/>
        <v>65</v>
      </c>
      <c r="H26" s="1645">
        <f t="shared" si="6"/>
        <v>64</v>
      </c>
      <c r="I26" s="1645">
        <f t="shared" si="6"/>
        <v>27</v>
      </c>
      <c r="J26" s="1645">
        <f t="shared" si="6"/>
        <v>91</v>
      </c>
      <c r="K26" s="1645">
        <f t="shared" si="6"/>
        <v>55</v>
      </c>
      <c r="L26" s="1645">
        <f t="shared" si="6"/>
        <v>3</v>
      </c>
      <c r="M26" s="1645">
        <f t="shared" si="6"/>
        <v>58</v>
      </c>
      <c r="N26" s="1645">
        <f t="shared" si="6"/>
        <v>242</v>
      </c>
      <c r="O26" s="1645">
        <f t="shared" si="6"/>
        <v>54</v>
      </c>
      <c r="P26" s="1646">
        <f>P20</f>
        <v>296</v>
      </c>
      <c r="Q26" s="36"/>
      <c r="R26" s="36"/>
    </row>
    <row r="27" spans="1:18" ht="36.75" thickBot="1">
      <c r="A27" s="35" t="s">
        <v>14</v>
      </c>
      <c r="B27" s="1645">
        <f>B25</f>
        <v>0</v>
      </c>
      <c r="C27" s="1645">
        <f aca="true" t="shared" si="7" ref="C27:O27">C25</f>
        <v>0</v>
      </c>
      <c r="D27" s="1645">
        <f t="shared" si="7"/>
        <v>0</v>
      </c>
      <c r="E27" s="1645">
        <f t="shared" si="7"/>
        <v>0</v>
      </c>
      <c r="F27" s="1645">
        <f t="shared" si="7"/>
        <v>1</v>
      </c>
      <c r="G27" s="1645">
        <f t="shared" si="7"/>
        <v>1</v>
      </c>
      <c r="H27" s="1645">
        <f t="shared" si="7"/>
        <v>0</v>
      </c>
      <c r="I27" s="1645">
        <f t="shared" si="7"/>
        <v>3</v>
      </c>
      <c r="J27" s="1645">
        <f t="shared" si="7"/>
        <v>3</v>
      </c>
      <c r="K27" s="1645">
        <f t="shared" si="7"/>
        <v>1</v>
      </c>
      <c r="L27" s="1645">
        <f t="shared" si="7"/>
        <v>0</v>
      </c>
      <c r="M27" s="1645">
        <f t="shared" si="7"/>
        <v>1</v>
      </c>
      <c r="N27" s="1645">
        <f t="shared" si="7"/>
        <v>1</v>
      </c>
      <c r="O27" s="1645">
        <f t="shared" si="7"/>
        <v>4</v>
      </c>
      <c r="P27" s="1646">
        <f>P25</f>
        <v>5</v>
      </c>
      <c r="Q27" s="27"/>
      <c r="R27" s="27"/>
    </row>
    <row r="28" spans="1:18" ht="26.25" thickBot="1">
      <c r="A28" s="1701" t="s">
        <v>15</v>
      </c>
      <c r="B28" s="1702">
        <f>SUM(B26:B27)</f>
        <v>71</v>
      </c>
      <c r="C28" s="1702">
        <f aca="true" t="shared" si="8" ref="C28:P28">SUM(C26:C27)</f>
        <v>11</v>
      </c>
      <c r="D28" s="1702">
        <f t="shared" si="8"/>
        <v>82</v>
      </c>
      <c r="E28" s="1702">
        <f t="shared" si="8"/>
        <v>52</v>
      </c>
      <c r="F28" s="1702">
        <f t="shared" si="8"/>
        <v>14</v>
      </c>
      <c r="G28" s="1702">
        <f t="shared" si="8"/>
        <v>66</v>
      </c>
      <c r="H28" s="1702">
        <f t="shared" si="8"/>
        <v>64</v>
      </c>
      <c r="I28" s="1702">
        <f t="shared" si="8"/>
        <v>30</v>
      </c>
      <c r="J28" s="1702">
        <f t="shared" si="8"/>
        <v>94</v>
      </c>
      <c r="K28" s="1702">
        <f t="shared" si="8"/>
        <v>56</v>
      </c>
      <c r="L28" s="1702">
        <f t="shared" si="8"/>
        <v>3</v>
      </c>
      <c r="M28" s="1702">
        <f t="shared" si="8"/>
        <v>59</v>
      </c>
      <c r="N28" s="1702">
        <f t="shared" si="8"/>
        <v>243</v>
      </c>
      <c r="O28" s="1702">
        <f t="shared" si="8"/>
        <v>58</v>
      </c>
      <c r="P28" s="1724">
        <f t="shared" si="8"/>
        <v>301</v>
      </c>
      <c r="Q28" s="27"/>
      <c r="R28" s="27"/>
    </row>
    <row r="29" spans="1:21" ht="25.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0" ht="25.5" customHeight="1" hidden="1" thickBot="1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30"/>
    </row>
    <row r="31" spans="1:22" ht="25.5">
      <c r="A31" s="1607" t="s">
        <v>101</v>
      </c>
      <c r="B31" s="1607"/>
      <c r="C31" s="1607"/>
      <c r="D31" s="1607"/>
      <c r="E31" s="1607"/>
      <c r="F31" s="1607"/>
      <c r="G31" s="1607"/>
      <c r="H31" s="1607"/>
      <c r="I31" s="1607"/>
      <c r="J31" s="1607"/>
      <c r="K31" s="1607"/>
      <c r="L31" s="1607"/>
      <c r="M31" s="1607"/>
      <c r="N31" s="1607"/>
      <c r="O31" s="1607"/>
      <c r="P31" s="1607"/>
      <c r="Q31" s="1607"/>
      <c r="R31" s="1607"/>
      <c r="S31" s="1607"/>
      <c r="T31" s="1607"/>
      <c r="U31" s="1607"/>
      <c r="V31" s="1607"/>
    </row>
    <row r="32" spans="2:22" ht="25.5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T24"/>
  <sheetViews>
    <sheetView zoomScale="50" zoomScaleNormal="50" zoomScalePageLayoutView="0" workbookViewId="0" topLeftCell="A1">
      <selection activeCell="M37" sqref="M37"/>
    </sheetView>
  </sheetViews>
  <sheetFormatPr defaultColWidth="9.00390625" defaultRowHeight="12.75"/>
  <cols>
    <col min="1" max="1" width="93.00390625" style="17" customWidth="1"/>
    <col min="2" max="2" width="13.875" style="17" customWidth="1"/>
    <col min="3" max="3" width="12.125" style="17" customWidth="1"/>
    <col min="4" max="4" width="11.00390625" style="17" customWidth="1"/>
    <col min="5" max="5" width="14.125" style="17" customWidth="1"/>
    <col min="6" max="6" width="11.875" style="17" customWidth="1"/>
    <col min="7" max="7" width="9.625" style="17" customWidth="1"/>
    <col min="8" max="8" width="14.75390625" style="17" customWidth="1"/>
    <col min="9" max="10" width="9.625" style="17" customWidth="1"/>
    <col min="11" max="11" width="14.25390625" style="17" customWidth="1"/>
    <col min="12" max="12" width="13.125" style="17" customWidth="1"/>
    <col min="13" max="15" width="10.75390625" style="17" customWidth="1"/>
    <col min="16" max="16" width="9.125" style="17" customWidth="1"/>
    <col min="17" max="17" width="12.875" style="17" customWidth="1"/>
    <col min="18" max="18" width="23.375" style="17" customWidth="1"/>
    <col min="19" max="20" width="9.125" style="17" customWidth="1"/>
    <col min="21" max="21" width="10.625" style="17" bestFit="1" customWidth="1"/>
    <col min="22" max="22" width="11.25390625" style="17" customWidth="1"/>
    <col min="23" max="16384" width="9.125" style="17" customWidth="1"/>
  </cols>
  <sheetData>
    <row r="1" spans="1:20" ht="25.5" customHeight="1">
      <c r="A1" s="2915"/>
      <c r="B1" s="2915"/>
      <c r="C1" s="2915"/>
      <c r="D1" s="2915"/>
      <c r="E1" s="2915"/>
      <c r="F1" s="2915"/>
      <c r="G1" s="2915"/>
      <c r="H1" s="2915"/>
      <c r="I1" s="2915"/>
      <c r="J1" s="2915"/>
      <c r="K1" s="2915"/>
      <c r="L1" s="2915"/>
      <c r="M1" s="2915"/>
      <c r="N1" s="2915"/>
      <c r="O1" s="2915"/>
      <c r="P1" s="2915"/>
      <c r="Q1" s="2915"/>
      <c r="R1" s="2915"/>
      <c r="S1" s="2915"/>
      <c r="T1" s="2915"/>
    </row>
    <row r="2" spans="1:16" ht="15.75" customHeight="1">
      <c r="A2" s="2915" t="s">
        <v>325</v>
      </c>
      <c r="B2" s="2915"/>
      <c r="C2" s="2915"/>
      <c r="D2" s="2915"/>
      <c r="E2" s="2915"/>
      <c r="F2" s="2915"/>
      <c r="G2" s="2915"/>
      <c r="H2" s="2915"/>
      <c r="I2" s="2915"/>
      <c r="J2" s="2915"/>
      <c r="K2" s="2915"/>
      <c r="L2" s="2915"/>
      <c r="M2" s="2915"/>
      <c r="N2" s="2915"/>
      <c r="O2" s="2915"/>
      <c r="P2" s="2915"/>
    </row>
    <row r="3" spans="1:15" ht="24.75" customHeight="1">
      <c r="A3" s="2915" t="s">
        <v>355</v>
      </c>
      <c r="B3" s="2915"/>
      <c r="C3" s="2915"/>
      <c r="D3" s="2915"/>
      <c r="E3" s="2915"/>
      <c r="F3" s="2915"/>
      <c r="G3" s="2915"/>
      <c r="H3" s="2915"/>
      <c r="I3" s="2915"/>
      <c r="J3" s="2915"/>
      <c r="K3" s="2915"/>
      <c r="L3" s="2915"/>
      <c r="M3" s="2915"/>
      <c r="N3" s="49"/>
      <c r="O3" s="49"/>
    </row>
    <row r="4" ht="33" customHeight="1" thickBot="1">
      <c r="A4" s="18"/>
    </row>
    <row r="5" spans="1:15" ht="33" customHeight="1" thickBot="1">
      <c r="A5" s="2917" t="s">
        <v>9</v>
      </c>
      <c r="B5" s="2932" t="s">
        <v>19</v>
      </c>
      <c r="C5" s="2933"/>
      <c r="D5" s="2934"/>
      <c r="E5" s="2932" t="s">
        <v>20</v>
      </c>
      <c r="F5" s="2933"/>
      <c r="G5" s="2934"/>
      <c r="H5" s="2932" t="s">
        <v>31</v>
      </c>
      <c r="I5" s="2933"/>
      <c r="J5" s="2934"/>
      <c r="K5" s="2908" t="s">
        <v>21</v>
      </c>
      <c r="L5" s="2909"/>
      <c r="M5" s="2910"/>
      <c r="N5" s="32"/>
      <c r="O5" s="32"/>
    </row>
    <row r="6" spans="1:15" ht="33" customHeight="1" thickBot="1">
      <c r="A6" s="2918"/>
      <c r="B6" s="2935" t="s">
        <v>5</v>
      </c>
      <c r="C6" s="2936"/>
      <c r="D6" s="2937"/>
      <c r="E6" s="2935" t="s">
        <v>5</v>
      </c>
      <c r="F6" s="2936"/>
      <c r="G6" s="2937"/>
      <c r="H6" s="2935" t="s">
        <v>5</v>
      </c>
      <c r="I6" s="2936"/>
      <c r="J6" s="2937"/>
      <c r="K6" s="2911"/>
      <c r="L6" s="2912"/>
      <c r="M6" s="2913"/>
      <c r="N6" s="32"/>
      <c r="O6" s="32"/>
    </row>
    <row r="7" spans="1:15" ht="99.75" customHeight="1" thickBot="1">
      <c r="A7" s="2938"/>
      <c r="B7" s="219" t="s">
        <v>26</v>
      </c>
      <c r="C7" s="221" t="s">
        <v>27</v>
      </c>
      <c r="D7" s="223" t="s">
        <v>4</v>
      </c>
      <c r="E7" s="219" t="s">
        <v>26</v>
      </c>
      <c r="F7" s="221" t="s">
        <v>27</v>
      </c>
      <c r="G7" s="223" t="s">
        <v>4</v>
      </c>
      <c r="H7" s="219" t="s">
        <v>26</v>
      </c>
      <c r="I7" s="221" t="s">
        <v>27</v>
      </c>
      <c r="J7" s="223" t="s">
        <v>4</v>
      </c>
      <c r="K7" s="219" t="s">
        <v>26</v>
      </c>
      <c r="L7" s="221" t="s">
        <v>27</v>
      </c>
      <c r="M7" s="223" t="s">
        <v>4</v>
      </c>
      <c r="N7" s="32"/>
      <c r="O7" s="32"/>
    </row>
    <row r="8" spans="1:15" ht="36.75" customHeight="1" thickBot="1">
      <c r="A8" s="155" t="s">
        <v>22</v>
      </c>
      <c r="B8" s="168"/>
      <c r="C8" s="197"/>
      <c r="D8" s="198"/>
      <c r="E8" s="168"/>
      <c r="F8" s="197"/>
      <c r="G8" s="199"/>
      <c r="H8" s="45"/>
      <c r="I8" s="2037"/>
      <c r="J8" s="2038"/>
      <c r="K8" s="154"/>
      <c r="L8" s="78"/>
      <c r="M8" s="79"/>
      <c r="N8" s="32"/>
      <c r="O8" s="32"/>
    </row>
    <row r="9" spans="1:15" ht="29.25" customHeight="1" thickBot="1">
      <c r="A9" s="227" t="s">
        <v>29</v>
      </c>
      <c r="B9" s="200">
        <v>0</v>
      </c>
      <c r="C9" s="201">
        <v>24</v>
      </c>
      <c r="D9" s="203">
        <v>24</v>
      </c>
      <c r="E9" s="200">
        <v>0</v>
      </c>
      <c r="F9" s="201">
        <v>37</v>
      </c>
      <c r="G9" s="203">
        <v>37</v>
      </c>
      <c r="H9" s="200">
        <v>0</v>
      </c>
      <c r="I9" s="201">
        <v>28</v>
      </c>
      <c r="J9" s="203">
        <v>28</v>
      </c>
      <c r="K9" s="209">
        <f>B9+E9+H9</f>
        <v>0</v>
      </c>
      <c r="L9" s="210">
        <f>C9+F9+I9</f>
        <v>89</v>
      </c>
      <c r="M9" s="211">
        <f>D9+G9+J9</f>
        <v>89</v>
      </c>
      <c r="N9" s="32"/>
      <c r="O9" s="1838"/>
    </row>
    <row r="10" spans="1:15" ht="36.75" customHeight="1" thickBot="1">
      <c r="A10" s="19" t="s">
        <v>12</v>
      </c>
      <c r="B10" s="58">
        <f aca="true" t="shared" si="0" ref="B10:M10">SUM(B8:B9)</f>
        <v>0</v>
      </c>
      <c r="C10" s="58">
        <f t="shared" si="0"/>
        <v>24</v>
      </c>
      <c r="D10" s="58">
        <f t="shared" si="0"/>
        <v>24</v>
      </c>
      <c r="E10" s="58">
        <f t="shared" si="0"/>
        <v>0</v>
      </c>
      <c r="F10" s="58">
        <f t="shared" si="0"/>
        <v>37</v>
      </c>
      <c r="G10" s="58">
        <f t="shared" si="0"/>
        <v>37</v>
      </c>
      <c r="H10" s="58">
        <f t="shared" si="0"/>
        <v>0</v>
      </c>
      <c r="I10" s="58">
        <v>28</v>
      </c>
      <c r="J10" s="58">
        <f t="shared" si="0"/>
        <v>28</v>
      </c>
      <c r="K10" s="58">
        <f t="shared" si="0"/>
        <v>0</v>
      </c>
      <c r="L10" s="58">
        <f t="shared" si="0"/>
        <v>89</v>
      </c>
      <c r="M10" s="62">
        <f t="shared" si="0"/>
        <v>89</v>
      </c>
      <c r="N10" s="32"/>
      <c r="O10" s="32"/>
    </row>
    <row r="11" spans="1:15" ht="27" customHeight="1" thickBot="1">
      <c r="A11" s="19" t="s">
        <v>23</v>
      </c>
      <c r="B11" s="56"/>
      <c r="C11" s="161"/>
      <c r="D11" s="162"/>
      <c r="E11" s="56"/>
      <c r="F11" s="161"/>
      <c r="G11" s="162"/>
      <c r="H11" s="56"/>
      <c r="I11" s="161"/>
      <c r="J11" s="162"/>
      <c r="K11" s="57"/>
      <c r="L11" s="161"/>
      <c r="M11" s="163"/>
      <c r="N11" s="32"/>
      <c r="O11" s="32"/>
    </row>
    <row r="12" spans="1:15" ht="31.5" customHeight="1" thickBot="1">
      <c r="A12" s="41" t="s">
        <v>11</v>
      </c>
      <c r="B12" s="58"/>
      <c r="C12" s="152"/>
      <c r="D12" s="153"/>
      <c r="E12" s="58"/>
      <c r="F12" s="152"/>
      <c r="G12" s="153"/>
      <c r="H12" s="58"/>
      <c r="I12" s="152"/>
      <c r="J12" s="153"/>
      <c r="K12" s="59"/>
      <c r="L12" s="181"/>
      <c r="M12" s="2024"/>
      <c r="N12" s="29"/>
      <c r="O12" s="29"/>
    </row>
    <row r="13" spans="1:15" ht="24.75" customHeight="1" thickBot="1">
      <c r="A13" s="227" t="s">
        <v>29</v>
      </c>
      <c r="B13" s="2684">
        <v>0</v>
      </c>
      <c r="C13" s="175">
        <v>24</v>
      </c>
      <c r="D13" s="176">
        <v>24</v>
      </c>
      <c r="E13" s="2684">
        <v>0</v>
      </c>
      <c r="F13" s="2684">
        <v>36</v>
      </c>
      <c r="G13" s="1976">
        <v>36</v>
      </c>
      <c r="H13" s="2684">
        <v>0</v>
      </c>
      <c r="I13" s="2684">
        <v>27</v>
      </c>
      <c r="J13" s="1976">
        <f>SUM(H13:I13)</f>
        <v>27</v>
      </c>
      <c r="K13" s="2015">
        <f>B13+E13+H13</f>
        <v>0</v>
      </c>
      <c r="L13" s="2685">
        <f>C13+F13+I13</f>
        <v>87</v>
      </c>
      <c r="M13" s="2016">
        <f>D13+G13+J13</f>
        <v>87</v>
      </c>
      <c r="N13" s="26"/>
      <c r="O13" s="26"/>
    </row>
    <row r="14" spans="1:15" ht="24.75" customHeight="1" thickBot="1">
      <c r="A14" s="2" t="s">
        <v>8</v>
      </c>
      <c r="B14" s="208">
        <f aca="true" t="shared" si="1" ref="B14:M14">SUM(B13:B13)</f>
        <v>0</v>
      </c>
      <c r="C14" s="58">
        <f>SUM(C12:C13)</f>
        <v>24</v>
      </c>
      <c r="D14" s="58">
        <f>SUM(D12:D13)</f>
        <v>24</v>
      </c>
      <c r="E14" s="208">
        <f t="shared" si="1"/>
        <v>0</v>
      </c>
      <c r="F14" s="208">
        <v>36</v>
      </c>
      <c r="G14" s="172">
        <v>36</v>
      </c>
      <c r="H14" s="208">
        <f t="shared" si="1"/>
        <v>0</v>
      </c>
      <c r="I14" s="208">
        <f t="shared" si="1"/>
        <v>27</v>
      </c>
      <c r="J14" s="172">
        <f t="shared" si="1"/>
        <v>27</v>
      </c>
      <c r="K14" s="208">
        <f t="shared" si="1"/>
        <v>0</v>
      </c>
      <c r="L14" s="208">
        <f t="shared" si="1"/>
        <v>87</v>
      </c>
      <c r="M14" s="172">
        <f t="shared" si="1"/>
        <v>87</v>
      </c>
      <c r="N14" s="33"/>
      <c r="O14" s="33"/>
    </row>
    <row r="15" spans="1:15" ht="24.75" customHeight="1" thickBot="1">
      <c r="A15" s="220" t="s">
        <v>25</v>
      </c>
      <c r="B15" s="235"/>
      <c r="C15" s="236"/>
      <c r="D15" s="237"/>
      <c r="E15" s="235"/>
      <c r="F15" s="236"/>
      <c r="G15" s="237"/>
      <c r="H15" s="238"/>
      <c r="I15" s="239"/>
      <c r="J15" s="240"/>
      <c r="K15" s="209"/>
      <c r="L15" s="210"/>
      <c r="M15" s="211"/>
      <c r="N15" s="26"/>
      <c r="O15" s="26"/>
    </row>
    <row r="16" spans="1:15" ht="24.75" customHeight="1" thickBot="1">
      <c r="A16" s="227" t="s">
        <v>29</v>
      </c>
      <c r="B16" s="99">
        <v>0</v>
      </c>
      <c r="C16" s="93"/>
      <c r="D16" s="82"/>
      <c r="E16" s="241">
        <v>0</v>
      </c>
      <c r="F16" s="94">
        <v>1</v>
      </c>
      <c r="G16" s="82">
        <f>SUM(E16:F16)</f>
        <v>1</v>
      </c>
      <c r="H16" s="241">
        <v>0</v>
      </c>
      <c r="I16" s="241">
        <v>1</v>
      </c>
      <c r="J16" s="82">
        <f>SUM(H16:I16)</f>
        <v>1</v>
      </c>
      <c r="K16" s="206">
        <f>B16+E16+H16</f>
        <v>0</v>
      </c>
      <c r="L16" s="234">
        <f>C16+F16+I16</f>
        <v>2</v>
      </c>
      <c r="M16" s="207">
        <f>D16+G16+J16</f>
        <v>2</v>
      </c>
      <c r="N16" s="26"/>
      <c r="O16" s="26"/>
    </row>
    <row r="17" spans="1:15" ht="36.75" customHeight="1" thickBot="1">
      <c r="A17" s="2" t="s">
        <v>13</v>
      </c>
      <c r="B17" s="171">
        <f aca="true" t="shared" si="2" ref="B17:M17">SUM(B16:B16)</f>
        <v>0</v>
      </c>
      <c r="C17" s="171">
        <v>0</v>
      </c>
      <c r="D17" s="171">
        <v>0</v>
      </c>
      <c r="E17" s="171">
        <f t="shared" si="2"/>
        <v>0</v>
      </c>
      <c r="F17" s="171">
        <f t="shared" si="2"/>
        <v>1</v>
      </c>
      <c r="G17" s="171">
        <f t="shared" si="2"/>
        <v>1</v>
      </c>
      <c r="H17" s="242">
        <f t="shared" si="2"/>
        <v>0</v>
      </c>
      <c r="I17" s="242">
        <f t="shared" si="2"/>
        <v>1</v>
      </c>
      <c r="J17" s="242">
        <f t="shared" si="2"/>
        <v>1</v>
      </c>
      <c r="K17" s="171">
        <f t="shared" si="2"/>
        <v>0</v>
      </c>
      <c r="L17" s="171">
        <f t="shared" si="2"/>
        <v>2</v>
      </c>
      <c r="M17" s="172">
        <f t="shared" si="2"/>
        <v>2</v>
      </c>
      <c r="N17" s="26"/>
      <c r="O17" s="26"/>
    </row>
    <row r="18" spans="1:15" ht="30" customHeight="1" thickBot="1">
      <c r="A18" s="35" t="s">
        <v>10</v>
      </c>
      <c r="B18" s="58">
        <f aca="true" t="shared" si="3" ref="B18:M18">B14</f>
        <v>0</v>
      </c>
      <c r="C18" s="58">
        <f t="shared" si="3"/>
        <v>24</v>
      </c>
      <c r="D18" s="58">
        <f t="shared" si="3"/>
        <v>24</v>
      </c>
      <c r="E18" s="58">
        <f t="shared" si="3"/>
        <v>0</v>
      </c>
      <c r="F18" s="58">
        <f t="shared" si="3"/>
        <v>36</v>
      </c>
      <c r="G18" s="59">
        <f t="shared" si="3"/>
        <v>36</v>
      </c>
      <c r="H18" s="59">
        <f t="shared" si="3"/>
        <v>0</v>
      </c>
      <c r="I18" s="59">
        <f t="shared" si="3"/>
        <v>27</v>
      </c>
      <c r="J18" s="59">
        <f t="shared" si="3"/>
        <v>27</v>
      </c>
      <c r="K18" s="59">
        <f t="shared" si="3"/>
        <v>0</v>
      </c>
      <c r="L18" s="59">
        <f t="shared" si="3"/>
        <v>87</v>
      </c>
      <c r="M18" s="62">
        <f t="shared" si="3"/>
        <v>87</v>
      </c>
      <c r="N18" s="36"/>
      <c r="O18" s="36"/>
    </row>
    <row r="19" spans="1:15" ht="26.25" thickBot="1">
      <c r="A19" s="35" t="s">
        <v>14</v>
      </c>
      <c r="B19" s="58">
        <f aca="true" t="shared" si="4" ref="B19:M19">B17</f>
        <v>0</v>
      </c>
      <c r="C19" s="58">
        <f t="shared" si="4"/>
        <v>0</v>
      </c>
      <c r="D19" s="58">
        <f t="shared" si="4"/>
        <v>0</v>
      </c>
      <c r="E19" s="58">
        <f t="shared" si="4"/>
        <v>0</v>
      </c>
      <c r="F19" s="58">
        <f t="shared" si="4"/>
        <v>1</v>
      </c>
      <c r="G19" s="59">
        <f t="shared" si="4"/>
        <v>1</v>
      </c>
      <c r="H19" s="59">
        <f t="shared" si="4"/>
        <v>0</v>
      </c>
      <c r="I19" s="59">
        <f t="shared" si="4"/>
        <v>1</v>
      </c>
      <c r="J19" s="59">
        <f t="shared" si="4"/>
        <v>1</v>
      </c>
      <c r="K19" s="59">
        <f t="shared" si="4"/>
        <v>0</v>
      </c>
      <c r="L19" s="59">
        <f t="shared" si="4"/>
        <v>2</v>
      </c>
      <c r="M19" s="62">
        <f t="shared" si="4"/>
        <v>2</v>
      </c>
      <c r="N19" s="27"/>
      <c r="O19" s="27"/>
    </row>
    <row r="20" spans="1:15" ht="26.25" thickBot="1">
      <c r="A20" s="3" t="s">
        <v>15</v>
      </c>
      <c r="B20" s="60">
        <f aca="true" t="shared" si="5" ref="B20:M20">SUM(B18:B19)</f>
        <v>0</v>
      </c>
      <c r="C20" s="60">
        <f t="shared" si="5"/>
        <v>24</v>
      </c>
      <c r="D20" s="60">
        <f t="shared" si="5"/>
        <v>24</v>
      </c>
      <c r="E20" s="60">
        <f t="shared" si="5"/>
        <v>0</v>
      </c>
      <c r="F20" s="60">
        <f t="shared" si="5"/>
        <v>37</v>
      </c>
      <c r="G20" s="61">
        <f t="shared" si="5"/>
        <v>37</v>
      </c>
      <c r="H20" s="61">
        <f t="shared" si="5"/>
        <v>0</v>
      </c>
      <c r="I20" s="61">
        <f t="shared" si="5"/>
        <v>28</v>
      </c>
      <c r="J20" s="61">
        <f t="shared" si="5"/>
        <v>28</v>
      </c>
      <c r="K20" s="61">
        <f t="shared" si="5"/>
        <v>0</v>
      </c>
      <c r="L20" s="61">
        <f t="shared" si="5"/>
        <v>89</v>
      </c>
      <c r="M20" s="63">
        <f t="shared" si="5"/>
        <v>89</v>
      </c>
      <c r="N20" s="27"/>
      <c r="O20" s="27"/>
    </row>
    <row r="21" spans="1:15" ht="12" customHeigh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4" ht="25.5" customHeight="1" hidden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30"/>
    </row>
    <row r="23" spans="1:16" ht="37.5" customHeight="1">
      <c r="A23" s="2928" t="s">
        <v>326</v>
      </c>
      <c r="B23" s="2928"/>
      <c r="C23" s="2928"/>
      <c r="D23" s="2928"/>
      <c r="E23" s="2928"/>
      <c r="F23" s="2928"/>
      <c r="G23" s="2928"/>
      <c r="H23" s="2928"/>
      <c r="I23" s="2928"/>
      <c r="J23" s="2928"/>
      <c r="K23" s="2928"/>
      <c r="L23" s="2928"/>
      <c r="M23" s="2928"/>
      <c r="N23" s="2928"/>
      <c r="O23" s="2928"/>
      <c r="P23" s="2928"/>
    </row>
    <row r="24" spans="2:16" ht="26.25" customHeight="1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</sheetData>
  <sheetProtection/>
  <mergeCells count="12">
    <mergeCell ref="A23:P23"/>
    <mergeCell ref="B6:D6"/>
    <mergeCell ref="E6:G6"/>
    <mergeCell ref="H6:J6"/>
    <mergeCell ref="A1:T1"/>
    <mergeCell ref="A2:P2"/>
    <mergeCell ref="A3:M3"/>
    <mergeCell ref="A5:A7"/>
    <mergeCell ref="B5:D5"/>
    <mergeCell ref="E5:G5"/>
    <mergeCell ref="H5:J5"/>
    <mergeCell ref="K5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U39"/>
  <sheetViews>
    <sheetView zoomScale="50" zoomScaleNormal="50" zoomScalePageLayoutView="0" workbookViewId="0" topLeftCell="A1">
      <selection activeCell="Z18" sqref="Z18"/>
    </sheetView>
  </sheetViews>
  <sheetFormatPr defaultColWidth="9.00390625" defaultRowHeight="12.75"/>
  <cols>
    <col min="1" max="1" width="3.00390625" style="17" customWidth="1"/>
    <col min="2" max="2" width="88.375" style="17" customWidth="1"/>
    <col min="3" max="3" width="12.75390625" style="17" customWidth="1"/>
    <col min="4" max="4" width="12.875" style="17" customWidth="1"/>
    <col min="5" max="5" width="12.25390625" style="17" customWidth="1"/>
    <col min="6" max="6" width="10.25390625" style="17" customWidth="1"/>
    <col min="7" max="7" width="8.75390625" style="17" customWidth="1"/>
    <col min="8" max="8" width="11.00390625" style="17" customWidth="1"/>
    <col min="9" max="9" width="9.375" style="17" customWidth="1"/>
    <col min="10" max="10" width="10.375" style="17" customWidth="1"/>
    <col min="11" max="11" width="14.25390625" style="17" customWidth="1"/>
    <col min="12" max="13" width="9.625" style="17" customWidth="1"/>
    <col min="14" max="17" width="12.00390625" style="17" customWidth="1"/>
    <col min="18" max="18" width="12.625" style="17" customWidth="1"/>
    <col min="19" max="19" width="11.00390625" style="17" customWidth="1"/>
    <col min="20" max="20" width="10.875" style="17" customWidth="1"/>
    <col min="21" max="21" width="14.25390625" style="17" customWidth="1"/>
    <col min="22" max="22" width="10.625" style="17" customWidth="1"/>
    <col min="23" max="23" width="9.25390625" style="17" customWidth="1"/>
    <col min="24" max="16384" width="9.125" style="17" customWidth="1"/>
  </cols>
  <sheetData>
    <row r="1" spans="1:20" ht="75" customHeight="1">
      <c r="A1" s="1614" t="s">
        <v>107</v>
      </c>
      <c r="B1" s="1614"/>
      <c r="C1" s="1614"/>
      <c r="D1" s="1614"/>
      <c r="E1" s="1614"/>
      <c r="F1" s="1614"/>
      <c r="G1" s="1614"/>
      <c r="H1" s="1614"/>
      <c r="I1" s="1614"/>
      <c r="J1" s="1614"/>
      <c r="K1" s="1614"/>
      <c r="L1" s="1614"/>
      <c r="M1" s="1614"/>
      <c r="N1" s="1614"/>
      <c r="O1" s="1614"/>
      <c r="P1" s="1614"/>
      <c r="Q1" s="1614"/>
      <c r="R1" s="1614"/>
      <c r="S1" s="1614"/>
      <c r="T1" s="1614"/>
    </row>
    <row r="2" spans="1:20" ht="26.25" customHeight="1">
      <c r="A2" s="1727"/>
      <c r="B2" s="1727"/>
      <c r="C2" s="1727"/>
      <c r="D2" s="1727"/>
      <c r="E2" s="1727"/>
      <c r="F2" s="1727"/>
      <c r="G2" s="1727"/>
      <c r="H2" s="1727"/>
      <c r="I2" s="1727"/>
      <c r="J2" s="1727"/>
      <c r="K2" s="1727"/>
      <c r="L2" s="1727"/>
      <c r="M2" s="1727"/>
      <c r="N2" s="1727"/>
      <c r="O2" s="1727"/>
      <c r="P2" s="1727"/>
      <c r="Q2" s="1727"/>
      <c r="R2" s="1727"/>
      <c r="S2" s="1727"/>
      <c r="T2" s="1727"/>
    </row>
    <row r="3" spans="1:20" ht="37.5" customHeight="1">
      <c r="A3" s="1613" t="s">
        <v>376</v>
      </c>
      <c r="B3" s="1613"/>
      <c r="C3" s="1613"/>
      <c r="D3" s="1613"/>
      <c r="E3" s="1613"/>
      <c r="F3" s="1613"/>
      <c r="G3" s="1613"/>
      <c r="H3" s="1613"/>
      <c r="I3" s="1613"/>
      <c r="J3" s="1613"/>
      <c r="K3" s="1613"/>
      <c r="L3" s="1613"/>
      <c r="M3" s="1613"/>
      <c r="N3" s="1613"/>
      <c r="O3" s="1613"/>
      <c r="P3" s="1613"/>
      <c r="Q3" s="1613"/>
      <c r="R3" s="1613"/>
      <c r="S3" s="1613"/>
      <c r="T3" s="1613"/>
    </row>
    <row r="4" ht="33" customHeight="1" thickBot="1">
      <c r="B4" s="18"/>
    </row>
    <row r="5" spans="2:20" ht="33" customHeight="1">
      <c r="B5" s="1728" t="s">
        <v>9</v>
      </c>
      <c r="C5" s="1729" t="s">
        <v>0</v>
      </c>
      <c r="D5" s="1597"/>
      <c r="E5" s="1597"/>
      <c r="F5" s="1729" t="s">
        <v>1</v>
      </c>
      <c r="G5" s="1597"/>
      <c r="H5" s="1600"/>
      <c r="I5" s="1730" t="s">
        <v>2</v>
      </c>
      <c r="J5" s="1597"/>
      <c r="K5" s="1597"/>
      <c r="L5" s="1729" t="s">
        <v>3</v>
      </c>
      <c r="M5" s="1597"/>
      <c r="N5" s="1600"/>
      <c r="O5" s="1729">
        <v>5</v>
      </c>
      <c r="P5" s="1597"/>
      <c r="Q5" s="1597"/>
      <c r="R5" s="1731" t="s">
        <v>6</v>
      </c>
      <c r="S5" s="1732"/>
      <c r="T5" s="1733"/>
    </row>
    <row r="6" spans="2:20" ht="33" customHeight="1" thickBot="1">
      <c r="B6" s="1734"/>
      <c r="C6" s="1598"/>
      <c r="D6" s="1599"/>
      <c r="E6" s="1599"/>
      <c r="F6" s="1601"/>
      <c r="G6" s="1602"/>
      <c r="H6" s="1603"/>
      <c r="I6" s="1602"/>
      <c r="J6" s="1602"/>
      <c r="K6" s="1602"/>
      <c r="L6" s="1604"/>
      <c r="M6" s="1605"/>
      <c r="N6" s="1606"/>
      <c r="O6" s="1598"/>
      <c r="P6" s="1599"/>
      <c r="Q6" s="1599"/>
      <c r="R6" s="1735"/>
      <c r="S6" s="1736"/>
      <c r="T6" s="1737"/>
    </row>
    <row r="7" spans="2:20" ht="99.75" customHeight="1" thickBot="1">
      <c r="B7" s="1738"/>
      <c r="C7" s="219" t="s">
        <v>26</v>
      </c>
      <c r="D7" s="221" t="s">
        <v>27</v>
      </c>
      <c r="E7" s="222" t="s">
        <v>4</v>
      </c>
      <c r="F7" s="219" t="s">
        <v>26</v>
      </c>
      <c r="G7" s="221" t="s">
        <v>27</v>
      </c>
      <c r="H7" s="222" t="s">
        <v>4</v>
      </c>
      <c r="I7" s="219" t="s">
        <v>26</v>
      </c>
      <c r="J7" s="221" t="s">
        <v>27</v>
      </c>
      <c r="K7" s="222" t="s">
        <v>4</v>
      </c>
      <c r="L7" s="219" t="s">
        <v>26</v>
      </c>
      <c r="M7" s="221" t="s">
        <v>27</v>
      </c>
      <c r="N7" s="222" t="s">
        <v>4</v>
      </c>
      <c r="O7" s="219" t="s">
        <v>26</v>
      </c>
      <c r="P7" s="221" t="s">
        <v>27</v>
      </c>
      <c r="Q7" s="223" t="s">
        <v>4</v>
      </c>
      <c r="R7" s="219" t="s">
        <v>26</v>
      </c>
      <c r="S7" s="221" t="s">
        <v>27</v>
      </c>
      <c r="T7" s="223" t="s">
        <v>4</v>
      </c>
    </row>
    <row r="8" spans="2:20" ht="34.5" customHeight="1">
      <c r="B8" s="68" t="s">
        <v>22</v>
      </c>
      <c r="C8" s="136"/>
      <c r="D8" s="137"/>
      <c r="E8" s="138"/>
      <c r="F8" s="116"/>
      <c r="G8" s="116"/>
      <c r="H8" s="125"/>
      <c r="I8" s="141"/>
      <c r="J8" s="137"/>
      <c r="K8" s="138"/>
      <c r="L8" s="116"/>
      <c r="M8" s="116"/>
      <c r="N8" s="125"/>
      <c r="O8" s="144"/>
      <c r="P8" s="145"/>
      <c r="Q8" s="138"/>
      <c r="R8" s="126"/>
      <c r="S8" s="126"/>
      <c r="T8" s="127"/>
    </row>
    <row r="9" spans="2:20" ht="31.5" customHeight="1">
      <c r="B9" s="224" t="s">
        <v>109</v>
      </c>
      <c r="C9" s="1912">
        <v>0</v>
      </c>
      <c r="D9" s="1911">
        <v>1</v>
      </c>
      <c r="E9" s="1913">
        <v>1</v>
      </c>
      <c r="F9" s="196">
        <v>1</v>
      </c>
      <c r="G9" s="93">
        <v>7</v>
      </c>
      <c r="H9" s="94">
        <f>F9+G9</f>
        <v>8</v>
      </c>
      <c r="I9" s="99">
        <v>2</v>
      </c>
      <c r="J9" s="93">
        <v>5</v>
      </c>
      <c r="K9" s="94">
        <f>J9+I9</f>
        <v>7</v>
      </c>
      <c r="L9" s="99">
        <f>L25+L17</f>
        <v>0</v>
      </c>
      <c r="M9" s="93">
        <v>1</v>
      </c>
      <c r="N9" s="94">
        <f>M9+L9</f>
        <v>1</v>
      </c>
      <c r="O9" s="99">
        <f>O25+O17</f>
        <v>0</v>
      </c>
      <c r="P9" s="93">
        <v>0</v>
      </c>
      <c r="Q9" s="1158">
        <f>O9+P9</f>
        <v>0</v>
      </c>
      <c r="R9" s="142">
        <f aca="true" t="shared" si="0" ref="R9:S13">C9+F9+I9+L9+O9</f>
        <v>3</v>
      </c>
      <c r="S9" s="91">
        <f t="shared" si="0"/>
        <v>14</v>
      </c>
      <c r="T9" s="92">
        <f>SUM(R9:S9)</f>
        <v>17</v>
      </c>
    </row>
    <row r="10" spans="2:20" ht="27.75" customHeight="1">
      <c r="B10" s="224" t="s">
        <v>110</v>
      </c>
      <c r="C10" s="1912">
        <v>10</v>
      </c>
      <c r="D10" s="1911">
        <v>6</v>
      </c>
      <c r="E10" s="1913">
        <v>16</v>
      </c>
      <c r="F10" s="196">
        <v>13</v>
      </c>
      <c r="G10" s="93">
        <v>8</v>
      </c>
      <c r="H10" s="94">
        <f>F10+G10</f>
        <v>21</v>
      </c>
      <c r="I10" s="99">
        <v>1</v>
      </c>
      <c r="J10" s="93">
        <v>9</v>
      </c>
      <c r="K10" s="94">
        <f>J10+I10</f>
        <v>10</v>
      </c>
      <c r="L10" s="99">
        <v>1</v>
      </c>
      <c r="M10" s="93">
        <v>0</v>
      </c>
      <c r="N10" s="94">
        <v>1</v>
      </c>
      <c r="O10" s="99">
        <v>1</v>
      </c>
      <c r="P10" s="93">
        <v>7</v>
      </c>
      <c r="Q10" s="1158">
        <f>O10+P10</f>
        <v>8</v>
      </c>
      <c r="R10" s="142">
        <f t="shared" si="0"/>
        <v>26</v>
      </c>
      <c r="S10" s="91">
        <f t="shared" si="0"/>
        <v>30</v>
      </c>
      <c r="T10" s="77">
        <f>SUM(R10:S10)</f>
        <v>56</v>
      </c>
    </row>
    <row r="11" spans="2:20" ht="34.5" customHeight="1">
      <c r="B11" s="224" t="s">
        <v>104</v>
      </c>
      <c r="C11" s="1912">
        <v>6</v>
      </c>
      <c r="D11" s="1911">
        <v>27</v>
      </c>
      <c r="E11" s="1913">
        <v>33</v>
      </c>
      <c r="F11" s="196">
        <v>1</v>
      </c>
      <c r="G11" s="93">
        <v>62</v>
      </c>
      <c r="H11" s="94">
        <f>F11+G11</f>
        <v>63</v>
      </c>
      <c r="I11" s="99">
        <v>4</v>
      </c>
      <c r="J11" s="93">
        <v>65</v>
      </c>
      <c r="K11" s="94">
        <f>J11+I11</f>
        <v>69</v>
      </c>
      <c r="L11" s="99">
        <v>3</v>
      </c>
      <c r="M11" s="93">
        <v>14</v>
      </c>
      <c r="N11" s="94">
        <f>M11+L11</f>
        <v>17</v>
      </c>
      <c r="O11" s="99">
        <v>4</v>
      </c>
      <c r="P11" s="93">
        <v>49</v>
      </c>
      <c r="Q11" s="1158">
        <f>O11+P11</f>
        <v>53</v>
      </c>
      <c r="R11" s="142">
        <f t="shared" si="0"/>
        <v>18</v>
      </c>
      <c r="S11" s="91">
        <f t="shared" si="0"/>
        <v>217</v>
      </c>
      <c r="T11" s="77">
        <f>SUM(R11:S11)</f>
        <v>235</v>
      </c>
    </row>
    <row r="12" spans="2:20" ht="31.5" customHeight="1">
      <c r="B12" s="224" t="s">
        <v>296</v>
      </c>
      <c r="C12" s="1912">
        <v>3</v>
      </c>
      <c r="D12" s="1911">
        <v>12</v>
      </c>
      <c r="E12" s="1913">
        <v>15</v>
      </c>
      <c r="F12" s="196">
        <v>0</v>
      </c>
      <c r="G12" s="93">
        <v>23</v>
      </c>
      <c r="H12" s="94">
        <f>F12+G12</f>
        <v>23</v>
      </c>
      <c r="I12" s="99">
        <v>2</v>
      </c>
      <c r="J12" s="93">
        <v>17</v>
      </c>
      <c r="K12" s="94">
        <f>J12+I12</f>
        <v>19</v>
      </c>
      <c r="L12" s="99">
        <v>0</v>
      </c>
      <c r="M12" s="93">
        <v>6</v>
      </c>
      <c r="N12" s="94">
        <f>M12+L12</f>
        <v>6</v>
      </c>
      <c r="O12" s="99">
        <v>0</v>
      </c>
      <c r="P12" s="93">
        <v>11</v>
      </c>
      <c r="Q12" s="1158">
        <f>O12+P12</f>
        <v>11</v>
      </c>
      <c r="R12" s="142">
        <f t="shared" si="0"/>
        <v>5</v>
      </c>
      <c r="S12" s="91">
        <f t="shared" si="0"/>
        <v>69</v>
      </c>
      <c r="T12" s="77">
        <f>SUM(R12:S12)</f>
        <v>74</v>
      </c>
    </row>
    <row r="13" spans="2:20" ht="33" customHeight="1" thickBot="1">
      <c r="B13" s="23"/>
      <c r="C13" s="99"/>
      <c r="D13" s="170"/>
      <c r="E13" s="185"/>
      <c r="F13" s="196"/>
      <c r="G13" s="170"/>
      <c r="H13" s="94"/>
      <c r="I13" s="99"/>
      <c r="J13" s="170"/>
      <c r="K13" s="94"/>
      <c r="L13" s="99"/>
      <c r="M13" s="170"/>
      <c r="N13" s="94"/>
      <c r="O13" s="99"/>
      <c r="P13" s="170"/>
      <c r="Q13" s="1158"/>
      <c r="R13" s="142">
        <f t="shared" si="0"/>
        <v>0</v>
      </c>
      <c r="S13" s="91">
        <f t="shared" si="0"/>
        <v>0</v>
      </c>
      <c r="T13" s="92">
        <f>SUM(R13:S13)</f>
        <v>0</v>
      </c>
    </row>
    <row r="14" spans="2:20" ht="34.5" customHeight="1" thickBot="1">
      <c r="B14" s="68" t="s">
        <v>16</v>
      </c>
      <c r="C14" s="58">
        <f>SUM(C9:C13)</f>
        <v>19</v>
      </c>
      <c r="D14" s="152">
        <f aca="true" t="shared" si="1" ref="D14:T14">SUM(D9:D13)</f>
        <v>46</v>
      </c>
      <c r="E14" s="124">
        <f t="shared" si="1"/>
        <v>65</v>
      </c>
      <c r="F14" s="80">
        <f t="shared" si="1"/>
        <v>15</v>
      </c>
      <c r="G14" s="152">
        <f t="shared" si="1"/>
        <v>100</v>
      </c>
      <c r="H14" s="153">
        <f t="shared" si="1"/>
        <v>115</v>
      </c>
      <c r="I14" s="58">
        <f t="shared" si="1"/>
        <v>9</v>
      </c>
      <c r="J14" s="152">
        <f t="shared" si="1"/>
        <v>96</v>
      </c>
      <c r="K14" s="124">
        <f t="shared" si="1"/>
        <v>105</v>
      </c>
      <c r="L14" s="80">
        <f t="shared" si="1"/>
        <v>4</v>
      </c>
      <c r="M14" s="152">
        <f t="shared" si="1"/>
        <v>21</v>
      </c>
      <c r="N14" s="153">
        <f t="shared" si="1"/>
        <v>25</v>
      </c>
      <c r="O14" s="58">
        <f>SUM(O9:O13)</f>
        <v>5</v>
      </c>
      <c r="P14" s="152">
        <f>SUM(P9:P13)</f>
        <v>67</v>
      </c>
      <c r="Q14" s="124">
        <v>72</v>
      </c>
      <c r="R14" s="80">
        <f t="shared" si="1"/>
        <v>52</v>
      </c>
      <c r="S14" s="152">
        <f t="shared" si="1"/>
        <v>330</v>
      </c>
      <c r="T14" s="124">
        <f t="shared" si="1"/>
        <v>382</v>
      </c>
    </row>
    <row r="15" spans="2:20" ht="30.75" customHeight="1" thickBot="1">
      <c r="B15" s="19" t="s">
        <v>23</v>
      </c>
      <c r="C15" s="56"/>
      <c r="D15" s="90"/>
      <c r="E15" s="89"/>
      <c r="F15" s="161"/>
      <c r="G15" s="90"/>
      <c r="H15" s="89"/>
      <c r="I15" s="161"/>
      <c r="J15" s="90"/>
      <c r="K15" s="89"/>
      <c r="L15" s="161"/>
      <c r="M15" s="90"/>
      <c r="N15" s="89"/>
      <c r="O15" s="56"/>
      <c r="P15" s="90"/>
      <c r="Q15" s="226"/>
      <c r="R15" s="161"/>
      <c r="S15" s="161"/>
      <c r="T15" s="163"/>
    </row>
    <row r="16" spans="2:20" ht="30.75" customHeight="1" thickBot="1">
      <c r="B16" s="179" t="s">
        <v>11</v>
      </c>
      <c r="C16" s="180"/>
      <c r="D16" s="181"/>
      <c r="E16" s="153"/>
      <c r="F16" s="180"/>
      <c r="G16" s="181"/>
      <c r="H16" s="124"/>
      <c r="I16" s="182"/>
      <c r="J16" s="181" t="s">
        <v>7</v>
      </c>
      <c r="K16" s="153"/>
      <c r="L16" s="180"/>
      <c r="M16" s="181"/>
      <c r="N16" s="153"/>
      <c r="O16" s="58"/>
      <c r="P16" s="152"/>
      <c r="Q16" s="124"/>
      <c r="R16" s="1984"/>
      <c r="S16" s="183"/>
      <c r="T16" s="184"/>
    </row>
    <row r="17" spans="2:20" ht="30" customHeight="1">
      <c r="B17" s="224" t="s">
        <v>109</v>
      </c>
      <c r="C17" s="1912">
        <v>0</v>
      </c>
      <c r="D17" s="1911">
        <v>0</v>
      </c>
      <c r="E17" s="1911">
        <v>0</v>
      </c>
      <c r="F17" s="99">
        <v>1</v>
      </c>
      <c r="G17" s="93">
        <v>7</v>
      </c>
      <c r="H17" s="94">
        <f>G17+F17</f>
        <v>8</v>
      </c>
      <c r="I17" s="99">
        <v>2</v>
      </c>
      <c r="J17" s="93">
        <v>5</v>
      </c>
      <c r="K17" s="94">
        <f>J17+I17</f>
        <v>7</v>
      </c>
      <c r="L17" s="99">
        <f>I33+L25</f>
        <v>0</v>
      </c>
      <c r="M17" s="93">
        <v>1</v>
      </c>
      <c r="N17" s="94">
        <f>M17+L17</f>
        <v>1</v>
      </c>
      <c r="O17" s="99">
        <f>L33+O25</f>
        <v>0</v>
      </c>
      <c r="P17" s="93">
        <v>0</v>
      </c>
      <c r="Q17" s="1740">
        <v>0</v>
      </c>
      <c r="R17" s="142">
        <f aca="true" t="shared" si="2" ref="R17:S21">C17+F17+I17+L17+O17</f>
        <v>3</v>
      </c>
      <c r="S17" s="91">
        <f t="shared" si="2"/>
        <v>13</v>
      </c>
      <c r="T17" s="92">
        <f>SUM(R17:S17)</f>
        <v>16</v>
      </c>
    </row>
    <row r="18" spans="2:20" ht="25.5" customHeight="1">
      <c r="B18" s="224" t="s">
        <v>110</v>
      </c>
      <c r="C18" s="1912">
        <v>10</v>
      </c>
      <c r="D18" s="1911">
        <v>5</v>
      </c>
      <c r="E18" s="1911">
        <f>C18+D18</f>
        <v>15</v>
      </c>
      <c r="F18" s="99">
        <v>13</v>
      </c>
      <c r="G18" s="93">
        <v>8</v>
      </c>
      <c r="H18" s="94">
        <f>G18+F18</f>
        <v>21</v>
      </c>
      <c r="I18" s="99">
        <v>1</v>
      </c>
      <c r="J18" s="93">
        <v>8</v>
      </c>
      <c r="K18" s="94">
        <f>J18+I18</f>
        <v>9</v>
      </c>
      <c r="L18" s="99">
        <v>1</v>
      </c>
      <c r="M18" s="93">
        <v>0</v>
      </c>
      <c r="N18" s="94">
        <f>M18+L18</f>
        <v>1</v>
      </c>
      <c r="O18" s="99">
        <v>1</v>
      </c>
      <c r="P18" s="93">
        <v>7</v>
      </c>
      <c r="Q18" s="105">
        <f>SUM(O18:P18)</f>
        <v>8</v>
      </c>
      <c r="R18" s="142">
        <f t="shared" si="2"/>
        <v>26</v>
      </c>
      <c r="S18" s="91">
        <f t="shared" si="2"/>
        <v>28</v>
      </c>
      <c r="T18" s="92">
        <f>SUM(R18:S18)</f>
        <v>54</v>
      </c>
    </row>
    <row r="19" spans="2:20" ht="31.5" customHeight="1">
      <c r="B19" s="224" t="s">
        <v>104</v>
      </c>
      <c r="C19" s="1912">
        <v>6</v>
      </c>
      <c r="D19" s="1911">
        <v>25</v>
      </c>
      <c r="E19" s="1911">
        <f>C19+D19</f>
        <v>31</v>
      </c>
      <c r="F19" s="99">
        <v>1</v>
      </c>
      <c r="G19" s="93">
        <v>60</v>
      </c>
      <c r="H19" s="94">
        <f>G19+F19</f>
        <v>61</v>
      </c>
      <c r="I19" s="99">
        <v>4</v>
      </c>
      <c r="J19" s="93">
        <v>66</v>
      </c>
      <c r="K19" s="94">
        <f>J19+I19</f>
        <v>70</v>
      </c>
      <c r="L19" s="99">
        <v>3</v>
      </c>
      <c r="M19" s="93">
        <v>14</v>
      </c>
      <c r="N19" s="94">
        <f>M19+L19</f>
        <v>17</v>
      </c>
      <c r="O19" s="99">
        <v>4</v>
      </c>
      <c r="P19" s="93">
        <v>49</v>
      </c>
      <c r="Q19" s="83">
        <f>SUM(O19:P19)</f>
        <v>53</v>
      </c>
      <c r="R19" s="142">
        <f t="shared" si="2"/>
        <v>18</v>
      </c>
      <c r="S19" s="91">
        <f t="shared" si="2"/>
        <v>214</v>
      </c>
      <c r="T19" s="92">
        <f>SUM(R19:S19)</f>
        <v>232</v>
      </c>
    </row>
    <row r="20" spans="2:20" ht="30" customHeight="1">
      <c r="B20" s="224" t="s">
        <v>296</v>
      </c>
      <c r="C20" s="1912">
        <v>3</v>
      </c>
      <c r="D20" s="1911">
        <v>12</v>
      </c>
      <c r="E20" s="1911">
        <f>C20+D20</f>
        <v>15</v>
      </c>
      <c r="F20" s="99">
        <f>C35+F27</f>
        <v>0</v>
      </c>
      <c r="G20" s="93">
        <v>23</v>
      </c>
      <c r="H20" s="94">
        <f>G20+F20</f>
        <v>23</v>
      </c>
      <c r="I20" s="99">
        <v>2</v>
      </c>
      <c r="J20" s="93">
        <v>17</v>
      </c>
      <c r="K20" s="94">
        <f>J20+I20</f>
        <v>19</v>
      </c>
      <c r="L20" s="99">
        <v>0</v>
      </c>
      <c r="M20" s="93">
        <v>6</v>
      </c>
      <c r="N20" s="94">
        <f>M20+L20</f>
        <v>6</v>
      </c>
      <c r="O20" s="107">
        <v>0</v>
      </c>
      <c r="P20" s="85">
        <v>10</v>
      </c>
      <c r="Q20" s="83">
        <v>10</v>
      </c>
      <c r="R20" s="142">
        <f t="shared" si="2"/>
        <v>5</v>
      </c>
      <c r="S20" s="91">
        <f t="shared" si="2"/>
        <v>68</v>
      </c>
      <c r="T20" s="92">
        <f>SUM(R20:S20)</f>
        <v>73</v>
      </c>
    </row>
    <row r="21" spans="2:20" ht="36" customHeight="1" thickBot="1">
      <c r="B21" s="23"/>
      <c r="C21" s="99"/>
      <c r="D21" s="170"/>
      <c r="E21" s="94"/>
      <c r="F21" s="107"/>
      <c r="G21" s="85"/>
      <c r="H21" s="82"/>
      <c r="I21" s="107"/>
      <c r="J21" s="85"/>
      <c r="K21" s="82"/>
      <c r="L21" s="107"/>
      <c r="M21" s="85"/>
      <c r="N21" s="82"/>
      <c r="O21" s="107"/>
      <c r="P21" s="2759"/>
      <c r="Q21" s="185"/>
      <c r="R21" s="143">
        <f t="shared" si="2"/>
        <v>0</v>
      </c>
      <c r="S21" s="87">
        <f t="shared" si="2"/>
        <v>0</v>
      </c>
      <c r="T21" s="77">
        <f>SUM(R21:S21)</f>
        <v>0</v>
      </c>
    </row>
    <row r="22" spans="2:20" ht="24.75" customHeight="1" thickBot="1">
      <c r="B22" s="41" t="s">
        <v>8</v>
      </c>
      <c r="C22" s="56">
        <f>SUM(C17:C21)</f>
        <v>19</v>
      </c>
      <c r="D22" s="56">
        <f aca="true" t="shared" si="3" ref="D22:T22">SUM(D17:D21)</f>
        <v>42</v>
      </c>
      <c r="E22" s="56">
        <f t="shared" si="3"/>
        <v>61</v>
      </c>
      <c r="F22" s="56">
        <f t="shared" si="3"/>
        <v>15</v>
      </c>
      <c r="G22" s="56">
        <f t="shared" si="3"/>
        <v>98</v>
      </c>
      <c r="H22" s="56">
        <f t="shared" si="3"/>
        <v>113</v>
      </c>
      <c r="I22" s="56">
        <f t="shared" si="3"/>
        <v>9</v>
      </c>
      <c r="J22" s="56">
        <f t="shared" si="3"/>
        <v>96</v>
      </c>
      <c r="K22" s="56">
        <f t="shared" si="3"/>
        <v>105</v>
      </c>
      <c r="L22" s="56">
        <f t="shared" si="3"/>
        <v>4</v>
      </c>
      <c r="M22" s="56">
        <f t="shared" si="3"/>
        <v>21</v>
      </c>
      <c r="N22" s="56">
        <f t="shared" si="3"/>
        <v>25</v>
      </c>
      <c r="O22" s="56">
        <f>SUM(O17:O21)</f>
        <v>5</v>
      </c>
      <c r="P22" s="56">
        <f>SUM(P17:P21)</f>
        <v>66</v>
      </c>
      <c r="Q22" s="56">
        <f>SUM(Q17:Q21)</f>
        <v>71</v>
      </c>
      <c r="R22" s="56">
        <f t="shared" si="3"/>
        <v>52</v>
      </c>
      <c r="S22" s="56">
        <f t="shared" si="3"/>
        <v>323</v>
      </c>
      <c r="T22" s="62">
        <f t="shared" si="3"/>
        <v>375</v>
      </c>
    </row>
    <row r="23" spans="2:20" ht="30.75" customHeight="1">
      <c r="B23" s="1304" t="s">
        <v>25</v>
      </c>
      <c r="C23" s="96"/>
      <c r="D23" s="97"/>
      <c r="E23" s="100"/>
      <c r="F23" s="96"/>
      <c r="G23" s="97"/>
      <c r="H23" s="98"/>
      <c r="I23" s="97"/>
      <c r="J23" s="97"/>
      <c r="K23" s="100"/>
      <c r="L23" s="96"/>
      <c r="M23" s="97"/>
      <c r="N23" s="98"/>
      <c r="O23" s="97"/>
      <c r="P23" s="97"/>
      <c r="Q23" s="100"/>
      <c r="R23" s="96"/>
      <c r="S23" s="97"/>
      <c r="T23" s="101"/>
    </row>
    <row r="24" spans="2:20" ht="24.75" customHeight="1">
      <c r="B24" s="224" t="s">
        <v>104</v>
      </c>
      <c r="C24" s="1912">
        <v>0</v>
      </c>
      <c r="D24" s="1911">
        <v>2</v>
      </c>
      <c r="E24" s="1911">
        <v>2</v>
      </c>
      <c r="F24" s="102">
        <v>0</v>
      </c>
      <c r="G24" s="103">
        <v>2</v>
      </c>
      <c r="H24" s="104">
        <v>2</v>
      </c>
      <c r="I24" s="102">
        <v>0</v>
      </c>
      <c r="J24" s="103">
        <v>0</v>
      </c>
      <c r="K24" s="105">
        <f>SUM(I24:J24)</f>
        <v>0</v>
      </c>
      <c r="L24" s="106">
        <v>0</v>
      </c>
      <c r="M24" s="103">
        <v>0</v>
      </c>
      <c r="N24" s="104">
        <f>SUM(L24:M24)</f>
        <v>0</v>
      </c>
      <c r="O24" s="107">
        <v>0</v>
      </c>
      <c r="P24" s="85">
        <v>0</v>
      </c>
      <c r="Q24" s="83">
        <f>SUM(O24:P24)</f>
        <v>0</v>
      </c>
      <c r="R24" s="142">
        <f aca="true" t="shared" si="4" ref="R24:S27">C24+F24+I24+L24+O24</f>
        <v>0</v>
      </c>
      <c r="S24" s="91">
        <f t="shared" si="4"/>
        <v>4</v>
      </c>
      <c r="T24" s="92">
        <f>SUM(R24:S24)</f>
        <v>4</v>
      </c>
    </row>
    <row r="25" spans="2:20" ht="24.75" customHeight="1">
      <c r="B25" s="224" t="s">
        <v>296</v>
      </c>
      <c r="C25" s="1912">
        <v>0</v>
      </c>
      <c r="D25" s="1911">
        <v>0</v>
      </c>
      <c r="E25" s="1911">
        <f>C25+D25</f>
        <v>0</v>
      </c>
      <c r="F25" s="113">
        <v>0</v>
      </c>
      <c r="G25" s="114">
        <v>0</v>
      </c>
      <c r="H25" s="115">
        <f>SUM(F25:G25)</f>
        <v>0</v>
      </c>
      <c r="I25" s="113">
        <v>0</v>
      </c>
      <c r="J25" s="114">
        <v>0</v>
      </c>
      <c r="K25" s="83">
        <f>SUM(I25:J25)</f>
        <v>0</v>
      </c>
      <c r="L25" s="116">
        <v>0</v>
      </c>
      <c r="M25" s="114">
        <v>0</v>
      </c>
      <c r="N25" s="115">
        <f>SUM(L25:M25)</f>
        <v>0</v>
      </c>
      <c r="O25" s="113">
        <v>0</v>
      </c>
      <c r="P25" s="114">
        <v>1</v>
      </c>
      <c r="Q25" s="105">
        <f>SUM(O25:P25)</f>
        <v>1</v>
      </c>
      <c r="R25" s="142">
        <f t="shared" si="4"/>
        <v>0</v>
      </c>
      <c r="S25" s="91">
        <f t="shared" si="4"/>
        <v>1</v>
      </c>
      <c r="T25" s="92">
        <f>SUM(R25:S25)</f>
        <v>1</v>
      </c>
    </row>
    <row r="26" spans="2:20" ht="27.75" customHeight="1">
      <c r="B26" s="224" t="s">
        <v>109</v>
      </c>
      <c r="C26" s="1912">
        <v>0</v>
      </c>
      <c r="D26" s="1911">
        <v>1</v>
      </c>
      <c r="E26" s="1911">
        <v>1</v>
      </c>
      <c r="F26" s="107">
        <v>0</v>
      </c>
      <c r="G26" s="85">
        <v>0</v>
      </c>
      <c r="H26" s="82">
        <f>SUM(F26:G26)</f>
        <v>0</v>
      </c>
      <c r="I26" s="107">
        <v>0</v>
      </c>
      <c r="J26" s="85">
        <v>0</v>
      </c>
      <c r="K26" s="83">
        <f>SUM(I26:J26)</f>
        <v>0</v>
      </c>
      <c r="L26" s="84">
        <v>0</v>
      </c>
      <c r="M26" s="85">
        <v>0</v>
      </c>
      <c r="N26" s="82">
        <f>SUM(L26:M26)</f>
        <v>0</v>
      </c>
      <c r="O26" s="107">
        <v>0</v>
      </c>
      <c r="P26" s="85">
        <v>0</v>
      </c>
      <c r="Q26" s="83">
        <f>SUM(O26:P26)</f>
        <v>0</v>
      </c>
      <c r="R26" s="142">
        <f t="shared" si="4"/>
        <v>0</v>
      </c>
      <c r="S26" s="91">
        <f t="shared" si="4"/>
        <v>1</v>
      </c>
      <c r="T26" s="92">
        <f>SUM(R26:S26)</f>
        <v>1</v>
      </c>
    </row>
    <row r="27" spans="2:20" ht="29.25" customHeight="1">
      <c r="B27" s="224" t="s">
        <v>110</v>
      </c>
      <c r="C27" s="1912">
        <v>0</v>
      </c>
      <c r="D27" s="1911">
        <v>1</v>
      </c>
      <c r="E27" s="1911">
        <v>1</v>
      </c>
      <c r="F27" s="107">
        <v>0</v>
      </c>
      <c r="G27" s="85">
        <v>0</v>
      </c>
      <c r="H27" s="82">
        <f>SUM(F27:G27)</f>
        <v>0</v>
      </c>
      <c r="I27" s="107">
        <v>0</v>
      </c>
      <c r="J27" s="85">
        <v>0</v>
      </c>
      <c r="K27" s="83">
        <f>SUM(I27:J27)</f>
        <v>0</v>
      </c>
      <c r="L27" s="84">
        <v>0</v>
      </c>
      <c r="M27" s="85">
        <v>0</v>
      </c>
      <c r="N27" s="82">
        <f>SUM(L27:M27)</f>
        <v>0</v>
      </c>
      <c r="O27" s="107">
        <v>0</v>
      </c>
      <c r="P27" s="85">
        <v>0</v>
      </c>
      <c r="Q27" s="83">
        <f>SUM(O27:P27)</f>
        <v>0</v>
      </c>
      <c r="R27" s="142">
        <f t="shared" si="4"/>
        <v>0</v>
      </c>
      <c r="S27" s="91">
        <f t="shared" si="4"/>
        <v>1</v>
      </c>
      <c r="T27" s="92">
        <f>SUM(R27:S27)</f>
        <v>1</v>
      </c>
    </row>
    <row r="28" spans="2:20" ht="31.5" customHeight="1" thickBot="1">
      <c r="B28" s="23"/>
      <c r="C28" s="1914"/>
      <c r="D28" s="1911"/>
      <c r="E28" s="1911"/>
      <c r="F28" s="84"/>
      <c r="G28" s="85"/>
      <c r="H28" s="82"/>
      <c r="I28" s="107"/>
      <c r="J28" s="85"/>
      <c r="K28" s="83"/>
      <c r="L28" s="84"/>
      <c r="M28" s="85"/>
      <c r="N28" s="82"/>
      <c r="O28" s="107"/>
      <c r="P28" s="85"/>
      <c r="Q28" s="83"/>
      <c r="R28" s="142"/>
      <c r="S28" s="91"/>
      <c r="T28" s="92"/>
    </row>
    <row r="29" spans="2:20" ht="27" customHeight="1" thickBot="1">
      <c r="B29" s="2" t="s">
        <v>13</v>
      </c>
      <c r="C29" s="58">
        <f>SUM(C24:C28)</f>
        <v>0</v>
      </c>
      <c r="D29" s="58">
        <f>SUM(D24:D28)</f>
        <v>4</v>
      </c>
      <c r="E29" s="58">
        <f>C29+D29</f>
        <v>4</v>
      </c>
      <c r="F29" s="58">
        <f>SUM(F24:F28)</f>
        <v>0</v>
      </c>
      <c r="G29" s="58">
        <f>SUM(G24:G28)</f>
        <v>2</v>
      </c>
      <c r="H29" s="58">
        <f>F29+G29</f>
        <v>2</v>
      </c>
      <c r="I29" s="58">
        <f>SUM(I24:I28)</f>
        <v>0</v>
      </c>
      <c r="J29" s="58">
        <f>SUM(J24:J28)</f>
        <v>0</v>
      </c>
      <c r="K29" s="58">
        <f>I29+J29</f>
        <v>0</v>
      </c>
      <c r="L29" s="58">
        <f>SUM(L24:L28)</f>
        <v>0</v>
      </c>
      <c r="M29" s="58">
        <f>SUM(M24:M28)</f>
        <v>0</v>
      </c>
      <c r="N29" s="58">
        <f>L29+M29</f>
        <v>0</v>
      </c>
      <c r="O29" s="58">
        <f>SUM(O24:O28)</f>
        <v>0</v>
      </c>
      <c r="P29" s="58">
        <f>SUM(P24:P28)</f>
        <v>1</v>
      </c>
      <c r="Q29" s="58">
        <f>O29+P29</f>
        <v>1</v>
      </c>
      <c r="R29" s="58">
        <f>SUM(R24:R28)</f>
        <v>0</v>
      </c>
      <c r="S29" s="58">
        <f>SUM(S24:S28)</f>
        <v>7</v>
      </c>
      <c r="T29" s="62">
        <f>SUM(T24:T28)</f>
        <v>7</v>
      </c>
    </row>
    <row r="30" spans="2:21" ht="30.75" customHeight="1" thickBot="1">
      <c r="B30" s="146" t="s">
        <v>10</v>
      </c>
      <c r="C30" s="147">
        <f>C22</f>
        <v>19</v>
      </c>
      <c r="D30" s="148">
        <f aca="true" t="shared" si="5" ref="D30:T30">D22</f>
        <v>42</v>
      </c>
      <c r="E30" s="149">
        <f t="shared" si="5"/>
        <v>61</v>
      </c>
      <c r="F30" s="150">
        <f t="shared" si="5"/>
        <v>15</v>
      </c>
      <c r="G30" s="148">
        <f t="shared" si="5"/>
        <v>98</v>
      </c>
      <c r="H30" s="151">
        <f t="shared" si="5"/>
        <v>113</v>
      </c>
      <c r="I30" s="147">
        <f t="shared" si="5"/>
        <v>9</v>
      </c>
      <c r="J30" s="148">
        <f t="shared" si="5"/>
        <v>96</v>
      </c>
      <c r="K30" s="149">
        <f t="shared" si="5"/>
        <v>105</v>
      </c>
      <c r="L30" s="150">
        <f t="shared" si="5"/>
        <v>4</v>
      </c>
      <c r="M30" s="148">
        <f t="shared" si="5"/>
        <v>21</v>
      </c>
      <c r="N30" s="151">
        <f t="shared" si="5"/>
        <v>25</v>
      </c>
      <c r="O30" s="147">
        <f t="shared" si="5"/>
        <v>5</v>
      </c>
      <c r="P30" s="148">
        <f t="shared" si="5"/>
        <v>66</v>
      </c>
      <c r="Q30" s="149">
        <f t="shared" si="5"/>
        <v>71</v>
      </c>
      <c r="R30" s="150">
        <f t="shared" si="5"/>
        <v>52</v>
      </c>
      <c r="S30" s="148">
        <f t="shared" si="5"/>
        <v>323</v>
      </c>
      <c r="T30" s="149">
        <f t="shared" si="5"/>
        <v>375</v>
      </c>
      <c r="U30" s="30"/>
    </row>
    <row r="31" spans="2:20" ht="37.5" customHeight="1" thickBot="1">
      <c r="B31" s="35" t="s">
        <v>17</v>
      </c>
      <c r="C31" s="129">
        <f aca="true" t="shared" si="6" ref="C31:T31">C29</f>
        <v>0</v>
      </c>
      <c r="D31" s="128">
        <f t="shared" si="6"/>
        <v>4</v>
      </c>
      <c r="E31" s="130">
        <f t="shared" si="6"/>
        <v>4</v>
      </c>
      <c r="F31" s="134">
        <f t="shared" si="6"/>
        <v>0</v>
      </c>
      <c r="G31" s="128">
        <f t="shared" si="6"/>
        <v>2</v>
      </c>
      <c r="H31" s="139">
        <f t="shared" si="6"/>
        <v>2</v>
      </c>
      <c r="I31" s="129">
        <f t="shared" si="6"/>
        <v>0</v>
      </c>
      <c r="J31" s="128">
        <f t="shared" si="6"/>
        <v>0</v>
      </c>
      <c r="K31" s="130">
        <f t="shared" si="6"/>
        <v>0</v>
      </c>
      <c r="L31" s="134">
        <f t="shared" si="6"/>
        <v>0</v>
      </c>
      <c r="M31" s="128">
        <f t="shared" si="6"/>
        <v>0</v>
      </c>
      <c r="N31" s="139">
        <f t="shared" si="6"/>
        <v>0</v>
      </c>
      <c r="O31" s="129">
        <f t="shared" si="6"/>
        <v>0</v>
      </c>
      <c r="P31" s="128">
        <f t="shared" si="6"/>
        <v>1</v>
      </c>
      <c r="Q31" s="130">
        <f t="shared" si="6"/>
        <v>1</v>
      </c>
      <c r="R31" s="134">
        <f t="shared" si="6"/>
        <v>0</v>
      </c>
      <c r="S31" s="128">
        <f t="shared" si="6"/>
        <v>7</v>
      </c>
      <c r="T31" s="130">
        <f t="shared" si="6"/>
        <v>7</v>
      </c>
    </row>
    <row r="32" spans="2:20" ht="36" customHeight="1" thickBot="1">
      <c r="B32" s="3" t="s">
        <v>18</v>
      </c>
      <c r="C32" s="131">
        <f aca="true" t="shared" si="7" ref="C32:T32">SUM(C30:C31)</f>
        <v>19</v>
      </c>
      <c r="D32" s="132">
        <f t="shared" si="7"/>
        <v>46</v>
      </c>
      <c r="E32" s="133">
        <f t="shared" si="7"/>
        <v>65</v>
      </c>
      <c r="F32" s="135">
        <f t="shared" si="7"/>
        <v>15</v>
      </c>
      <c r="G32" s="132">
        <f t="shared" si="7"/>
        <v>100</v>
      </c>
      <c r="H32" s="140">
        <f t="shared" si="7"/>
        <v>115</v>
      </c>
      <c r="I32" s="131">
        <f t="shared" si="7"/>
        <v>9</v>
      </c>
      <c r="J32" s="132">
        <f t="shared" si="7"/>
        <v>96</v>
      </c>
      <c r="K32" s="133">
        <f t="shared" si="7"/>
        <v>105</v>
      </c>
      <c r="L32" s="135">
        <f t="shared" si="7"/>
        <v>4</v>
      </c>
      <c r="M32" s="132">
        <f t="shared" si="7"/>
        <v>21</v>
      </c>
      <c r="N32" s="140">
        <f t="shared" si="7"/>
        <v>25</v>
      </c>
      <c r="O32" s="131">
        <f t="shared" si="7"/>
        <v>5</v>
      </c>
      <c r="P32" s="132">
        <f t="shared" si="7"/>
        <v>67</v>
      </c>
      <c r="Q32" s="133">
        <f t="shared" si="7"/>
        <v>72</v>
      </c>
      <c r="R32" s="135">
        <f t="shared" si="7"/>
        <v>52</v>
      </c>
      <c r="S32" s="132">
        <f t="shared" si="7"/>
        <v>330</v>
      </c>
      <c r="T32" s="133">
        <f t="shared" si="7"/>
        <v>382</v>
      </c>
    </row>
    <row r="33" spans="2:20" ht="25.5"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</row>
    <row r="34" spans="2:20" ht="25.5"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2:20" ht="25.5">
      <c r="B35" s="1739" t="s">
        <v>98</v>
      </c>
      <c r="C35" s="1739"/>
      <c r="D35" s="1739"/>
      <c r="E35" s="1739"/>
      <c r="F35" s="1739"/>
      <c r="G35" s="1739"/>
      <c r="H35" s="1739"/>
      <c r="I35" s="1739"/>
      <c r="J35" s="1739"/>
      <c r="K35" s="1739"/>
      <c r="L35" s="1739"/>
      <c r="M35" s="1739"/>
      <c r="N35" s="1739"/>
      <c r="O35" s="1739"/>
      <c r="P35" s="1739"/>
      <c r="Q35" s="1739"/>
      <c r="R35" s="1739"/>
      <c r="S35" s="1739"/>
      <c r="T35" s="1739"/>
    </row>
    <row r="36" spans="2:20" ht="25.5">
      <c r="B36" s="26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</row>
    <row r="38" spans="2:20" ht="25.5">
      <c r="B38" s="30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2:20" ht="25.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T34"/>
  <sheetViews>
    <sheetView zoomScale="75" zoomScaleNormal="75" zoomScalePageLayoutView="0" workbookViewId="0" topLeftCell="A1">
      <selection activeCell="H10" sqref="H10"/>
    </sheetView>
  </sheetViews>
  <sheetFormatPr defaultColWidth="9.00390625" defaultRowHeight="12.75"/>
  <cols>
    <col min="1" max="1" width="70.375" style="17" customWidth="1"/>
    <col min="2" max="2" width="12.625" style="17" customWidth="1"/>
    <col min="3" max="3" width="10.25390625" style="17" customWidth="1"/>
    <col min="4" max="4" width="8.625" style="17" customWidth="1"/>
    <col min="5" max="5" width="12.875" style="17" customWidth="1"/>
    <col min="6" max="6" width="10.75390625" style="17" customWidth="1"/>
    <col min="7" max="7" width="9.375" style="17" customWidth="1"/>
    <col min="8" max="8" width="13.375" style="17" customWidth="1"/>
    <col min="9" max="9" width="11.125" style="17" customWidth="1"/>
    <col min="10" max="10" width="10.625" style="17" customWidth="1"/>
    <col min="11" max="11" width="5.00390625" style="17" customWidth="1"/>
    <col min="12" max="12" width="6.25390625" style="17" customWidth="1"/>
    <col min="13" max="13" width="5.75390625" style="17" customWidth="1"/>
    <col min="14" max="15" width="10.75390625" style="17" customWidth="1"/>
    <col min="16" max="16" width="9.125" style="17" customWidth="1"/>
    <col min="17" max="17" width="12.875" style="17" customWidth="1"/>
    <col min="18" max="18" width="23.375" style="17" customWidth="1"/>
    <col min="19" max="20" width="9.125" style="17" customWidth="1"/>
    <col min="21" max="21" width="10.625" style="17" customWidth="1"/>
    <col min="22" max="22" width="11.25390625" style="17" customWidth="1"/>
    <col min="23" max="16384" width="9.125" style="17" customWidth="1"/>
  </cols>
  <sheetData>
    <row r="1" spans="1:20" ht="25.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16" ht="61.5" customHeight="1">
      <c r="A2" s="2747" t="s">
        <v>107</v>
      </c>
      <c r="B2" s="2747"/>
      <c r="C2" s="2747"/>
      <c r="D2" s="2747"/>
      <c r="E2" s="2747"/>
      <c r="F2" s="2747"/>
      <c r="G2" s="2747"/>
      <c r="H2" s="2747"/>
      <c r="I2" s="2747"/>
      <c r="J2" s="2747"/>
      <c r="K2" s="2747"/>
      <c r="L2" s="2747"/>
      <c r="M2" s="2747"/>
      <c r="N2" s="2747"/>
      <c r="O2" s="2747"/>
      <c r="P2" s="2747"/>
    </row>
    <row r="3" spans="1:15" ht="51" customHeight="1">
      <c r="A3" s="49" t="s">
        <v>348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ht="26.25" thickBot="1">
      <c r="A4" s="18"/>
    </row>
    <row r="5" spans="1:12" ht="27" thickBot="1">
      <c r="A5" s="2748" t="s">
        <v>9</v>
      </c>
      <c r="B5" s="2749" t="s">
        <v>19</v>
      </c>
      <c r="C5" s="1611"/>
      <c r="D5" s="2750"/>
      <c r="E5" s="2749" t="s">
        <v>20</v>
      </c>
      <c r="F5" s="1611"/>
      <c r="G5" s="2750"/>
      <c r="H5" s="2751" t="s">
        <v>21</v>
      </c>
      <c r="I5" s="2752"/>
      <c r="J5" s="2753"/>
      <c r="K5" s="32"/>
      <c r="L5" s="32"/>
    </row>
    <row r="6" spans="1:12" ht="27" thickBot="1">
      <c r="A6" s="2754"/>
      <c r="B6" s="1608" t="s">
        <v>5</v>
      </c>
      <c r="C6" s="1609"/>
      <c r="D6" s="1610"/>
      <c r="E6" s="3190" t="s">
        <v>5</v>
      </c>
      <c r="F6" s="3191"/>
      <c r="G6" s="3192"/>
      <c r="H6" s="2755"/>
      <c r="I6" s="2756"/>
      <c r="J6" s="2757"/>
      <c r="K6" s="32"/>
      <c r="L6" s="32"/>
    </row>
    <row r="7" spans="1:12" ht="64.5" thickBot="1">
      <c r="A7" s="2758"/>
      <c r="B7" s="472" t="s">
        <v>26</v>
      </c>
      <c r="C7" s="472" t="s">
        <v>27</v>
      </c>
      <c r="D7" s="223" t="s">
        <v>4</v>
      </c>
      <c r="E7" s="472" t="s">
        <v>26</v>
      </c>
      <c r="F7" s="472" t="s">
        <v>27</v>
      </c>
      <c r="G7" s="223" t="s">
        <v>4</v>
      </c>
      <c r="H7" s="472" t="s">
        <v>26</v>
      </c>
      <c r="I7" s="472" t="s">
        <v>27</v>
      </c>
      <c r="J7" s="223" t="s">
        <v>4</v>
      </c>
      <c r="K7" s="32"/>
      <c r="L7" s="32"/>
    </row>
    <row r="8" spans="1:12" ht="27" thickBot="1">
      <c r="A8" s="660" t="s">
        <v>22</v>
      </c>
      <c r="B8" s="661"/>
      <c r="C8" s="662"/>
      <c r="D8" s="663"/>
      <c r="E8" s="661"/>
      <c r="F8" s="662"/>
      <c r="G8" s="664"/>
      <c r="H8" s="668"/>
      <c r="I8" s="669"/>
      <c r="J8" s="670"/>
      <c r="K8" s="32"/>
      <c r="L8" s="32"/>
    </row>
    <row r="9" spans="1:12" ht="26.25">
      <c r="A9" s="1632" t="s">
        <v>106</v>
      </c>
      <c r="B9" s="1633">
        <v>6</v>
      </c>
      <c r="C9" s="1634">
        <v>1</v>
      </c>
      <c r="D9" s="1694">
        <f>SUM(B9:C9)</f>
        <v>7</v>
      </c>
      <c r="E9" s="1633">
        <v>7</v>
      </c>
      <c r="F9" s="1634">
        <v>0</v>
      </c>
      <c r="G9" s="1694">
        <f>SUM(E9:F9)</f>
        <v>7</v>
      </c>
      <c r="H9" s="1703">
        <f>SUM(B9+E9)</f>
        <v>13</v>
      </c>
      <c r="I9" s="1704">
        <f aca="true" t="shared" si="0" ref="H9:I12">SUM(C9+F9)</f>
        <v>1</v>
      </c>
      <c r="J9" s="1705">
        <f>SUM(H9:I9)</f>
        <v>14</v>
      </c>
      <c r="K9" s="32"/>
      <c r="L9" s="32"/>
    </row>
    <row r="10" spans="1:12" ht="26.25">
      <c r="A10" s="1639" t="s">
        <v>113</v>
      </c>
      <c r="B10" s="1633">
        <v>4</v>
      </c>
      <c r="C10" s="1634">
        <v>0</v>
      </c>
      <c r="D10" s="1694">
        <f>SUM(B10:C10)</f>
        <v>4</v>
      </c>
      <c r="E10" s="1633">
        <v>9</v>
      </c>
      <c r="F10" s="1634">
        <v>0</v>
      </c>
      <c r="G10" s="1694">
        <f>SUM(E10:F10)</f>
        <v>9</v>
      </c>
      <c r="H10" s="1703">
        <f>SUM(B10+E10)</f>
        <v>13</v>
      </c>
      <c r="I10" s="1704">
        <f t="shared" si="0"/>
        <v>0</v>
      </c>
      <c r="J10" s="1705">
        <f>SUM(H10:I10)</f>
        <v>13</v>
      </c>
      <c r="K10" s="32"/>
      <c r="L10" s="32"/>
    </row>
    <row r="11" spans="1:12" ht="26.25">
      <c r="A11" s="1640" t="s">
        <v>111</v>
      </c>
      <c r="B11" s="1633">
        <v>10</v>
      </c>
      <c r="C11" s="1634">
        <v>0</v>
      </c>
      <c r="D11" s="1694">
        <f>SUM(B11:C11)</f>
        <v>10</v>
      </c>
      <c r="E11" s="1633">
        <v>8</v>
      </c>
      <c r="F11" s="1634">
        <v>0</v>
      </c>
      <c r="G11" s="1694">
        <f>SUM(E11:F11)</f>
        <v>8</v>
      </c>
      <c r="H11" s="1703">
        <f t="shared" si="0"/>
        <v>18</v>
      </c>
      <c r="I11" s="1704">
        <f t="shared" si="0"/>
        <v>0</v>
      </c>
      <c r="J11" s="1705">
        <f>SUM(H11:I11)</f>
        <v>18</v>
      </c>
      <c r="K11" s="32"/>
      <c r="L11" s="32"/>
    </row>
    <row r="12" spans="1:12" ht="27" thickBot="1">
      <c r="A12" s="1641" t="s">
        <v>112</v>
      </c>
      <c r="B12" s="1633">
        <v>5</v>
      </c>
      <c r="C12" s="1634">
        <v>0</v>
      </c>
      <c r="D12" s="1694">
        <f>SUM(B12:C12)</f>
        <v>5</v>
      </c>
      <c r="E12" s="1633">
        <v>0</v>
      </c>
      <c r="F12" s="1634">
        <v>0</v>
      </c>
      <c r="G12" s="1694">
        <f>SUM(E12:F12)</f>
        <v>0</v>
      </c>
      <c r="H12" s="1703">
        <f t="shared" si="0"/>
        <v>5</v>
      </c>
      <c r="I12" s="1704">
        <f t="shared" si="0"/>
        <v>0</v>
      </c>
      <c r="J12" s="1705">
        <f>SUM(H12:I12)</f>
        <v>5</v>
      </c>
      <c r="K12" s="32"/>
      <c r="L12" s="32"/>
    </row>
    <row r="13" spans="1:12" ht="27" thickBot="1">
      <c r="A13" s="1644" t="s">
        <v>12</v>
      </c>
      <c r="B13" s="1645">
        <f aca="true" t="shared" si="1" ref="B13:J13">SUM(B8:B12)</f>
        <v>25</v>
      </c>
      <c r="C13" s="1645">
        <f t="shared" si="1"/>
        <v>1</v>
      </c>
      <c r="D13" s="1645">
        <f t="shared" si="1"/>
        <v>26</v>
      </c>
      <c r="E13" s="1645">
        <f t="shared" si="1"/>
        <v>24</v>
      </c>
      <c r="F13" s="1645">
        <f t="shared" si="1"/>
        <v>0</v>
      </c>
      <c r="G13" s="1645">
        <f t="shared" si="1"/>
        <v>24</v>
      </c>
      <c r="H13" s="1645">
        <f t="shared" si="1"/>
        <v>49</v>
      </c>
      <c r="I13" s="1645">
        <f t="shared" si="1"/>
        <v>1</v>
      </c>
      <c r="J13" s="1646">
        <f t="shared" si="1"/>
        <v>50</v>
      </c>
      <c r="K13" s="32"/>
      <c r="L13" s="32"/>
    </row>
    <row r="14" spans="1:12" ht="27" thickBot="1">
      <c r="A14" s="1644" t="s">
        <v>23</v>
      </c>
      <c r="B14" s="1647"/>
      <c r="C14" s="1648"/>
      <c r="D14" s="1706"/>
      <c r="E14" s="1647"/>
      <c r="F14" s="1648"/>
      <c r="G14" s="1706"/>
      <c r="H14" s="1653"/>
      <c r="I14" s="1648"/>
      <c r="J14" s="1649"/>
      <c r="K14" s="32"/>
      <c r="L14" s="32"/>
    </row>
    <row r="15" spans="1:12" ht="27" thickBot="1">
      <c r="A15" s="1654" t="s">
        <v>11</v>
      </c>
      <c r="B15" s="1655"/>
      <c r="C15" s="1707"/>
      <c r="D15" s="1708"/>
      <c r="E15" s="1709"/>
      <c r="F15" s="1710"/>
      <c r="G15" s="1657"/>
      <c r="H15" s="1661"/>
      <c r="I15" s="1662"/>
      <c r="J15" s="1663"/>
      <c r="K15" s="29"/>
      <c r="L15" s="29"/>
    </row>
    <row r="16" spans="1:12" ht="25.5">
      <c r="A16" s="1632" t="s">
        <v>106</v>
      </c>
      <c r="B16" s="1664">
        <v>6</v>
      </c>
      <c r="C16" s="1665">
        <v>1</v>
      </c>
      <c r="D16" s="1666">
        <v>7</v>
      </c>
      <c r="E16" s="1711">
        <v>7</v>
      </c>
      <c r="F16" s="1712">
        <v>0</v>
      </c>
      <c r="G16" s="1713">
        <v>7</v>
      </c>
      <c r="H16" s="1689">
        <f>SUM(B16+E16)</f>
        <v>13</v>
      </c>
      <c r="I16" s="1690">
        <f>SUM(C16+F16)</f>
        <v>1</v>
      </c>
      <c r="J16" s="1691">
        <f>SUM(H16:I16)</f>
        <v>14</v>
      </c>
      <c r="K16" s="26"/>
      <c r="L16" s="26"/>
    </row>
    <row r="17" spans="1:12" ht="25.5">
      <c r="A17" s="1639" t="s">
        <v>113</v>
      </c>
      <c r="B17" s="1633">
        <v>4</v>
      </c>
      <c r="C17" s="1634">
        <v>0</v>
      </c>
      <c r="D17" s="1635">
        <v>4</v>
      </c>
      <c r="E17" s="1694">
        <v>9</v>
      </c>
      <c r="F17" s="1634">
        <v>0</v>
      </c>
      <c r="G17" s="1714">
        <v>9</v>
      </c>
      <c r="H17" s="1673">
        <f>SUM(B17+E17)</f>
        <v>13</v>
      </c>
      <c r="I17" s="1674">
        <v>0</v>
      </c>
      <c r="J17" s="1675">
        <f>SUM(H17:I17)</f>
        <v>13</v>
      </c>
      <c r="K17" s="26"/>
      <c r="L17" s="26"/>
    </row>
    <row r="18" spans="1:12" ht="25.5">
      <c r="A18" s="1640" t="s">
        <v>111</v>
      </c>
      <c r="B18" s="1633">
        <v>10</v>
      </c>
      <c r="C18" s="1634">
        <v>0</v>
      </c>
      <c r="D18" s="1635">
        <v>10</v>
      </c>
      <c r="E18" s="1694">
        <v>8</v>
      </c>
      <c r="F18" s="1634">
        <v>0</v>
      </c>
      <c r="G18" s="1714">
        <v>9</v>
      </c>
      <c r="H18" s="1673">
        <f>SUM(B18+E18)</f>
        <v>18</v>
      </c>
      <c r="I18" s="1674">
        <v>0</v>
      </c>
      <c r="J18" s="1675">
        <f>SUM(H18:I18)</f>
        <v>18</v>
      </c>
      <c r="K18" s="26"/>
      <c r="L18" s="26"/>
    </row>
    <row r="19" spans="1:12" ht="26.25" thickBot="1">
      <c r="A19" s="1641" t="s">
        <v>112</v>
      </c>
      <c r="B19" s="1715">
        <v>5</v>
      </c>
      <c r="C19" s="1643">
        <v>0</v>
      </c>
      <c r="D19" s="1716">
        <v>5</v>
      </c>
      <c r="E19" s="1717">
        <v>0</v>
      </c>
      <c r="F19" s="1643">
        <v>0</v>
      </c>
      <c r="G19" s="1718">
        <v>0</v>
      </c>
      <c r="H19" s="1725">
        <f>SUM(B19+E19)</f>
        <v>5</v>
      </c>
      <c r="I19" s="1726">
        <v>0</v>
      </c>
      <c r="J19" s="1677">
        <f>SUM(H19:I19)</f>
        <v>5</v>
      </c>
      <c r="K19" s="26"/>
      <c r="L19" s="26"/>
    </row>
    <row r="20" spans="1:12" ht="27" thickBot="1">
      <c r="A20" s="1678" t="s">
        <v>8</v>
      </c>
      <c r="B20" s="1679">
        <f aca="true" t="shared" si="2" ref="B20:J20">SUM(B16:B19)</f>
        <v>25</v>
      </c>
      <c r="C20" s="1679">
        <f t="shared" si="2"/>
        <v>1</v>
      </c>
      <c r="D20" s="1680">
        <f t="shared" si="2"/>
        <v>26</v>
      </c>
      <c r="E20" s="1719">
        <f t="shared" si="2"/>
        <v>24</v>
      </c>
      <c r="F20" s="1679">
        <f t="shared" si="2"/>
        <v>0</v>
      </c>
      <c r="G20" s="1680">
        <f t="shared" si="2"/>
        <v>25</v>
      </c>
      <c r="H20" s="1679">
        <f t="shared" si="2"/>
        <v>49</v>
      </c>
      <c r="I20" s="1679">
        <f t="shared" si="2"/>
        <v>1</v>
      </c>
      <c r="J20" s="1680">
        <f t="shared" si="2"/>
        <v>50</v>
      </c>
      <c r="K20" s="33"/>
      <c r="L20" s="33"/>
    </row>
    <row r="21" spans="1:12" ht="26.25" thickBot="1">
      <c r="A21" s="1683" t="s">
        <v>25</v>
      </c>
      <c r="B21" s="1720"/>
      <c r="C21" s="1721"/>
      <c r="D21" s="1722"/>
      <c r="E21" s="1720"/>
      <c r="F21" s="1721"/>
      <c r="G21" s="1722"/>
      <c r="H21" s="1689"/>
      <c r="I21" s="1690"/>
      <c r="J21" s="1691"/>
      <c r="K21" s="26"/>
      <c r="L21" s="26"/>
    </row>
    <row r="22" spans="1:12" ht="25.5">
      <c r="A22" s="1632" t="s">
        <v>106</v>
      </c>
      <c r="B22" s="1633">
        <v>0</v>
      </c>
      <c r="C22" s="1634">
        <v>0</v>
      </c>
      <c r="D22" s="1714">
        <v>0</v>
      </c>
      <c r="E22" s="1636">
        <v>0</v>
      </c>
      <c r="F22" s="1694">
        <v>0</v>
      </c>
      <c r="G22" s="1714">
        <v>0</v>
      </c>
      <c r="H22" s="1703">
        <v>0</v>
      </c>
      <c r="I22" s="1704">
        <v>0</v>
      </c>
      <c r="J22" s="1705">
        <v>0</v>
      </c>
      <c r="K22" s="26"/>
      <c r="L22" s="26"/>
    </row>
    <row r="23" spans="1:12" ht="25.5">
      <c r="A23" s="1639" t="s">
        <v>113</v>
      </c>
      <c r="B23" s="1633">
        <v>0</v>
      </c>
      <c r="C23" s="1634">
        <v>0</v>
      </c>
      <c r="D23" s="1714">
        <f>SUM(B23:C23)</f>
        <v>0</v>
      </c>
      <c r="E23" s="1636">
        <v>0</v>
      </c>
      <c r="F23" s="1694">
        <v>0</v>
      </c>
      <c r="G23" s="1714">
        <f>SUM(E23:F23)</f>
        <v>0</v>
      </c>
      <c r="H23" s="1703">
        <v>0</v>
      </c>
      <c r="I23" s="1704">
        <v>0</v>
      </c>
      <c r="J23" s="1705">
        <v>0</v>
      </c>
      <c r="K23" s="26"/>
      <c r="L23" s="26"/>
    </row>
    <row r="24" spans="1:12" ht="26.25">
      <c r="A24" s="1640" t="s">
        <v>111</v>
      </c>
      <c r="B24" s="1633">
        <v>0</v>
      </c>
      <c r="C24" s="1634">
        <v>0</v>
      </c>
      <c r="D24" s="1714">
        <f>SUM(B24:C24)</f>
        <v>0</v>
      </c>
      <c r="E24" s="1636">
        <v>0</v>
      </c>
      <c r="F24" s="1694">
        <v>0</v>
      </c>
      <c r="G24" s="1714">
        <f>SUM(E24:F24)</f>
        <v>0</v>
      </c>
      <c r="H24" s="1703">
        <v>0</v>
      </c>
      <c r="I24" s="1704">
        <v>0</v>
      </c>
      <c r="J24" s="1705">
        <v>0</v>
      </c>
      <c r="K24" s="33"/>
      <c r="L24" s="33"/>
    </row>
    <row r="25" spans="1:12" ht="26.25" thickBot="1">
      <c r="A25" s="1641" t="s">
        <v>112</v>
      </c>
      <c r="B25" s="1633">
        <v>0</v>
      </c>
      <c r="C25" s="1634">
        <v>0</v>
      </c>
      <c r="D25" s="1714">
        <f>SUM(B25:C25)</f>
        <v>0</v>
      </c>
      <c r="E25" s="1636">
        <v>0</v>
      </c>
      <c r="F25" s="1694">
        <v>0</v>
      </c>
      <c r="G25" s="1714">
        <f>SUM(E25:F25)</f>
        <v>0</v>
      </c>
      <c r="H25" s="1703">
        <v>0</v>
      </c>
      <c r="I25" s="1704">
        <v>0</v>
      </c>
      <c r="J25" s="1705">
        <v>0</v>
      </c>
      <c r="K25" s="34"/>
      <c r="L25" s="34"/>
    </row>
    <row r="26" spans="1:12" ht="27" thickBot="1">
      <c r="A26" s="1678" t="s">
        <v>13</v>
      </c>
      <c r="B26" s="1698">
        <f aca="true" t="shared" si="3" ref="B26:J26">SUM(B22:B25)</f>
        <v>0</v>
      </c>
      <c r="C26" s="1698">
        <f t="shared" si="3"/>
        <v>0</v>
      </c>
      <c r="D26" s="1698">
        <f t="shared" si="3"/>
        <v>0</v>
      </c>
      <c r="E26" s="1698">
        <f t="shared" si="3"/>
        <v>0</v>
      </c>
      <c r="F26" s="1698">
        <f t="shared" si="3"/>
        <v>0</v>
      </c>
      <c r="G26" s="1698">
        <f t="shared" si="3"/>
        <v>0</v>
      </c>
      <c r="H26" s="1698">
        <f t="shared" si="3"/>
        <v>0</v>
      </c>
      <c r="I26" s="1698">
        <f t="shared" si="3"/>
        <v>0</v>
      </c>
      <c r="J26" s="1680">
        <f t="shared" si="3"/>
        <v>0</v>
      </c>
      <c r="K26" s="33"/>
      <c r="L26" s="33"/>
    </row>
    <row r="27" spans="1:12" ht="26.25" thickBot="1">
      <c r="A27" s="35" t="s">
        <v>10</v>
      </c>
      <c r="B27" s="1645">
        <f aca="true" t="shared" si="4" ref="B27:J27">B20</f>
        <v>25</v>
      </c>
      <c r="C27" s="1645">
        <f t="shared" si="4"/>
        <v>1</v>
      </c>
      <c r="D27" s="1645">
        <f t="shared" si="4"/>
        <v>26</v>
      </c>
      <c r="E27" s="1645">
        <f t="shared" si="4"/>
        <v>24</v>
      </c>
      <c r="F27" s="1645">
        <f t="shared" si="4"/>
        <v>0</v>
      </c>
      <c r="G27" s="1650">
        <f t="shared" si="4"/>
        <v>25</v>
      </c>
      <c r="H27" s="1650">
        <f t="shared" si="4"/>
        <v>49</v>
      </c>
      <c r="I27" s="1650">
        <f t="shared" si="4"/>
        <v>1</v>
      </c>
      <c r="J27" s="1646">
        <f t="shared" si="4"/>
        <v>50</v>
      </c>
      <c r="K27" s="26"/>
      <c r="L27" s="26"/>
    </row>
    <row r="28" spans="1:12" ht="36.75" thickBot="1">
      <c r="A28" s="35" t="s">
        <v>14</v>
      </c>
      <c r="B28" s="1645">
        <f aca="true" t="shared" si="5" ref="B28:J28">B26</f>
        <v>0</v>
      </c>
      <c r="C28" s="1645">
        <f t="shared" si="5"/>
        <v>0</v>
      </c>
      <c r="D28" s="1645">
        <f t="shared" si="5"/>
        <v>0</v>
      </c>
      <c r="E28" s="1645">
        <f t="shared" si="5"/>
        <v>0</v>
      </c>
      <c r="F28" s="1645">
        <f t="shared" si="5"/>
        <v>0</v>
      </c>
      <c r="G28" s="1650">
        <f t="shared" si="5"/>
        <v>0</v>
      </c>
      <c r="H28" s="1650">
        <f t="shared" si="5"/>
        <v>0</v>
      </c>
      <c r="I28" s="1650">
        <f t="shared" si="5"/>
        <v>0</v>
      </c>
      <c r="J28" s="1646">
        <f t="shared" si="5"/>
        <v>0</v>
      </c>
      <c r="K28" s="36"/>
      <c r="L28" s="36"/>
    </row>
    <row r="29" spans="1:12" ht="26.25" thickBot="1">
      <c r="A29" s="1701" t="s">
        <v>15</v>
      </c>
      <c r="B29" s="1702">
        <f aca="true" t="shared" si="6" ref="B29:J29">SUM(B27:B28)</f>
        <v>25</v>
      </c>
      <c r="C29" s="1702">
        <f t="shared" si="6"/>
        <v>1</v>
      </c>
      <c r="D29" s="1702">
        <f t="shared" si="6"/>
        <v>26</v>
      </c>
      <c r="E29" s="1702">
        <f t="shared" si="6"/>
        <v>24</v>
      </c>
      <c r="F29" s="1702">
        <f t="shared" si="6"/>
        <v>0</v>
      </c>
      <c r="G29" s="1723">
        <f t="shared" si="6"/>
        <v>25</v>
      </c>
      <c r="H29" s="1723">
        <f t="shared" si="6"/>
        <v>49</v>
      </c>
      <c r="I29" s="1723">
        <f t="shared" si="6"/>
        <v>1</v>
      </c>
      <c r="J29" s="1724">
        <f t="shared" si="6"/>
        <v>50</v>
      </c>
      <c r="K29" s="27"/>
      <c r="L29" s="27"/>
    </row>
    <row r="30" spans="1:12" ht="25.5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15" ht="25.5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4" ht="25.5" hidden="1">
      <c r="A32" s="1607" t="s">
        <v>101</v>
      </c>
      <c r="B32" s="1607"/>
      <c r="C32" s="1607"/>
      <c r="D32" s="1607"/>
      <c r="E32" s="1607"/>
      <c r="F32" s="1607"/>
      <c r="G32" s="1607"/>
      <c r="H32" s="1607"/>
      <c r="I32" s="1607"/>
      <c r="J32" s="1607"/>
      <c r="K32" s="27"/>
      <c r="L32" s="27"/>
      <c r="M32" s="27"/>
      <c r="N32" s="30"/>
    </row>
    <row r="33" spans="2:16" ht="25.5">
      <c r="B33" s="30"/>
      <c r="C33" s="30"/>
      <c r="D33" s="30"/>
      <c r="E33" s="30"/>
      <c r="F33" s="30"/>
      <c r="G33" s="30"/>
      <c r="H33" s="30"/>
      <c r="I33" s="30"/>
      <c r="J33" s="30"/>
      <c r="K33" s="1607"/>
      <c r="L33" s="1607"/>
      <c r="M33" s="1607"/>
      <c r="N33" s="1607"/>
      <c r="O33" s="1607"/>
      <c r="P33" s="1607"/>
    </row>
    <row r="34" spans="11:16" ht="25.5">
      <c r="K34" s="30"/>
      <c r="L34" s="30"/>
      <c r="M34" s="30"/>
      <c r="N34" s="30"/>
      <c r="O34" s="30"/>
      <c r="P34" s="30"/>
    </row>
  </sheetData>
  <sheetProtection/>
  <mergeCells count="1">
    <mergeCell ref="E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</sheetPr>
  <dimension ref="A1:T34"/>
  <sheetViews>
    <sheetView zoomScale="60" zoomScaleNormal="60" zoomScalePageLayoutView="0" workbookViewId="0" topLeftCell="A1">
      <selection activeCell="AA33" sqref="AA33"/>
    </sheetView>
  </sheetViews>
  <sheetFormatPr defaultColWidth="9.00390625" defaultRowHeight="12.75"/>
  <cols>
    <col min="1" max="1" width="70.375" style="17" customWidth="1"/>
    <col min="2" max="2" width="11.625" style="17" customWidth="1"/>
    <col min="3" max="3" width="10.125" style="17" customWidth="1"/>
    <col min="4" max="4" width="8.875" style="17" customWidth="1"/>
    <col min="5" max="5" width="11.75390625" style="17" customWidth="1"/>
    <col min="6" max="6" width="9.875" style="17" customWidth="1"/>
    <col min="7" max="7" width="10.125" style="17" customWidth="1"/>
    <col min="8" max="8" width="11.125" style="17" customWidth="1"/>
    <col min="9" max="9" width="11.875" style="17" customWidth="1"/>
    <col min="10" max="10" width="11.375" style="17" customWidth="1"/>
    <col min="11" max="11" width="11.125" style="17" customWidth="1"/>
    <col min="12" max="12" width="12.375" style="17" customWidth="1"/>
    <col min="13" max="13" width="12.125" style="17" customWidth="1"/>
    <col min="14" max="15" width="10.75390625" style="17" customWidth="1"/>
    <col min="16" max="16" width="9.125" style="17" customWidth="1"/>
    <col min="17" max="17" width="12.875" style="17" customWidth="1"/>
    <col min="18" max="18" width="23.375" style="17" customWidth="1"/>
    <col min="19" max="20" width="9.125" style="17" customWidth="1"/>
    <col min="21" max="21" width="10.625" style="17" customWidth="1"/>
    <col min="22" max="22" width="11.25390625" style="17" customWidth="1"/>
    <col min="23" max="16384" width="9.125" style="17" customWidth="1"/>
  </cols>
  <sheetData>
    <row r="1" spans="1:20" ht="25.5" customHeight="1">
      <c r="A1" s="1613"/>
      <c r="B1" s="1613"/>
      <c r="C1" s="1613"/>
      <c r="D1" s="1613"/>
      <c r="E1" s="1613"/>
      <c r="F1" s="1613"/>
      <c r="G1" s="1613"/>
      <c r="H1" s="1613"/>
      <c r="I1" s="1613"/>
      <c r="J1" s="1613"/>
      <c r="K1" s="1613"/>
      <c r="L1" s="1613"/>
      <c r="M1" s="1613"/>
      <c r="N1" s="1613"/>
      <c r="O1" s="1613"/>
      <c r="P1" s="1613"/>
      <c r="Q1" s="1613"/>
      <c r="R1" s="1613"/>
      <c r="S1" s="1613"/>
      <c r="T1" s="1613"/>
    </row>
    <row r="2" spans="1:16" ht="51.75" customHeight="1">
      <c r="A2" s="1614" t="s">
        <v>107</v>
      </c>
      <c r="B2" s="1614"/>
      <c r="C2" s="1614"/>
      <c r="D2" s="1614"/>
      <c r="E2" s="1614"/>
      <c r="F2" s="1614"/>
      <c r="G2" s="1614"/>
      <c r="H2" s="1614"/>
      <c r="I2" s="1614"/>
      <c r="J2" s="1614"/>
      <c r="K2" s="1614"/>
      <c r="L2" s="1614"/>
      <c r="M2" s="1614"/>
      <c r="N2" s="1614"/>
      <c r="O2" s="1614"/>
      <c r="P2" s="1614"/>
    </row>
    <row r="3" spans="1:15" ht="24.75" customHeight="1">
      <c r="A3" s="1613" t="s">
        <v>353</v>
      </c>
      <c r="B3" s="1613"/>
      <c r="C3" s="1613"/>
      <c r="D3" s="1613"/>
      <c r="E3" s="1613"/>
      <c r="F3" s="1613"/>
      <c r="G3" s="1613"/>
      <c r="H3" s="1613"/>
      <c r="I3" s="1613"/>
      <c r="J3" s="1613"/>
      <c r="K3" s="1613"/>
      <c r="L3" s="1613"/>
      <c r="M3" s="1613"/>
      <c r="N3" s="49"/>
      <c r="O3" s="49"/>
    </row>
    <row r="4" ht="33" customHeight="1" thickBot="1">
      <c r="A4" s="18"/>
    </row>
    <row r="5" spans="1:15" ht="33" customHeight="1" thickBot="1">
      <c r="A5" s="1615" t="s">
        <v>9</v>
      </c>
      <c r="B5" s="1616" t="s">
        <v>19</v>
      </c>
      <c r="C5" s="1617"/>
      <c r="D5" s="1618"/>
      <c r="E5" s="1616" t="s">
        <v>20</v>
      </c>
      <c r="F5" s="1617"/>
      <c r="G5" s="1618"/>
      <c r="H5" s="1616" t="s">
        <v>31</v>
      </c>
      <c r="I5" s="1617"/>
      <c r="J5" s="1618"/>
      <c r="K5" s="1619" t="s">
        <v>21</v>
      </c>
      <c r="L5" s="1620"/>
      <c r="M5" s="1621"/>
      <c r="N5" s="32"/>
      <c r="O5" s="32"/>
    </row>
    <row r="6" spans="1:15" ht="33" customHeight="1" thickBot="1">
      <c r="A6" s="1622"/>
      <c r="B6" s="1623" t="s">
        <v>5</v>
      </c>
      <c r="C6" s="1624"/>
      <c r="D6" s="1625"/>
      <c r="E6" s="1623" t="s">
        <v>5</v>
      </c>
      <c r="F6" s="1624"/>
      <c r="G6" s="1625"/>
      <c r="H6" s="3190" t="s">
        <v>5</v>
      </c>
      <c r="I6" s="3191"/>
      <c r="J6" s="3192"/>
      <c r="K6" s="1626"/>
      <c r="L6" s="1627"/>
      <c r="M6" s="1628"/>
      <c r="N6" s="32"/>
      <c r="O6" s="32"/>
    </row>
    <row r="7" spans="1:15" ht="99.75" customHeight="1" thickBot="1">
      <c r="A7" s="1629"/>
      <c r="B7" s="2760" t="s">
        <v>26</v>
      </c>
      <c r="C7" s="2760" t="s">
        <v>27</v>
      </c>
      <c r="D7" s="2761" t="s">
        <v>4</v>
      </c>
      <c r="E7" s="2760" t="s">
        <v>26</v>
      </c>
      <c r="F7" s="2760" t="s">
        <v>27</v>
      </c>
      <c r="G7" s="2761" t="s">
        <v>4</v>
      </c>
      <c r="H7" s="2760" t="s">
        <v>26</v>
      </c>
      <c r="I7" s="2760" t="s">
        <v>27</v>
      </c>
      <c r="J7" s="2761" t="s">
        <v>4</v>
      </c>
      <c r="K7" s="2760" t="s">
        <v>26</v>
      </c>
      <c r="L7" s="2760" t="s">
        <v>27</v>
      </c>
      <c r="M7" s="2761" t="s">
        <v>4</v>
      </c>
      <c r="N7" s="32"/>
      <c r="O7" s="32"/>
    </row>
    <row r="8" spans="1:15" ht="36.75" customHeight="1" thickBot="1">
      <c r="A8" s="660" t="s">
        <v>22</v>
      </c>
      <c r="B8" s="2762"/>
      <c r="C8" s="2763"/>
      <c r="D8" s="2764"/>
      <c r="E8" s="2762"/>
      <c r="F8" s="2763"/>
      <c r="G8" s="2765"/>
      <c r="H8" s="2766"/>
      <c r="I8" s="2767"/>
      <c r="J8" s="2768"/>
      <c r="K8" s="668"/>
      <c r="L8" s="669"/>
      <c r="M8" s="670"/>
      <c r="N8" s="32"/>
      <c r="O8" s="32"/>
    </row>
    <row r="9" spans="1:15" ht="15" customHeight="1">
      <c r="A9" s="2704" t="s">
        <v>111</v>
      </c>
      <c r="B9" s="2769">
        <v>10</v>
      </c>
      <c r="C9" s="2770">
        <v>1</v>
      </c>
      <c r="D9" s="2771">
        <v>11</v>
      </c>
      <c r="E9" s="2769">
        <v>6</v>
      </c>
      <c r="F9" s="2770">
        <v>1</v>
      </c>
      <c r="G9" s="2771">
        <f>E9+F9</f>
        <v>7</v>
      </c>
      <c r="H9" s="2769">
        <f>H23+H16</f>
        <v>0</v>
      </c>
      <c r="I9" s="2770">
        <v>5</v>
      </c>
      <c r="J9" s="2771">
        <f>H9+I9</f>
        <v>5</v>
      </c>
      <c r="K9" s="2772">
        <f aca="true" t="shared" si="0" ref="K9:M12">B9+E9+H9</f>
        <v>16</v>
      </c>
      <c r="L9" s="2773">
        <f t="shared" si="0"/>
        <v>7</v>
      </c>
      <c r="M9" s="2774">
        <f t="shared" si="0"/>
        <v>23</v>
      </c>
      <c r="N9" s="32"/>
      <c r="O9" s="32"/>
    </row>
    <row r="10" spans="1:15" ht="18.75" customHeight="1">
      <c r="A10" s="2711" t="s">
        <v>106</v>
      </c>
      <c r="B10" s="2705">
        <v>0</v>
      </c>
      <c r="C10" s="2706">
        <v>4</v>
      </c>
      <c r="D10" s="2707">
        <v>4</v>
      </c>
      <c r="E10" s="2705">
        <v>2</v>
      </c>
      <c r="F10" s="2706">
        <v>5</v>
      </c>
      <c r="G10" s="2707">
        <v>7</v>
      </c>
      <c r="H10" s="2705">
        <v>6</v>
      </c>
      <c r="I10" s="2706">
        <v>10</v>
      </c>
      <c r="J10" s="2707">
        <f>H10+I10</f>
        <v>16</v>
      </c>
      <c r="K10" s="2775">
        <f t="shared" si="0"/>
        <v>8</v>
      </c>
      <c r="L10" s="2776">
        <f t="shared" si="0"/>
        <v>19</v>
      </c>
      <c r="M10" s="2777">
        <f t="shared" si="0"/>
        <v>27</v>
      </c>
      <c r="N10" s="32"/>
      <c r="O10" s="32"/>
    </row>
    <row r="11" spans="1:15" ht="16.5" customHeight="1">
      <c r="A11" s="2712" t="s">
        <v>113</v>
      </c>
      <c r="B11" s="2705">
        <v>0</v>
      </c>
      <c r="C11" s="2706">
        <v>9</v>
      </c>
      <c r="D11" s="2707">
        <v>9</v>
      </c>
      <c r="E11" s="2705">
        <v>5</v>
      </c>
      <c r="F11" s="2706">
        <v>11</v>
      </c>
      <c r="G11" s="2707">
        <f>E11+F11</f>
        <v>16</v>
      </c>
      <c r="H11" s="2705">
        <v>4</v>
      </c>
      <c r="I11" s="2706">
        <v>7</v>
      </c>
      <c r="J11" s="2707">
        <f>H11+I11</f>
        <v>11</v>
      </c>
      <c r="K11" s="2775">
        <f t="shared" si="0"/>
        <v>9</v>
      </c>
      <c r="L11" s="2776">
        <f t="shared" si="0"/>
        <v>27</v>
      </c>
      <c r="M11" s="2777">
        <f t="shared" si="0"/>
        <v>36</v>
      </c>
      <c r="N11" s="32"/>
      <c r="O11" s="32"/>
    </row>
    <row r="12" spans="1:15" ht="30.75" customHeight="1" thickBot="1">
      <c r="A12" s="2713" t="s">
        <v>112</v>
      </c>
      <c r="B12" s="2705">
        <v>0</v>
      </c>
      <c r="C12" s="2706">
        <v>0</v>
      </c>
      <c r="D12" s="2707">
        <f>B12+C12</f>
        <v>0</v>
      </c>
      <c r="E12" s="2705">
        <v>0</v>
      </c>
      <c r="F12" s="2706">
        <v>0</v>
      </c>
      <c r="G12" s="2707">
        <f>E12+F12</f>
        <v>0</v>
      </c>
      <c r="H12" s="2705">
        <f>H26+H19</f>
        <v>0</v>
      </c>
      <c r="I12" s="2706">
        <v>4</v>
      </c>
      <c r="J12" s="2707">
        <f>H12+I12</f>
        <v>4</v>
      </c>
      <c r="K12" s="2775">
        <f t="shared" si="0"/>
        <v>0</v>
      </c>
      <c r="L12" s="2776">
        <f t="shared" si="0"/>
        <v>4</v>
      </c>
      <c r="M12" s="2777">
        <f t="shared" si="0"/>
        <v>4</v>
      </c>
      <c r="N12" s="32"/>
      <c r="O12" s="32"/>
    </row>
    <row r="13" spans="1:15" ht="36.75" customHeight="1" thickBot="1">
      <c r="A13" s="2714" t="s">
        <v>12</v>
      </c>
      <c r="B13" s="2715">
        <f aca="true" t="shared" si="1" ref="B13:M13">SUM(B8:B12)</f>
        <v>10</v>
      </c>
      <c r="C13" s="2715">
        <f t="shared" si="1"/>
        <v>14</v>
      </c>
      <c r="D13" s="2715">
        <f t="shared" si="1"/>
        <v>24</v>
      </c>
      <c r="E13" s="2715">
        <f t="shared" si="1"/>
        <v>13</v>
      </c>
      <c r="F13" s="2715">
        <f t="shared" si="1"/>
        <v>17</v>
      </c>
      <c r="G13" s="2715">
        <f t="shared" si="1"/>
        <v>30</v>
      </c>
      <c r="H13" s="2715">
        <f t="shared" si="1"/>
        <v>10</v>
      </c>
      <c r="I13" s="2715">
        <f t="shared" si="1"/>
        <v>26</v>
      </c>
      <c r="J13" s="2715">
        <f t="shared" si="1"/>
        <v>36</v>
      </c>
      <c r="K13" s="2715">
        <f t="shared" si="1"/>
        <v>33</v>
      </c>
      <c r="L13" s="2715">
        <f t="shared" si="1"/>
        <v>57</v>
      </c>
      <c r="M13" s="2716">
        <f t="shared" si="1"/>
        <v>90</v>
      </c>
      <c r="N13" s="32"/>
      <c r="O13" s="32"/>
    </row>
    <row r="14" spans="1:15" ht="27" customHeight="1" thickBot="1">
      <c r="A14" s="2714" t="s">
        <v>23</v>
      </c>
      <c r="B14" s="2717"/>
      <c r="C14" s="2718"/>
      <c r="D14" s="2719"/>
      <c r="E14" s="2717"/>
      <c r="F14" s="2718"/>
      <c r="G14" s="2719"/>
      <c r="H14" s="2717"/>
      <c r="I14" s="2718"/>
      <c r="J14" s="2719"/>
      <c r="K14" s="2720"/>
      <c r="L14" s="2718"/>
      <c r="M14" s="2721"/>
      <c r="N14" s="32"/>
      <c r="O14" s="32"/>
    </row>
    <row r="15" spans="1:15" ht="31.5" customHeight="1" thickBot="1">
      <c r="A15" s="2722" t="s">
        <v>11</v>
      </c>
      <c r="B15" s="2723"/>
      <c r="C15" s="2778"/>
      <c r="D15" s="2724"/>
      <c r="E15" s="2723"/>
      <c r="F15" s="2778"/>
      <c r="G15" s="2724"/>
      <c r="H15" s="2723"/>
      <c r="I15" s="2778"/>
      <c r="J15" s="2724"/>
      <c r="K15" s="2779"/>
      <c r="L15" s="2780"/>
      <c r="M15" s="2781"/>
      <c r="N15" s="29"/>
      <c r="O15" s="29"/>
    </row>
    <row r="16" spans="1:15" ht="24.75" customHeight="1">
      <c r="A16" s="2704" t="s">
        <v>111</v>
      </c>
      <c r="B16" s="2725">
        <v>10</v>
      </c>
      <c r="C16" s="2726">
        <v>0</v>
      </c>
      <c r="D16" s="2782">
        <f>B16+C16</f>
        <v>10</v>
      </c>
      <c r="E16" s="2725">
        <v>6</v>
      </c>
      <c r="F16" s="2726">
        <v>0</v>
      </c>
      <c r="G16" s="2782">
        <f>E16+F16</f>
        <v>6</v>
      </c>
      <c r="H16" s="2783">
        <v>0</v>
      </c>
      <c r="I16" s="2783">
        <v>4</v>
      </c>
      <c r="J16" s="2727">
        <f>SUM(H16:I16)</f>
        <v>4</v>
      </c>
      <c r="K16" s="2784">
        <f aca="true" t="shared" si="2" ref="K16:M19">B16+E16+H16</f>
        <v>16</v>
      </c>
      <c r="L16" s="2785">
        <f t="shared" si="2"/>
        <v>4</v>
      </c>
      <c r="M16" s="2786">
        <f t="shared" si="2"/>
        <v>20</v>
      </c>
      <c r="N16" s="26"/>
      <c r="O16" s="26"/>
    </row>
    <row r="17" spans="1:15" ht="24.75" customHeight="1">
      <c r="A17" s="2711" t="s">
        <v>106</v>
      </c>
      <c r="B17" s="2705">
        <v>0</v>
      </c>
      <c r="C17" s="2706">
        <v>4</v>
      </c>
      <c r="D17" s="2707">
        <f>B17+C17</f>
        <v>4</v>
      </c>
      <c r="E17" s="2705">
        <v>2</v>
      </c>
      <c r="F17" s="2706">
        <v>5</v>
      </c>
      <c r="G17" s="2707">
        <f>E17+F17</f>
        <v>7</v>
      </c>
      <c r="H17" s="2705">
        <v>6</v>
      </c>
      <c r="I17" s="2706">
        <v>10</v>
      </c>
      <c r="J17" s="2728">
        <f>SUM(H17:I17)</f>
        <v>16</v>
      </c>
      <c r="K17" s="2708">
        <f t="shared" si="2"/>
        <v>8</v>
      </c>
      <c r="L17" s="2709">
        <f t="shared" si="2"/>
        <v>19</v>
      </c>
      <c r="M17" s="2710">
        <f t="shared" si="2"/>
        <v>27</v>
      </c>
      <c r="N17" s="26"/>
      <c r="O17" s="26"/>
    </row>
    <row r="18" spans="1:15" ht="24.75" customHeight="1">
      <c r="A18" s="2712" t="s">
        <v>113</v>
      </c>
      <c r="B18" s="2705">
        <v>0</v>
      </c>
      <c r="C18" s="2706">
        <v>8</v>
      </c>
      <c r="D18" s="2707">
        <f>B18+C18</f>
        <v>8</v>
      </c>
      <c r="E18" s="2705">
        <v>5</v>
      </c>
      <c r="F18" s="2706">
        <v>11</v>
      </c>
      <c r="G18" s="2707">
        <f>E18+F18</f>
        <v>16</v>
      </c>
      <c r="H18" s="2705">
        <v>4</v>
      </c>
      <c r="I18" s="2706">
        <v>7</v>
      </c>
      <c r="J18" s="2728">
        <f>SUM(H18:I18)</f>
        <v>11</v>
      </c>
      <c r="K18" s="2708">
        <f t="shared" si="2"/>
        <v>9</v>
      </c>
      <c r="L18" s="2709">
        <f t="shared" si="2"/>
        <v>26</v>
      </c>
      <c r="M18" s="2710">
        <f t="shared" si="2"/>
        <v>35</v>
      </c>
      <c r="N18" s="26"/>
      <c r="O18" s="26"/>
    </row>
    <row r="19" spans="1:15" ht="29.25" customHeight="1" thickBot="1">
      <c r="A19" s="2713" t="s">
        <v>112</v>
      </c>
      <c r="B19" s="2705">
        <v>0</v>
      </c>
      <c r="C19" s="2706">
        <v>0</v>
      </c>
      <c r="D19" s="2707">
        <f>B19+C19</f>
        <v>0</v>
      </c>
      <c r="E19" s="2705">
        <v>0</v>
      </c>
      <c r="F19" s="2706">
        <v>0</v>
      </c>
      <c r="G19" s="2707">
        <f>E19+F19</f>
        <v>0</v>
      </c>
      <c r="H19" s="2739">
        <v>0</v>
      </c>
      <c r="I19" s="2739">
        <v>4</v>
      </c>
      <c r="J19" s="2728">
        <f>SUM(H19:I19)</f>
        <v>4</v>
      </c>
      <c r="K19" s="2708">
        <f t="shared" si="2"/>
        <v>0</v>
      </c>
      <c r="L19" s="2709">
        <f t="shared" si="2"/>
        <v>4</v>
      </c>
      <c r="M19" s="2710">
        <f t="shared" si="2"/>
        <v>4</v>
      </c>
      <c r="N19" s="26"/>
      <c r="O19" s="26"/>
    </row>
    <row r="20" spans="1:15" ht="24.75" customHeight="1" thickBot="1">
      <c r="A20" s="2729" t="s">
        <v>8</v>
      </c>
      <c r="B20" s="2730">
        <f aca="true" t="shared" si="3" ref="B20:M20">SUM(B16:B19)</f>
        <v>10</v>
      </c>
      <c r="C20" s="2730">
        <f t="shared" si="3"/>
        <v>12</v>
      </c>
      <c r="D20" s="2730">
        <f t="shared" si="3"/>
        <v>22</v>
      </c>
      <c r="E20" s="2730">
        <f t="shared" si="3"/>
        <v>13</v>
      </c>
      <c r="F20" s="2730">
        <f t="shared" si="3"/>
        <v>16</v>
      </c>
      <c r="G20" s="2731">
        <f t="shared" si="3"/>
        <v>29</v>
      </c>
      <c r="H20" s="2730">
        <f t="shared" si="3"/>
        <v>10</v>
      </c>
      <c r="I20" s="2730">
        <f t="shared" si="3"/>
        <v>25</v>
      </c>
      <c r="J20" s="2731">
        <f t="shared" si="3"/>
        <v>35</v>
      </c>
      <c r="K20" s="2730">
        <f t="shared" si="3"/>
        <v>33</v>
      </c>
      <c r="L20" s="2730">
        <f t="shared" si="3"/>
        <v>53</v>
      </c>
      <c r="M20" s="2731">
        <f t="shared" si="3"/>
        <v>86</v>
      </c>
      <c r="N20" s="33"/>
      <c r="O20" s="33"/>
    </row>
    <row r="21" spans="1:15" ht="24.75" customHeight="1" thickBot="1">
      <c r="A21" s="2732" t="s">
        <v>25</v>
      </c>
      <c r="B21" s="2733"/>
      <c r="C21" s="2734"/>
      <c r="D21" s="2735"/>
      <c r="E21" s="2733"/>
      <c r="F21" s="2734"/>
      <c r="G21" s="2735"/>
      <c r="H21" s="2787"/>
      <c r="I21" s="2788"/>
      <c r="J21" s="2789"/>
      <c r="K21" s="2736"/>
      <c r="L21" s="2737"/>
      <c r="M21" s="2738"/>
      <c r="N21" s="26"/>
      <c r="O21" s="26"/>
    </row>
    <row r="22" spans="1:15" ht="24.75" customHeight="1">
      <c r="A22" s="2704" t="s">
        <v>111</v>
      </c>
      <c r="B22" s="2705">
        <v>0</v>
      </c>
      <c r="C22" s="2706">
        <v>1</v>
      </c>
      <c r="D22" s="2728">
        <f>SUM(B22:C22)</f>
        <v>1</v>
      </c>
      <c r="E22" s="2705">
        <v>0</v>
      </c>
      <c r="F22" s="2706">
        <v>1</v>
      </c>
      <c r="G22" s="2728">
        <f>SUM(E22:F22)</f>
        <v>1</v>
      </c>
      <c r="H22" s="2739">
        <v>0</v>
      </c>
      <c r="I22" s="2707">
        <v>1</v>
      </c>
      <c r="J22" s="2728">
        <f>SUM(H22:I22)</f>
        <v>1</v>
      </c>
      <c r="K22" s="2708">
        <f aca="true" t="shared" si="4" ref="K22:M26">B22+E22+H22</f>
        <v>0</v>
      </c>
      <c r="L22" s="2709">
        <f t="shared" si="4"/>
        <v>3</v>
      </c>
      <c r="M22" s="2710">
        <f t="shared" si="4"/>
        <v>3</v>
      </c>
      <c r="N22" s="26"/>
      <c r="O22" s="26"/>
    </row>
    <row r="23" spans="1:15" ht="33" customHeight="1">
      <c r="A23" s="2712" t="s">
        <v>113</v>
      </c>
      <c r="B23" s="2705">
        <v>0</v>
      </c>
      <c r="C23" s="2706">
        <v>1</v>
      </c>
      <c r="D23" s="2728">
        <f>SUM(B23:C23)</f>
        <v>1</v>
      </c>
      <c r="E23" s="2705">
        <v>0</v>
      </c>
      <c r="F23" s="2706">
        <v>0</v>
      </c>
      <c r="G23" s="2728">
        <f>SUM(E23:F23)</f>
        <v>0</v>
      </c>
      <c r="H23" s="2739">
        <v>0</v>
      </c>
      <c r="I23" s="2707">
        <v>0</v>
      </c>
      <c r="J23" s="2728">
        <f>SUM(H23:I23)</f>
        <v>0</v>
      </c>
      <c r="K23" s="2708">
        <f t="shared" si="4"/>
        <v>0</v>
      </c>
      <c r="L23" s="2709">
        <f t="shared" si="4"/>
        <v>1</v>
      </c>
      <c r="M23" s="2710">
        <f t="shared" si="4"/>
        <v>1</v>
      </c>
      <c r="N23" s="26"/>
      <c r="O23" s="26"/>
    </row>
    <row r="24" spans="1:15" ht="24.75" customHeight="1">
      <c r="A24" s="2712"/>
      <c r="B24" s="2705">
        <v>0</v>
      </c>
      <c r="C24" s="2706">
        <v>0</v>
      </c>
      <c r="D24" s="2728">
        <f>SUM(B24:C24)</f>
        <v>0</v>
      </c>
      <c r="E24" s="2705">
        <v>0</v>
      </c>
      <c r="F24" s="2706">
        <v>0</v>
      </c>
      <c r="G24" s="2728">
        <f>SUM(E24:F24)</f>
        <v>0</v>
      </c>
      <c r="H24" s="2739">
        <v>0</v>
      </c>
      <c r="I24" s="2707">
        <v>0</v>
      </c>
      <c r="J24" s="2728">
        <f>SUM(H24:I24)</f>
        <v>0</v>
      </c>
      <c r="K24" s="2708">
        <f t="shared" si="4"/>
        <v>0</v>
      </c>
      <c r="L24" s="2709">
        <f t="shared" si="4"/>
        <v>0</v>
      </c>
      <c r="M24" s="2710">
        <f t="shared" si="4"/>
        <v>0</v>
      </c>
      <c r="N24" s="33"/>
      <c r="O24" s="33"/>
    </row>
    <row r="25" spans="1:15" ht="32.25" customHeight="1">
      <c r="A25" s="2713"/>
      <c r="B25" s="2705">
        <v>0</v>
      </c>
      <c r="C25" s="2706">
        <v>0</v>
      </c>
      <c r="D25" s="2728">
        <f>SUM(B25:C25)</f>
        <v>0</v>
      </c>
      <c r="E25" s="2705">
        <v>0</v>
      </c>
      <c r="F25" s="2706">
        <v>0</v>
      </c>
      <c r="G25" s="2728">
        <f>SUM(E25:F25)</f>
        <v>0</v>
      </c>
      <c r="H25" s="2739">
        <v>0</v>
      </c>
      <c r="I25" s="2707">
        <v>0</v>
      </c>
      <c r="J25" s="2728">
        <f>SUM(H25:I25)</f>
        <v>0</v>
      </c>
      <c r="K25" s="2708">
        <f t="shared" si="4"/>
        <v>0</v>
      </c>
      <c r="L25" s="2709">
        <f t="shared" si="4"/>
        <v>0</v>
      </c>
      <c r="M25" s="2710">
        <f t="shared" si="4"/>
        <v>0</v>
      </c>
      <c r="N25" s="34"/>
      <c r="O25" s="34"/>
    </row>
    <row r="26" spans="1:15" ht="29.25" customHeight="1" thickBot="1">
      <c r="A26" s="2790"/>
      <c r="B26" s="2705">
        <v>0</v>
      </c>
      <c r="C26" s="2706">
        <v>0</v>
      </c>
      <c r="D26" s="2728">
        <f>SUM(B26:C26)</f>
        <v>0</v>
      </c>
      <c r="E26" s="2705">
        <v>0</v>
      </c>
      <c r="F26" s="2706">
        <v>0</v>
      </c>
      <c r="G26" s="2728">
        <f>SUM(E26:F26)</f>
        <v>0</v>
      </c>
      <c r="H26" s="2739">
        <v>0</v>
      </c>
      <c r="I26" s="2707">
        <v>0</v>
      </c>
      <c r="J26" s="2728">
        <f>SUM(H26:I26)</f>
        <v>0</v>
      </c>
      <c r="K26" s="2708">
        <f t="shared" si="4"/>
        <v>0</v>
      </c>
      <c r="L26" s="2709">
        <f t="shared" si="4"/>
        <v>0</v>
      </c>
      <c r="M26" s="2710">
        <f t="shared" si="4"/>
        <v>0</v>
      </c>
      <c r="N26" s="33"/>
      <c r="O26" s="33"/>
    </row>
    <row r="27" spans="1:15" ht="36.75" customHeight="1" thickBot="1">
      <c r="A27" s="2729" t="s">
        <v>13</v>
      </c>
      <c r="B27" s="2740">
        <f aca="true" t="shared" si="5" ref="B27:M27">SUM(B22:B26)</f>
        <v>0</v>
      </c>
      <c r="C27" s="2740">
        <f t="shared" si="5"/>
        <v>2</v>
      </c>
      <c r="D27" s="2740">
        <f t="shared" si="5"/>
        <v>2</v>
      </c>
      <c r="E27" s="2740">
        <f t="shared" si="5"/>
        <v>0</v>
      </c>
      <c r="F27" s="2740">
        <f t="shared" si="5"/>
        <v>1</v>
      </c>
      <c r="G27" s="2740">
        <f t="shared" si="5"/>
        <v>1</v>
      </c>
      <c r="H27" s="2791">
        <f t="shared" si="5"/>
        <v>0</v>
      </c>
      <c r="I27" s="2791">
        <f t="shared" si="5"/>
        <v>1</v>
      </c>
      <c r="J27" s="2791">
        <f t="shared" si="5"/>
        <v>1</v>
      </c>
      <c r="K27" s="2740">
        <f t="shared" si="5"/>
        <v>0</v>
      </c>
      <c r="L27" s="2740">
        <f t="shared" si="5"/>
        <v>4</v>
      </c>
      <c r="M27" s="2731">
        <f t="shared" si="5"/>
        <v>4</v>
      </c>
      <c r="N27" s="26"/>
      <c r="O27" s="26"/>
    </row>
    <row r="28" spans="1:15" ht="30" customHeight="1" thickBot="1">
      <c r="A28" s="2741" t="s">
        <v>10</v>
      </c>
      <c r="B28" s="2715">
        <f aca="true" t="shared" si="6" ref="B28:M28">B20</f>
        <v>10</v>
      </c>
      <c r="C28" s="2715">
        <f t="shared" si="6"/>
        <v>12</v>
      </c>
      <c r="D28" s="2715">
        <f t="shared" si="6"/>
        <v>22</v>
      </c>
      <c r="E28" s="2715">
        <f t="shared" si="6"/>
        <v>13</v>
      </c>
      <c r="F28" s="2715">
        <f t="shared" si="6"/>
        <v>16</v>
      </c>
      <c r="G28" s="2742">
        <f t="shared" si="6"/>
        <v>29</v>
      </c>
      <c r="H28" s="2742">
        <f t="shared" si="6"/>
        <v>10</v>
      </c>
      <c r="I28" s="2742">
        <f t="shared" si="6"/>
        <v>25</v>
      </c>
      <c r="J28" s="2742">
        <f t="shared" si="6"/>
        <v>35</v>
      </c>
      <c r="K28" s="2742">
        <f t="shared" si="6"/>
        <v>33</v>
      </c>
      <c r="L28" s="2742">
        <f t="shared" si="6"/>
        <v>53</v>
      </c>
      <c r="M28" s="2716">
        <f t="shared" si="6"/>
        <v>86</v>
      </c>
      <c r="N28" s="36"/>
      <c r="O28" s="36"/>
    </row>
    <row r="29" spans="1:15" ht="26.25" thickBot="1">
      <c r="A29" s="2741" t="s">
        <v>14</v>
      </c>
      <c r="B29" s="2715">
        <f aca="true" t="shared" si="7" ref="B29:M29">B27</f>
        <v>0</v>
      </c>
      <c r="C29" s="2715">
        <f t="shared" si="7"/>
        <v>2</v>
      </c>
      <c r="D29" s="2715">
        <f t="shared" si="7"/>
        <v>2</v>
      </c>
      <c r="E29" s="2715">
        <f t="shared" si="7"/>
        <v>0</v>
      </c>
      <c r="F29" s="2715">
        <f t="shared" si="7"/>
        <v>1</v>
      </c>
      <c r="G29" s="2742">
        <f t="shared" si="7"/>
        <v>1</v>
      </c>
      <c r="H29" s="2742">
        <f t="shared" si="7"/>
        <v>0</v>
      </c>
      <c r="I29" s="2742">
        <f t="shared" si="7"/>
        <v>1</v>
      </c>
      <c r="J29" s="2742">
        <f t="shared" si="7"/>
        <v>1</v>
      </c>
      <c r="K29" s="2742">
        <f t="shared" si="7"/>
        <v>0</v>
      </c>
      <c r="L29" s="2742">
        <f t="shared" si="7"/>
        <v>4</v>
      </c>
      <c r="M29" s="2716">
        <f t="shared" si="7"/>
        <v>4</v>
      </c>
      <c r="N29" s="27"/>
      <c r="O29" s="27"/>
    </row>
    <row r="30" spans="1:15" ht="26.25" thickBot="1">
      <c r="A30" s="2743" t="s">
        <v>15</v>
      </c>
      <c r="B30" s="2744">
        <f aca="true" t="shared" si="8" ref="B30:M30">SUM(B28:B29)</f>
        <v>10</v>
      </c>
      <c r="C30" s="2744">
        <f t="shared" si="8"/>
        <v>14</v>
      </c>
      <c r="D30" s="2744">
        <f t="shared" si="8"/>
        <v>24</v>
      </c>
      <c r="E30" s="2744">
        <f t="shared" si="8"/>
        <v>13</v>
      </c>
      <c r="F30" s="2744">
        <f t="shared" si="8"/>
        <v>17</v>
      </c>
      <c r="G30" s="2745">
        <f t="shared" si="8"/>
        <v>30</v>
      </c>
      <c r="H30" s="2745">
        <f t="shared" si="8"/>
        <v>10</v>
      </c>
      <c r="I30" s="2745">
        <f t="shared" si="8"/>
        <v>26</v>
      </c>
      <c r="J30" s="2745">
        <f t="shared" si="8"/>
        <v>36</v>
      </c>
      <c r="K30" s="2745">
        <f t="shared" si="8"/>
        <v>33</v>
      </c>
      <c r="L30" s="2745">
        <f t="shared" si="8"/>
        <v>57</v>
      </c>
      <c r="M30" s="2746">
        <f t="shared" si="8"/>
        <v>90</v>
      </c>
      <c r="N30" s="27"/>
      <c r="O30" s="27"/>
    </row>
    <row r="31" spans="1:15" ht="12" customHeight="1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4" ht="25.5" customHeight="1" hidden="1" thickBot="1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30"/>
    </row>
    <row r="33" spans="1:16" ht="37.5" customHeight="1">
      <c r="A33" s="1607" t="s">
        <v>101</v>
      </c>
      <c r="B33" s="1607"/>
      <c r="C33" s="1607"/>
      <c r="D33" s="1607"/>
      <c r="E33" s="1607"/>
      <c r="F33" s="1607"/>
      <c r="G33" s="1607"/>
      <c r="H33" s="1607"/>
      <c r="I33" s="1607"/>
      <c r="J33" s="1607"/>
      <c r="K33" s="1607"/>
      <c r="L33" s="1607"/>
      <c r="M33" s="1607"/>
      <c r="N33" s="1607"/>
      <c r="O33" s="1607"/>
      <c r="P33" s="1607"/>
    </row>
    <row r="34" spans="2:16" ht="26.25" customHeight="1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</sheetData>
  <sheetProtection/>
  <mergeCells count="1">
    <mergeCell ref="H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</sheetPr>
  <dimension ref="A1:T42"/>
  <sheetViews>
    <sheetView zoomScale="50" zoomScaleNormal="50" zoomScalePageLayoutView="0" workbookViewId="0" topLeftCell="A1">
      <selection activeCell="W18" sqref="W18"/>
    </sheetView>
  </sheetViews>
  <sheetFormatPr defaultColWidth="9.00390625" defaultRowHeight="12.75"/>
  <cols>
    <col min="1" max="1" width="95.125" style="17" customWidth="1"/>
    <col min="2" max="2" width="17.00390625" style="17" customWidth="1"/>
    <col min="3" max="3" width="16.75390625" style="17" customWidth="1"/>
    <col min="4" max="4" width="17.00390625" style="17" customWidth="1"/>
    <col min="5" max="5" width="16.75390625" style="17" customWidth="1"/>
    <col min="6" max="6" width="17.00390625" style="17" customWidth="1"/>
    <col min="7" max="7" width="16.75390625" style="17" customWidth="1"/>
    <col min="8" max="8" width="17.00390625" style="17" customWidth="1"/>
    <col min="9" max="15" width="16.75390625" style="17" customWidth="1"/>
    <col min="16" max="16" width="18.00390625" style="17" customWidth="1"/>
    <col min="17" max="18" width="10.75390625" style="17" customWidth="1"/>
    <col min="19" max="19" width="9.125" style="17" customWidth="1"/>
    <col min="20" max="20" width="12.875" style="17" customWidth="1"/>
    <col min="21" max="21" width="23.375" style="17" customWidth="1"/>
    <col min="22" max="23" width="9.125" style="17" customWidth="1"/>
    <col min="24" max="24" width="10.625" style="17" bestFit="1" customWidth="1"/>
    <col min="25" max="25" width="11.25390625" style="17" customWidth="1"/>
    <col min="26" max="16384" width="9.125" style="17" customWidth="1"/>
  </cols>
  <sheetData>
    <row r="1" spans="1:20" ht="39.75" customHeight="1">
      <c r="A1" s="2915" t="s">
        <v>114</v>
      </c>
      <c r="B1" s="2915"/>
      <c r="C1" s="2915"/>
      <c r="D1" s="2915"/>
      <c r="E1" s="2915"/>
      <c r="F1" s="2915"/>
      <c r="G1" s="2915"/>
      <c r="H1" s="2915"/>
      <c r="I1" s="2915"/>
      <c r="J1" s="2915"/>
      <c r="K1" s="2915"/>
      <c r="L1" s="2915"/>
      <c r="M1" s="2915"/>
      <c r="N1" s="2915"/>
      <c r="O1" s="2915"/>
      <c r="P1" s="2915"/>
      <c r="Q1" s="31"/>
      <c r="R1" s="31"/>
      <c r="S1" s="31"/>
      <c r="T1" s="31"/>
    </row>
    <row r="2" spans="1:16" ht="28.5" customHeight="1">
      <c r="A2" s="2916" t="s">
        <v>115</v>
      </c>
      <c r="B2" s="2916"/>
      <c r="C2" s="2916"/>
      <c r="D2" s="2916"/>
      <c r="E2" s="2916"/>
      <c r="F2" s="2916"/>
      <c r="G2" s="2916"/>
      <c r="H2" s="2916"/>
      <c r="I2" s="2916"/>
      <c r="J2" s="2916"/>
      <c r="K2" s="2916"/>
      <c r="L2" s="2916"/>
      <c r="M2" s="2916"/>
      <c r="N2" s="2916"/>
      <c r="O2" s="2916"/>
      <c r="P2" s="2916"/>
    </row>
    <row r="3" spans="1:18" ht="27" customHeight="1">
      <c r="A3" s="2915" t="s">
        <v>350</v>
      </c>
      <c r="B3" s="2915"/>
      <c r="C3" s="2915"/>
      <c r="D3" s="2915"/>
      <c r="E3" s="2915"/>
      <c r="F3" s="2915"/>
      <c r="G3" s="2915"/>
      <c r="H3" s="2915"/>
      <c r="I3" s="2915"/>
      <c r="J3" s="2915"/>
      <c r="K3" s="2915"/>
      <c r="L3" s="2915"/>
      <c r="M3" s="2915"/>
      <c r="N3" s="2915"/>
      <c r="O3" s="2915"/>
      <c r="P3" s="2915"/>
      <c r="Q3" s="49"/>
      <c r="R3" s="49"/>
    </row>
    <row r="4" ht="14.25" customHeight="1" thickBot="1">
      <c r="A4" s="18"/>
    </row>
    <row r="5" spans="1:18" ht="20.25" customHeight="1">
      <c r="A5" s="2917" t="s">
        <v>9</v>
      </c>
      <c r="B5" s="2904" t="s">
        <v>0</v>
      </c>
      <c r="C5" s="2924"/>
      <c r="D5" s="2939"/>
      <c r="E5" s="2904" t="s">
        <v>1</v>
      </c>
      <c r="F5" s="2924"/>
      <c r="G5" s="2939"/>
      <c r="H5" s="2904" t="s">
        <v>2</v>
      </c>
      <c r="I5" s="2924"/>
      <c r="J5" s="2939"/>
      <c r="K5" s="2904" t="s">
        <v>3</v>
      </c>
      <c r="L5" s="2924"/>
      <c r="M5" s="2939"/>
      <c r="N5" s="2908" t="s">
        <v>6</v>
      </c>
      <c r="O5" s="2909"/>
      <c r="P5" s="2910"/>
      <c r="Q5" s="32"/>
      <c r="R5" s="32"/>
    </row>
    <row r="6" spans="1:18" ht="19.5" customHeight="1" thickBot="1">
      <c r="A6" s="2918"/>
      <c r="B6" s="2940"/>
      <c r="C6" s="2941"/>
      <c r="D6" s="2942"/>
      <c r="E6" s="2943"/>
      <c r="F6" s="2944"/>
      <c r="G6" s="2945"/>
      <c r="H6" s="2943"/>
      <c r="I6" s="2944"/>
      <c r="J6" s="2945"/>
      <c r="K6" s="2940"/>
      <c r="L6" s="2941"/>
      <c r="M6" s="2942"/>
      <c r="N6" s="2911"/>
      <c r="O6" s="2912"/>
      <c r="P6" s="2913"/>
      <c r="Q6" s="32"/>
      <c r="R6" s="32"/>
    </row>
    <row r="7" spans="1:18" ht="93" customHeight="1" thickBot="1">
      <c r="A7" s="2938"/>
      <c r="B7" s="219" t="s">
        <v>26</v>
      </c>
      <c r="C7" s="221" t="s">
        <v>27</v>
      </c>
      <c r="D7" s="222" t="s">
        <v>4</v>
      </c>
      <c r="E7" s="219" t="s">
        <v>26</v>
      </c>
      <c r="F7" s="221" t="s">
        <v>27</v>
      </c>
      <c r="G7" s="222" t="s">
        <v>4</v>
      </c>
      <c r="H7" s="219" t="s">
        <v>116</v>
      </c>
      <c r="I7" s="221" t="s">
        <v>27</v>
      </c>
      <c r="J7" s="222" t="s">
        <v>4</v>
      </c>
      <c r="K7" s="219" t="s">
        <v>116</v>
      </c>
      <c r="L7" s="221" t="s">
        <v>27</v>
      </c>
      <c r="M7" s="222" t="s">
        <v>4</v>
      </c>
      <c r="N7" s="219" t="s">
        <v>26</v>
      </c>
      <c r="O7" s="221" t="s">
        <v>27</v>
      </c>
      <c r="P7" s="223" t="s">
        <v>4</v>
      </c>
      <c r="Q7" s="32"/>
      <c r="R7" s="32"/>
    </row>
    <row r="8" spans="1:18" ht="39" customHeight="1" thickBot="1">
      <c r="A8" s="2" t="s">
        <v>22</v>
      </c>
      <c r="B8" s="47"/>
      <c r="C8" s="47"/>
      <c r="D8" s="47"/>
      <c r="E8" s="47"/>
      <c r="F8" s="47"/>
      <c r="G8" s="1"/>
      <c r="H8" s="48"/>
      <c r="I8" s="47"/>
      <c r="J8" s="47"/>
      <c r="K8" s="47"/>
      <c r="L8" s="47"/>
      <c r="M8" s="1"/>
      <c r="N8" s="47"/>
      <c r="O8" s="47"/>
      <c r="P8" s="1"/>
      <c r="Q8" s="32"/>
      <c r="R8" s="32"/>
    </row>
    <row r="9" spans="1:18" ht="28.5" customHeight="1">
      <c r="A9" s="68" t="s">
        <v>22</v>
      </c>
      <c r="B9" s="71"/>
      <c r="C9" s="69"/>
      <c r="D9" s="72"/>
      <c r="E9" s="71"/>
      <c r="F9" s="69"/>
      <c r="G9" s="72"/>
      <c r="H9" s="71"/>
      <c r="I9" s="69"/>
      <c r="J9" s="72"/>
      <c r="K9" s="70"/>
      <c r="L9" s="69"/>
      <c r="M9" s="73"/>
      <c r="N9" s="43"/>
      <c r="O9" s="43"/>
      <c r="P9" s="44"/>
      <c r="Q9" s="32"/>
      <c r="R9" s="32"/>
    </row>
    <row r="10" spans="1:18" ht="28.5" customHeight="1">
      <c r="A10" s="23" t="s">
        <v>105</v>
      </c>
      <c r="B10" s="99">
        <v>12</v>
      </c>
      <c r="C10" s="93">
        <v>1</v>
      </c>
      <c r="D10" s="83">
        <f>SUM(B10:C10)</f>
        <v>13</v>
      </c>
      <c r="E10" s="99">
        <v>2</v>
      </c>
      <c r="F10" s="93">
        <v>11</v>
      </c>
      <c r="G10" s="82">
        <f>SUM(E10:F10)</f>
        <v>13</v>
      </c>
      <c r="H10" s="99">
        <v>1</v>
      </c>
      <c r="I10" s="93">
        <v>21</v>
      </c>
      <c r="J10" s="82">
        <f aca="true" t="shared" si="0" ref="J10:J16">SUM(H10:I10)</f>
        <v>22</v>
      </c>
      <c r="K10" s="99">
        <f>K29+K20</f>
        <v>0</v>
      </c>
      <c r="L10" s="93">
        <v>14</v>
      </c>
      <c r="M10" s="83">
        <f aca="true" t="shared" si="1" ref="M10:M16">SUM(K10:L10)</f>
        <v>14</v>
      </c>
      <c r="N10" s="86">
        <f>B10+E10+H10+K10</f>
        <v>15</v>
      </c>
      <c r="O10" s="86">
        <f>C10+F10+I10+L10</f>
        <v>47</v>
      </c>
      <c r="P10" s="77">
        <f aca="true" t="shared" si="2" ref="P10:P16">SUM(N10:O10)</f>
        <v>62</v>
      </c>
      <c r="Q10" s="32"/>
      <c r="R10" s="32"/>
    </row>
    <row r="11" spans="1:18" ht="30.75" customHeight="1">
      <c r="A11" s="224" t="s">
        <v>117</v>
      </c>
      <c r="B11" s="99">
        <v>10</v>
      </c>
      <c r="C11" s="93">
        <v>0</v>
      </c>
      <c r="D11" s="83">
        <f aca="true" t="shared" si="3" ref="D11:D16">SUM(B11:C11)</f>
        <v>10</v>
      </c>
      <c r="E11" s="99">
        <v>0</v>
      </c>
      <c r="F11" s="93">
        <v>0</v>
      </c>
      <c r="G11" s="82">
        <f aca="true" t="shared" si="4" ref="G11:G16">SUM(E11:F11)</f>
        <v>0</v>
      </c>
      <c r="H11" s="99">
        <v>0</v>
      </c>
      <c r="I11" s="93">
        <v>0</v>
      </c>
      <c r="J11" s="82">
        <f t="shared" si="0"/>
        <v>0</v>
      </c>
      <c r="K11" s="99">
        <f>K29+K20</f>
        <v>0</v>
      </c>
      <c r="L11" s="93">
        <v>0</v>
      </c>
      <c r="M11" s="83">
        <f t="shared" si="1"/>
        <v>0</v>
      </c>
      <c r="N11" s="86">
        <f>B11+E298+H11+K11</f>
        <v>10</v>
      </c>
      <c r="O11" s="86">
        <f>C11+F299+I11+L11+F11</f>
        <v>0</v>
      </c>
      <c r="P11" s="77">
        <f t="shared" si="2"/>
        <v>10</v>
      </c>
      <c r="Q11" s="32"/>
      <c r="R11" s="32"/>
    </row>
    <row r="12" spans="1:18" ht="29.25" customHeight="1">
      <c r="A12" s="224" t="s">
        <v>118</v>
      </c>
      <c r="B12" s="99">
        <v>10</v>
      </c>
      <c r="C12" s="93">
        <v>1</v>
      </c>
      <c r="D12" s="83">
        <f t="shared" si="3"/>
        <v>11</v>
      </c>
      <c r="E12" s="99">
        <f>E34+E21</f>
        <v>0</v>
      </c>
      <c r="F12" s="93">
        <v>0</v>
      </c>
      <c r="G12" s="82">
        <f t="shared" si="4"/>
        <v>0</v>
      </c>
      <c r="H12" s="99">
        <f>H34+H21</f>
        <v>0</v>
      </c>
      <c r="I12" s="93">
        <f>I34+I21</f>
        <v>0</v>
      </c>
      <c r="J12" s="82">
        <f t="shared" si="0"/>
        <v>0</v>
      </c>
      <c r="K12" s="99">
        <f>K34+K21</f>
        <v>0</v>
      </c>
      <c r="L12" s="93">
        <f>L34+L21</f>
        <v>0</v>
      </c>
      <c r="M12" s="83">
        <f t="shared" si="1"/>
        <v>0</v>
      </c>
      <c r="N12" s="86">
        <f>B12+E299+H12+K12</f>
        <v>10</v>
      </c>
      <c r="O12" s="86">
        <f>C12+I12+L12+F12</f>
        <v>1</v>
      </c>
      <c r="P12" s="77">
        <f t="shared" si="2"/>
        <v>11</v>
      </c>
      <c r="Q12" s="32"/>
      <c r="R12" s="32"/>
    </row>
    <row r="13" spans="1:18" ht="30.75" customHeight="1">
      <c r="A13" s="224" t="s">
        <v>119</v>
      </c>
      <c r="B13" s="99">
        <v>0</v>
      </c>
      <c r="C13" s="93">
        <v>8</v>
      </c>
      <c r="D13" s="83">
        <f>SUM(B13:C13)</f>
        <v>8</v>
      </c>
      <c r="E13" s="99">
        <f>E34+E21</f>
        <v>0</v>
      </c>
      <c r="F13" s="93">
        <v>29</v>
      </c>
      <c r="G13" s="82">
        <f t="shared" si="4"/>
        <v>29</v>
      </c>
      <c r="H13" s="99">
        <f>H34+H21</f>
        <v>0</v>
      </c>
      <c r="I13" s="93">
        <v>43</v>
      </c>
      <c r="J13" s="396">
        <f t="shared" si="0"/>
        <v>43</v>
      </c>
      <c r="K13" s="392">
        <v>1</v>
      </c>
      <c r="L13" s="393">
        <v>40</v>
      </c>
      <c r="M13" s="83">
        <f>SUM(K13:L13)</f>
        <v>41</v>
      </c>
      <c r="N13" s="86">
        <f>B13+E299+H13+K13</f>
        <v>1</v>
      </c>
      <c r="O13" s="86">
        <f>C13+F13+I13+L13</f>
        <v>120</v>
      </c>
      <c r="P13" s="77">
        <f t="shared" si="2"/>
        <v>121</v>
      </c>
      <c r="Q13" s="32"/>
      <c r="R13" s="32"/>
    </row>
    <row r="14" spans="1:18" ht="30.75" customHeight="1">
      <c r="A14" s="224" t="s">
        <v>103</v>
      </c>
      <c r="B14" s="99">
        <v>7</v>
      </c>
      <c r="C14" s="93">
        <v>1</v>
      </c>
      <c r="D14" s="83">
        <f t="shared" si="3"/>
        <v>8</v>
      </c>
      <c r="E14" s="99">
        <v>0</v>
      </c>
      <c r="F14" s="93">
        <v>21</v>
      </c>
      <c r="G14" s="82">
        <f>SUM(E14:F14)</f>
        <v>21</v>
      </c>
      <c r="H14" s="99">
        <v>3</v>
      </c>
      <c r="I14" s="393">
        <v>39</v>
      </c>
      <c r="J14" s="396">
        <f t="shared" si="0"/>
        <v>42</v>
      </c>
      <c r="K14" s="392">
        <f>K29+K20</f>
        <v>0</v>
      </c>
      <c r="L14" s="393">
        <v>36</v>
      </c>
      <c r="M14" s="83">
        <f>SUM(K14:L14)</f>
        <v>36</v>
      </c>
      <c r="N14" s="86">
        <f>B14+E298+H14+K14</f>
        <v>10</v>
      </c>
      <c r="O14" s="86">
        <f>C14+F14+I14+L14</f>
        <v>97</v>
      </c>
      <c r="P14" s="77">
        <f t="shared" si="2"/>
        <v>107</v>
      </c>
      <c r="Q14" s="32"/>
      <c r="R14" s="32"/>
    </row>
    <row r="15" spans="1:18" ht="27.75" customHeight="1">
      <c r="A15" s="224" t="s">
        <v>120</v>
      </c>
      <c r="B15" s="99">
        <v>10</v>
      </c>
      <c r="C15" s="93">
        <v>5</v>
      </c>
      <c r="D15" s="83">
        <f>SUM(B15:C15)</f>
        <v>15</v>
      </c>
      <c r="E15" s="99">
        <v>0</v>
      </c>
      <c r="F15" s="93">
        <v>9</v>
      </c>
      <c r="G15" s="82">
        <f>SUM(E15:F15)</f>
        <v>9</v>
      </c>
      <c r="H15" s="99">
        <f>H34+H21</f>
        <v>0</v>
      </c>
      <c r="I15" s="93">
        <v>23</v>
      </c>
      <c r="J15" s="82">
        <f t="shared" si="0"/>
        <v>23</v>
      </c>
      <c r="K15" s="99">
        <f>K34+K21</f>
        <v>0</v>
      </c>
      <c r="L15" s="93">
        <f>L34+L21</f>
        <v>0</v>
      </c>
      <c r="M15" s="83">
        <f t="shared" si="1"/>
        <v>0</v>
      </c>
      <c r="N15" s="86">
        <f>B15+E299+H15+K15</f>
        <v>10</v>
      </c>
      <c r="O15" s="86">
        <f>C15+F15+I15+L15</f>
        <v>37</v>
      </c>
      <c r="P15" s="77">
        <f t="shared" si="2"/>
        <v>47</v>
      </c>
      <c r="Q15" s="32"/>
      <c r="R15" s="32"/>
    </row>
    <row r="16" spans="1:18" ht="54.75" customHeight="1" thickBot="1">
      <c r="A16" s="23" t="s">
        <v>121</v>
      </c>
      <c r="B16" s="99">
        <v>10</v>
      </c>
      <c r="C16" s="93">
        <v>2</v>
      </c>
      <c r="D16" s="83">
        <f t="shared" si="3"/>
        <v>12</v>
      </c>
      <c r="E16" s="99">
        <v>0</v>
      </c>
      <c r="F16" s="93">
        <v>0</v>
      </c>
      <c r="G16" s="82">
        <f t="shared" si="4"/>
        <v>0</v>
      </c>
      <c r="H16" s="99">
        <f>H35+H22</f>
        <v>0</v>
      </c>
      <c r="I16" s="93">
        <v>14</v>
      </c>
      <c r="J16" s="82">
        <f t="shared" si="0"/>
        <v>14</v>
      </c>
      <c r="K16" s="99">
        <f>K35+K22</f>
        <v>0</v>
      </c>
      <c r="L16" s="93">
        <f>L35+L22</f>
        <v>0</v>
      </c>
      <c r="M16" s="83">
        <f t="shared" si="1"/>
        <v>0</v>
      </c>
      <c r="N16" s="86">
        <f>B16+E300+H16+K16</f>
        <v>10</v>
      </c>
      <c r="O16" s="86">
        <f>C16+F16+I16+L16</f>
        <v>16</v>
      </c>
      <c r="P16" s="77">
        <f t="shared" si="2"/>
        <v>26</v>
      </c>
      <c r="Q16" s="32"/>
      <c r="R16" s="32"/>
    </row>
    <row r="17" spans="1:18" ht="27.75" customHeight="1" thickBot="1">
      <c r="A17" s="19" t="s">
        <v>12</v>
      </c>
      <c r="B17" s="58">
        <f aca="true" t="shared" si="5" ref="B17:N17">SUM(B10:B16)</f>
        <v>59</v>
      </c>
      <c r="C17" s="58">
        <f t="shared" si="5"/>
        <v>18</v>
      </c>
      <c r="D17" s="58">
        <f t="shared" si="5"/>
        <v>77</v>
      </c>
      <c r="E17" s="58">
        <f t="shared" si="5"/>
        <v>2</v>
      </c>
      <c r="F17" s="58">
        <f>SUM(F10:F16)</f>
        <v>70</v>
      </c>
      <c r="G17" s="58">
        <f>SUM(G10:G16)</f>
        <v>72</v>
      </c>
      <c r="H17" s="58">
        <f t="shared" si="5"/>
        <v>4</v>
      </c>
      <c r="I17" s="58">
        <f>SUM(I10:I16)</f>
        <v>140</v>
      </c>
      <c r="J17" s="58">
        <f>SUM(J10:J16)</f>
        <v>144</v>
      </c>
      <c r="K17" s="58">
        <f t="shared" si="5"/>
        <v>1</v>
      </c>
      <c r="L17" s="58">
        <f>SUM(L10:L16)</f>
        <v>90</v>
      </c>
      <c r="M17" s="58">
        <f>SUM(M10:M16)</f>
        <v>91</v>
      </c>
      <c r="N17" s="58">
        <f t="shared" si="5"/>
        <v>66</v>
      </c>
      <c r="O17" s="58">
        <f>SUM(O10:O16)</f>
        <v>318</v>
      </c>
      <c r="P17" s="62">
        <f>SUM(P10:P16)</f>
        <v>384</v>
      </c>
      <c r="Q17" s="32"/>
      <c r="R17" s="32"/>
    </row>
    <row r="18" spans="1:18" ht="31.5" customHeight="1" thickBot="1">
      <c r="A18" s="19" t="s">
        <v>23</v>
      </c>
      <c r="B18" s="164"/>
      <c r="C18" s="160"/>
      <c r="D18" s="167"/>
      <c r="E18" s="157"/>
      <c r="F18" s="157"/>
      <c r="G18" s="159"/>
      <c r="H18" s="157"/>
      <c r="I18" s="157"/>
      <c r="J18" s="158"/>
      <c r="K18" s="156"/>
      <c r="L18" s="157"/>
      <c r="M18" s="159"/>
      <c r="N18" s="398"/>
      <c r="O18" s="120"/>
      <c r="P18" s="127"/>
      <c r="Q18" s="29"/>
      <c r="R18" s="29"/>
    </row>
    <row r="19" spans="1:18" ht="24.75" customHeight="1">
      <c r="A19" s="41" t="s">
        <v>11</v>
      </c>
      <c r="B19" s="399"/>
      <c r="C19" s="88"/>
      <c r="D19" s="226"/>
      <c r="E19" s="400"/>
      <c r="F19" s="88"/>
      <c r="G19" s="226"/>
      <c r="H19" s="400"/>
      <c r="I19" s="88" t="s">
        <v>7</v>
      </c>
      <c r="J19" s="89"/>
      <c r="K19" s="399"/>
      <c r="L19" s="88"/>
      <c r="M19" s="226"/>
      <c r="N19" s="401"/>
      <c r="O19" s="402"/>
      <c r="P19" s="403"/>
      <c r="Q19" s="26"/>
      <c r="R19" s="26"/>
    </row>
    <row r="20" spans="1:18" ht="24.75" customHeight="1">
      <c r="A20" s="23" t="s">
        <v>105</v>
      </c>
      <c r="B20" s="241">
        <v>12</v>
      </c>
      <c r="C20" s="93">
        <v>1</v>
      </c>
      <c r="D20" s="83">
        <f>SUM(B20:C20)</f>
        <v>13</v>
      </c>
      <c r="E20" s="241">
        <v>2</v>
      </c>
      <c r="F20" s="93">
        <v>11</v>
      </c>
      <c r="G20" s="83">
        <f>SUM(E20:F20)</f>
        <v>13</v>
      </c>
      <c r="H20" s="94">
        <v>1</v>
      </c>
      <c r="I20" s="93">
        <v>20</v>
      </c>
      <c r="J20" s="82">
        <f>SUM(H20:I20)</f>
        <v>21</v>
      </c>
      <c r="K20" s="241">
        <v>0</v>
      </c>
      <c r="L20" s="93">
        <v>14</v>
      </c>
      <c r="M20" s="83">
        <f aca="true" t="shared" si="6" ref="M20:M26">SUM(K20:L20)</f>
        <v>14</v>
      </c>
      <c r="N20" s="86">
        <f aca="true" t="shared" si="7" ref="N20:O34">B20+E20+H20+K20</f>
        <v>15</v>
      </c>
      <c r="O20" s="87">
        <f>C20+F20+I20+L20</f>
        <v>46</v>
      </c>
      <c r="P20" s="77">
        <f aca="true" t="shared" si="8" ref="P20:P29">SUM(N20:O20)</f>
        <v>61</v>
      </c>
      <c r="Q20" s="26"/>
      <c r="R20" s="26"/>
    </row>
    <row r="21" spans="1:18" ht="24.75" customHeight="1">
      <c r="A21" s="224" t="s">
        <v>117</v>
      </c>
      <c r="B21" s="241">
        <v>10</v>
      </c>
      <c r="C21" s="93">
        <v>0</v>
      </c>
      <c r="D21" s="83">
        <f aca="true" t="shared" si="9" ref="D21:D26">SUM(B21:C21)</f>
        <v>10</v>
      </c>
      <c r="E21" s="241">
        <v>0</v>
      </c>
      <c r="F21" s="93">
        <v>0</v>
      </c>
      <c r="G21" s="83">
        <f aca="true" t="shared" si="10" ref="G21:G26">SUM(E21:F21)</f>
        <v>0</v>
      </c>
      <c r="H21" s="94">
        <v>0</v>
      </c>
      <c r="I21" s="93">
        <v>0</v>
      </c>
      <c r="J21" s="82">
        <f aca="true" t="shared" si="11" ref="J21:J26">SUM(H21:I21)</f>
        <v>0</v>
      </c>
      <c r="K21" s="241">
        <v>0</v>
      </c>
      <c r="L21" s="93">
        <v>0</v>
      </c>
      <c r="M21" s="83">
        <f t="shared" si="6"/>
        <v>0</v>
      </c>
      <c r="N21" s="86">
        <f t="shared" si="7"/>
        <v>10</v>
      </c>
      <c r="O21" s="87">
        <f t="shared" si="7"/>
        <v>0</v>
      </c>
      <c r="P21" s="77">
        <f t="shared" si="8"/>
        <v>10</v>
      </c>
      <c r="Q21" s="26"/>
      <c r="R21" s="26"/>
    </row>
    <row r="22" spans="1:18" ht="29.25" customHeight="1">
      <c r="A22" s="224" t="s">
        <v>118</v>
      </c>
      <c r="B22" s="241">
        <v>10</v>
      </c>
      <c r="C22" s="93">
        <v>1</v>
      </c>
      <c r="D22" s="83">
        <f t="shared" si="9"/>
        <v>11</v>
      </c>
      <c r="E22" s="241">
        <v>0</v>
      </c>
      <c r="F22" s="93">
        <v>0</v>
      </c>
      <c r="G22" s="83">
        <f t="shared" si="10"/>
        <v>0</v>
      </c>
      <c r="H22" s="94">
        <v>0</v>
      </c>
      <c r="I22" s="93">
        <v>0</v>
      </c>
      <c r="J22" s="82">
        <f t="shared" si="11"/>
        <v>0</v>
      </c>
      <c r="K22" s="241">
        <v>0</v>
      </c>
      <c r="L22" s="93">
        <v>0</v>
      </c>
      <c r="M22" s="83">
        <f>SUM(K22:L22)</f>
        <v>0</v>
      </c>
      <c r="N22" s="86">
        <f t="shared" si="7"/>
        <v>10</v>
      </c>
      <c r="O22" s="87">
        <f t="shared" si="7"/>
        <v>1</v>
      </c>
      <c r="P22" s="77">
        <f t="shared" si="8"/>
        <v>11</v>
      </c>
      <c r="Q22" s="26"/>
      <c r="R22" s="26"/>
    </row>
    <row r="23" spans="1:18" ht="24.75" customHeight="1">
      <c r="A23" s="224" t="s">
        <v>119</v>
      </c>
      <c r="B23" s="241">
        <v>0</v>
      </c>
      <c r="C23" s="93">
        <v>8</v>
      </c>
      <c r="D23" s="83">
        <f t="shared" si="9"/>
        <v>8</v>
      </c>
      <c r="E23" s="241">
        <v>0</v>
      </c>
      <c r="F23" s="93">
        <v>27</v>
      </c>
      <c r="G23" s="83">
        <f t="shared" si="10"/>
        <v>27</v>
      </c>
      <c r="H23" s="94">
        <v>0</v>
      </c>
      <c r="I23" s="93">
        <v>40</v>
      </c>
      <c r="J23" s="82">
        <f t="shared" si="11"/>
        <v>40</v>
      </c>
      <c r="K23" s="241">
        <v>1</v>
      </c>
      <c r="L23" s="93">
        <v>39</v>
      </c>
      <c r="M23" s="83">
        <f>SUM(K23:L23)</f>
        <v>40</v>
      </c>
      <c r="N23" s="86">
        <f t="shared" si="7"/>
        <v>1</v>
      </c>
      <c r="O23" s="87">
        <f t="shared" si="7"/>
        <v>114</v>
      </c>
      <c r="P23" s="77">
        <f t="shared" si="8"/>
        <v>115</v>
      </c>
      <c r="Q23" s="26"/>
      <c r="R23" s="26"/>
    </row>
    <row r="24" spans="1:18" ht="24.75" customHeight="1">
      <c r="A24" s="224" t="s">
        <v>103</v>
      </c>
      <c r="B24" s="241">
        <v>7</v>
      </c>
      <c r="C24" s="93">
        <v>1</v>
      </c>
      <c r="D24" s="83">
        <f t="shared" si="9"/>
        <v>8</v>
      </c>
      <c r="E24" s="241">
        <v>0</v>
      </c>
      <c r="F24" s="93">
        <v>20</v>
      </c>
      <c r="G24" s="83">
        <f>SUM(E24:F24)</f>
        <v>20</v>
      </c>
      <c r="H24" s="94">
        <v>3</v>
      </c>
      <c r="I24" s="573">
        <v>35</v>
      </c>
      <c r="J24" s="82">
        <f>SUM(H24:I24)</f>
        <v>38</v>
      </c>
      <c r="K24" s="241">
        <v>0</v>
      </c>
      <c r="L24" s="573">
        <v>35</v>
      </c>
      <c r="M24" s="83">
        <f>SUM(K24:L24)</f>
        <v>35</v>
      </c>
      <c r="N24" s="86">
        <f t="shared" si="7"/>
        <v>10</v>
      </c>
      <c r="O24" s="87">
        <f t="shared" si="7"/>
        <v>91</v>
      </c>
      <c r="P24" s="77">
        <f t="shared" si="8"/>
        <v>101</v>
      </c>
      <c r="Q24" s="26"/>
      <c r="R24" s="26"/>
    </row>
    <row r="25" spans="1:18" ht="33" customHeight="1">
      <c r="A25" s="224" t="s">
        <v>120</v>
      </c>
      <c r="B25" s="241">
        <v>10</v>
      </c>
      <c r="C25" s="93">
        <v>5</v>
      </c>
      <c r="D25" s="83">
        <f>SUM(B25:C25)</f>
        <v>15</v>
      </c>
      <c r="E25" s="241">
        <v>0</v>
      </c>
      <c r="F25" s="93">
        <v>9</v>
      </c>
      <c r="G25" s="83">
        <f>SUM(E25:F25)</f>
        <v>9</v>
      </c>
      <c r="H25" s="94">
        <v>0</v>
      </c>
      <c r="I25" s="93">
        <v>23</v>
      </c>
      <c r="J25" s="82">
        <f>SUM(H25:I25)</f>
        <v>23</v>
      </c>
      <c r="K25" s="241">
        <v>0</v>
      </c>
      <c r="L25" s="93">
        <v>0</v>
      </c>
      <c r="M25" s="83">
        <f t="shared" si="6"/>
        <v>0</v>
      </c>
      <c r="N25" s="86">
        <f t="shared" si="7"/>
        <v>10</v>
      </c>
      <c r="O25" s="87">
        <f t="shared" si="7"/>
        <v>37</v>
      </c>
      <c r="P25" s="77">
        <f t="shared" si="8"/>
        <v>47</v>
      </c>
      <c r="Q25" s="33"/>
      <c r="R25" s="33"/>
    </row>
    <row r="26" spans="1:18" ht="56.25" customHeight="1" thickBot="1">
      <c r="A26" s="23" t="s">
        <v>121</v>
      </c>
      <c r="B26" s="241">
        <v>10</v>
      </c>
      <c r="C26" s="93">
        <v>2</v>
      </c>
      <c r="D26" s="83">
        <f t="shared" si="9"/>
        <v>12</v>
      </c>
      <c r="E26" s="241">
        <v>0</v>
      </c>
      <c r="F26" s="93">
        <v>0</v>
      </c>
      <c r="G26" s="83">
        <f t="shared" si="10"/>
        <v>0</v>
      </c>
      <c r="H26" s="94">
        <v>0</v>
      </c>
      <c r="I26" s="93">
        <v>12</v>
      </c>
      <c r="J26" s="82">
        <f t="shared" si="11"/>
        <v>12</v>
      </c>
      <c r="K26" s="241">
        <v>0</v>
      </c>
      <c r="L26" s="93">
        <v>0</v>
      </c>
      <c r="M26" s="83">
        <f t="shared" si="6"/>
        <v>0</v>
      </c>
      <c r="N26" s="243">
        <f t="shared" si="7"/>
        <v>10</v>
      </c>
      <c r="O26" s="91">
        <f t="shared" si="7"/>
        <v>14</v>
      </c>
      <c r="P26" s="92">
        <f t="shared" si="8"/>
        <v>24</v>
      </c>
      <c r="Q26" s="33"/>
      <c r="R26" s="33"/>
    </row>
    <row r="27" spans="1:18" ht="24.75" customHeight="1" thickBot="1">
      <c r="A27" s="39" t="s">
        <v>8</v>
      </c>
      <c r="B27" s="208">
        <f aca="true" t="shared" si="12" ref="B27:M27">SUM(B20:B26)</f>
        <v>59</v>
      </c>
      <c r="C27" s="208">
        <f t="shared" si="12"/>
        <v>18</v>
      </c>
      <c r="D27" s="172">
        <f t="shared" si="12"/>
        <v>77</v>
      </c>
      <c r="E27" s="404">
        <f t="shared" si="12"/>
        <v>2</v>
      </c>
      <c r="F27" s="208">
        <f t="shared" si="12"/>
        <v>67</v>
      </c>
      <c r="G27" s="172">
        <f t="shared" si="12"/>
        <v>69</v>
      </c>
      <c r="H27" s="1263">
        <f t="shared" si="12"/>
        <v>4</v>
      </c>
      <c r="I27" s="405">
        <f>SUM(I20:I26)</f>
        <v>130</v>
      </c>
      <c r="J27" s="242">
        <f>SUM(J20:J26)</f>
        <v>134</v>
      </c>
      <c r="K27" s="405">
        <f t="shared" si="12"/>
        <v>1</v>
      </c>
      <c r="L27" s="405">
        <f t="shared" si="12"/>
        <v>88</v>
      </c>
      <c r="M27" s="406">
        <f t="shared" si="12"/>
        <v>89</v>
      </c>
      <c r="N27" s="491">
        <f t="shared" si="7"/>
        <v>66</v>
      </c>
      <c r="O27" s="636">
        <f t="shared" si="7"/>
        <v>303</v>
      </c>
      <c r="P27" s="637">
        <f t="shared" si="8"/>
        <v>369</v>
      </c>
      <c r="Q27" s="26"/>
      <c r="R27" s="26"/>
    </row>
    <row r="28" spans="1:18" ht="33" customHeight="1">
      <c r="A28" s="40" t="s">
        <v>25</v>
      </c>
      <c r="B28" s="407"/>
      <c r="C28" s="408"/>
      <c r="D28" s="409"/>
      <c r="E28" s="410"/>
      <c r="F28" s="408"/>
      <c r="G28" s="430"/>
      <c r="H28" s="97"/>
      <c r="I28" s="412"/>
      <c r="J28" s="413"/>
      <c r="K28" s="96"/>
      <c r="L28" s="412"/>
      <c r="M28" s="413"/>
      <c r="N28" s="110">
        <f>B28+E28+H28+K28</f>
        <v>0</v>
      </c>
      <c r="O28" s="111">
        <f t="shared" si="7"/>
        <v>0</v>
      </c>
      <c r="P28" s="112">
        <f t="shared" si="8"/>
        <v>0</v>
      </c>
      <c r="Q28" s="26"/>
      <c r="R28" s="26"/>
    </row>
    <row r="29" spans="1:18" ht="24.75" customHeight="1">
      <c r="A29" s="23" t="s">
        <v>105</v>
      </c>
      <c r="B29" s="241">
        <v>0</v>
      </c>
      <c r="C29" s="93">
        <v>0</v>
      </c>
      <c r="D29" s="83">
        <f aca="true" t="shared" si="13" ref="D29:D35">SUM(B29:C29)</f>
        <v>0</v>
      </c>
      <c r="E29" s="94">
        <v>0</v>
      </c>
      <c r="F29" s="93">
        <v>0</v>
      </c>
      <c r="G29" s="83">
        <f aca="true" t="shared" si="14" ref="G29:G35">SUM(E29:F29)</f>
        <v>0</v>
      </c>
      <c r="H29" s="94">
        <v>0</v>
      </c>
      <c r="I29" s="93">
        <v>1</v>
      </c>
      <c r="J29" s="82">
        <f>SUM(H29:I29)</f>
        <v>1</v>
      </c>
      <c r="K29" s="241">
        <v>0</v>
      </c>
      <c r="L29" s="93">
        <v>0</v>
      </c>
      <c r="M29" s="83">
        <f>SUM(K29:L29)</f>
        <v>0</v>
      </c>
      <c r="N29" s="86">
        <f aca="true" t="shared" si="15" ref="N29:N35">B29+E29+H29+K29</f>
        <v>0</v>
      </c>
      <c r="O29" s="87">
        <f>C29+F29+I29+L29</f>
        <v>1</v>
      </c>
      <c r="P29" s="77">
        <f t="shared" si="8"/>
        <v>1</v>
      </c>
      <c r="Q29" s="33"/>
      <c r="R29" s="33"/>
    </row>
    <row r="30" spans="1:18" ht="24.75" customHeight="1">
      <c r="A30" s="224" t="s">
        <v>117</v>
      </c>
      <c r="B30" s="241">
        <v>0</v>
      </c>
      <c r="C30" s="93">
        <v>0</v>
      </c>
      <c r="D30" s="83">
        <f t="shared" si="13"/>
        <v>0</v>
      </c>
      <c r="E30" s="94">
        <v>0</v>
      </c>
      <c r="F30" s="93">
        <v>0</v>
      </c>
      <c r="G30" s="83">
        <f t="shared" si="14"/>
        <v>0</v>
      </c>
      <c r="H30" s="94">
        <v>0</v>
      </c>
      <c r="I30" s="93">
        <v>0</v>
      </c>
      <c r="J30" s="82">
        <f aca="true" t="shared" si="16" ref="J30:J35">SUM(H30:I30)</f>
        <v>0</v>
      </c>
      <c r="K30" s="241">
        <v>0</v>
      </c>
      <c r="L30" s="93">
        <v>0</v>
      </c>
      <c r="M30" s="83">
        <f aca="true" t="shared" si="17" ref="M30:M35">SUM(K30:L30)</f>
        <v>0</v>
      </c>
      <c r="N30" s="86">
        <f t="shared" si="15"/>
        <v>0</v>
      </c>
      <c r="O30" s="87">
        <f t="shared" si="7"/>
        <v>0</v>
      </c>
      <c r="P30" s="77">
        <f aca="true" t="shared" si="18" ref="P30:P35">SUM(N30:O30)</f>
        <v>0</v>
      </c>
      <c r="Q30" s="33"/>
      <c r="R30" s="33"/>
    </row>
    <row r="31" spans="1:18" ht="30.75" customHeight="1">
      <c r="A31" s="224" t="s">
        <v>118</v>
      </c>
      <c r="B31" s="241">
        <v>0</v>
      </c>
      <c r="C31" s="93">
        <v>0</v>
      </c>
      <c r="D31" s="83">
        <f t="shared" si="13"/>
        <v>0</v>
      </c>
      <c r="E31" s="94">
        <v>0</v>
      </c>
      <c r="F31" s="93">
        <v>0</v>
      </c>
      <c r="G31" s="83">
        <f t="shared" si="14"/>
        <v>0</v>
      </c>
      <c r="H31" s="94">
        <v>0</v>
      </c>
      <c r="I31" s="93">
        <v>0</v>
      </c>
      <c r="J31" s="82">
        <f t="shared" si="16"/>
        <v>0</v>
      </c>
      <c r="K31" s="241">
        <v>0</v>
      </c>
      <c r="L31" s="93">
        <v>0</v>
      </c>
      <c r="M31" s="83">
        <f t="shared" si="17"/>
        <v>0</v>
      </c>
      <c r="N31" s="86">
        <f t="shared" si="15"/>
        <v>0</v>
      </c>
      <c r="O31" s="87">
        <f t="shared" si="7"/>
        <v>0</v>
      </c>
      <c r="P31" s="77">
        <f t="shared" si="18"/>
        <v>0</v>
      </c>
      <c r="Q31" s="33"/>
      <c r="R31" s="33"/>
    </row>
    <row r="32" spans="1:18" ht="24.75" customHeight="1">
      <c r="A32" s="224" t="s">
        <v>119</v>
      </c>
      <c r="B32" s="241">
        <v>0</v>
      </c>
      <c r="C32" s="93">
        <v>0</v>
      </c>
      <c r="D32" s="83">
        <f>SUM(B32:C32)</f>
        <v>0</v>
      </c>
      <c r="E32" s="94">
        <v>0</v>
      </c>
      <c r="F32" s="93">
        <v>2</v>
      </c>
      <c r="G32" s="83">
        <f t="shared" si="14"/>
        <v>2</v>
      </c>
      <c r="H32" s="94">
        <v>0</v>
      </c>
      <c r="I32" s="93">
        <v>3</v>
      </c>
      <c r="J32" s="82">
        <f>SUM(H32:I32)</f>
        <v>3</v>
      </c>
      <c r="K32" s="241">
        <v>0</v>
      </c>
      <c r="L32" s="93">
        <v>1</v>
      </c>
      <c r="M32" s="82">
        <f>SUM(K32:L32)</f>
        <v>1</v>
      </c>
      <c r="N32" s="86">
        <f>B32+E32+H32+K32</f>
        <v>0</v>
      </c>
      <c r="O32" s="87">
        <f>C32+F32+I32+L32</f>
        <v>6</v>
      </c>
      <c r="P32" s="77">
        <f t="shared" si="18"/>
        <v>6</v>
      </c>
      <c r="Q32" s="33"/>
      <c r="R32" s="33"/>
    </row>
    <row r="33" spans="1:18" ht="24.75" customHeight="1">
      <c r="A33" s="224" t="s">
        <v>103</v>
      </c>
      <c r="B33" s="241">
        <v>0</v>
      </c>
      <c r="C33" s="93">
        <v>0</v>
      </c>
      <c r="D33" s="83">
        <f t="shared" si="13"/>
        <v>0</v>
      </c>
      <c r="E33" s="94">
        <v>0</v>
      </c>
      <c r="F33" s="93">
        <v>1</v>
      </c>
      <c r="G33" s="83">
        <f>SUM(E33:F33)</f>
        <v>1</v>
      </c>
      <c r="H33" s="94">
        <v>0</v>
      </c>
      <c r="I33" s="573">
        <v>4</v>
      </c>
      <c r="J33" s="82">
        <f>SUM(H33:I33)</f>
        <v>4</v>
      </c>
      <c r="K33" s="241">
        <v>0</v>
      </c>
      <c r="L33" s="573">
        <v>1</v>
      </c>
      <c r="M33" s="82">
        <f>SUM(K33:L33)</f>
        <v>1</v>
      </c>
      <c r="N33" s="86">
        <f t="shared" si="15"/>
        <v>0</v>
      </c>
      <c r="O33" s="87">
        <f>C33+F33+I33+L33</f>
        <v>6</v>
      </c>
      <c r="P33" s="77">
        <f>SUM(N33:O33)</f>
        <v>6</v>
      </c>
      <c r="Q33" s="33"/>
      <c r="R33" s="33"/>
    </row>
    <row r="34" spans="1:18" ht="32.25" customHeight="1">
      <c r="A34" s="224" t="s">
        <v>120</v>
      </c>
      <c r="B34" s="241">
        <v>0</v>
      </c>
      <c r="C34" s="93">
        <v>0</v>
      </c>
      <c r="D34" s="83">
        <f t="shared" si="13"/>
        <v>0</v>
      </c>
      <c r="E34" s="94">
        <v>0</v>
      </c>
      <c r="F34" s="93">
        <v>0</v>
      </c>
      <c r="G34" s="83">
        <f t="shared" si="14"/>
        <v>0</v>
      </c>
      <c r="H34" s="94">
        <v>0</v>
      </c>
      <c r="I34" s="93">
        <v>0</v>
      </c>
      <c r="J34" s="82">
        <f t="shared" si="16"/>
        <v>0</v>
      </c>
      <c r="K34" s="241">
        <v>0</v>
      </c>
      <c r="L34" s="93">
        <v>0</v>
      </c>
      <c r="M34" s="83">
        <f t="shared" si="17"/>
        <v>0</v>
      </c>
      <c r="N34" s="86">
        <f t="shared" si="15"/>
        <v>0</v>
      </c>
      <c r="O34" s="87">
        <f t="shared" si="7"/>
        <v>0</v>
      </c>
      <c r="P34" s="77">
        <f t="shared" si="18"/>
        <v>0</v>
      </c>
      <c r="Q34" s="34"/>
      <c r="R34" s="34"/>
    </row>
    <row r="35" spans="1:18" ht="53.25" customHeight="1" thickBot="1">
      <c r="A35" s="23" t="s">
        <v>121</v>
      </c>
      <c r="B35" s="241">
        <v>0</v>
      </c>
      <c r="C35" s="93">
        <v>0</v>
      </c>
      <c r="D35" s="83">
        <f t="shared" si="13"/>
        <v>0</v>
      </c>
      <c r="E35" s="94">
        <v>0</v>
      </c>
      <c r="F35" s="93">
        <v>0</v>
      </c>
      <c r="G35" s="185">
        <f t="shared" si="14"/>
        <v>0</v>
      </c>
      <c r="H35" s="94">
        <v>0</v>
      </c>
      <c r="I35" s="93">
        <v>2</v>
      </c>
      <c r="J35" s="82">
        <f t="shared" si="16"/>
        <v>2</v>
      </c>
      <c r="K35" s="241">
        <v>0</v>
      </c>
      <c r="L35" s="93">
        <v>0</v>
      </c>
      <c r="M35" s="83">
        <f t="shared" si="17"/>
        <v>0</v>
      </c>
      <c r="N35" s="86">
        <f t="shared" si="15"/>
        <v>0</v>
      </c>
      <c r="O35" s="87">
        <f>C35+F35+I35+L35</f>
        <v>2</v>
      </c>
      <c r="P35" s="77">
        <f t="shared" si="18"/>
        <v>2</v>
      </c>
      <c r="Q35" s="33"/>
      <c r="R35" s="33"/>
    </row>
    <row r="36" spans="1:18" ht="26.25" thickBot="1">
      <c r="A36" s="2" t="s">
        <v>13</v>
      </c>
      <c r="B36" s="171">
        <f aca="true" t="shared" si="19" ref="B36:K36">SUM(B29:B35)</f>
        <v>0</v>
      </c>
      <c r="C36" s="171">
        <f t="shared" si="19"/>
        <v>0</v>
      </c>
      <c r="D36" s="172">
        <f t="shared" si="19"/>
        <v>0</v>
      </c>
      <c r="E36" s="173">
        <f t="shared" si="19"/>
        <v>0</v>
      </c>
      <c r="F36" s="171">
        <f>SUM(F29:F35)</f>
        <v>3</v>
      </c>
      <c r="G36" s="172">
        <f>SUM(G29:G35)</f>
        <v>3</v>
      </c>
      <c r="H36" s="173">
        <f t="shared" si="19"/>
        <v>0</v>
      </c>
      <c r="I36" s="171">
        <f>SUM(I29:I35)</f>
        <v>10</v>
      </c>
      <c r="J36" s="171">
        <f>SUM(J29:J35)</f>
        <v>10</v>
      </c>
      <c r="K36" s="171">
        <f t="shared" si="19"/>
        <v>0</v>
      </c>
      <c r="L36" s="171">
        <f>SUM(L29:L35)</f>
        <v>2</v>
      </c>
      <c r="M36" s="172">
        <f>SUM(M29:M35)</f>
        <v>2</v>
      </c>
      <c r="N36" s="47">
        <f>SUM(N34:N35)</f>
        <v>0</v>
      </c>
      <c r="O36" s="47">
        <f>SUM(O29:O35)</f>
        <v>15</v>
      </c>
      <c r="P36" s="1">
        <f>SUM(P29:P35)</f>
        <v>15</v>
      </c>
      <c r="Q36" s="27"/>
      <c r="R36" s="27"/>
    </row>
    <row r="37" spans="1:18" ht="28.5" customHeight="1" thickBot="1">
      <c r="A37" s="35" t="s">
        <v>10</v>
      </c>
      <c r="B37" s="58">
        <f>B27</f>
        <v>59</v>
      </c>
      <c r="C37" s="58">
        <f>C27</f>
        <v>18</v>
      </c>
      <c r="D37" s="62">
        <f aca="true" t="shared" si="20" ref="D37:N37">D27</f>
        <v>77</v>
      </c>
      <c r="E37" s="80">
        <f>E27</f>
        <v>2</v>
      </c>
      <c r="F37" s="58">
        <f>F27</f>
        <v>67</v>
      </c>
      <c r="G37" s="58">
        <f>G27</f>
        <v>69</v>
      </c>
      <c r="H37" s="58">
        <f t="shared" si="20"/>
        <v>4</v>
      </c>
      <c r="I37" s="58">
        <f>I27</f>
        <v>130</v>
      </c>
      <c r="J37" s="58">
        <f>J27</f>
        <v>134</v>
      </c>
      <c r="K37" s="58">
        <f t="shared" si="20"/>
        <v>1</v>
      </c>
      <c r="L37" s="58">
        <f t="shared" si="20"/>
        <v>88</v>
      </c>
      <c r="M37" s="58">
        <f t="shared" si="20"/>
        <v>89</v>
      </c>
      <c r="N37" s="58">
        <f t="shared" si="20"/>
        <v>66</v>
      </c>
      <c r="O37" s="58">
        <f>O27</f>
        <v>303</v>
      </c>
      <c r="P37" s="62">
        <f>P27</f>
        <v>369</v>
      </c>
      <c r="Q37" s="27"/>
      <c r="R37" s="27"/>
    </row>
    <row r="38" spans="1:17" ht="27.75" customHeight="1" thickBot="1">
      <c r="A38" s="35" t="s">
        <v>14</v>
      </c>
      <c r="B38" s="58">
        <f aca="true" t="shared" si="21" ref="B38:N38">B36</f>
        <v>0</v>
      </c>
      <c r="C38" s="58">
        <f t="shared" si="21"/>
        <v>0</v>
      </c>
      <c r="D38" s="62">
        <f t="shared" si="21"/>
        <v>0</v>
      </c>
      <c r="E38" s="80">
        <f t="shared" si="21"/>
        <v>0</v>
      </c>
      <c r="F38" s="58">
        <f>F36</f>
        <v>3</v>
      </c>
      <c r="G38" s="58">
        <f>G36</f>
        <v>3</v>
      </c>
      <c r="H38" s="58">
        <f t="shared" si="21"/>
        <v>0</v>
      </c>
      <c r="I38" s="58">
        <f>I36</f>
        <v>10</v>
      </c>
      <c r="J38" s="58">
        <f>J36</f>
        <v>10</v>
      </c>
      <c r="K38" s="58">
        <f t="shared" si="21"/>
        <v>0</v>
      </c>
      <c r="L38" s="58">
        <f>L36</f>
        <v>2</v>
      </c>
      <c r="M38" s="58">
        <f>M36</f>
        <v>2</v>
      </c>
      <c r="N38" s="58">
        <f t="shared" si="21"/>
        <v>0</v>
      </c>
      <c r="O38" s="58">
        <f>O36</f>
        <v>15</v>
      </c>
      <c r="P38" s="62">
        <f>P36</f>
        <v>15</v>
      </c>
      <c r="Q38" s="30"/>
    </row>
    <row r="39" spans="1:18" ht="32.25" customHeight="1" thickBot="1">
      <c r="A39" s="3" t="s">
        <v>15</v>
      </c>
      <c r="B39" s="60">
        <f aca="true" t="shared" si="22" ref="B39:N39">SUM(B37:B38)</f>
        <v>59</v>
      </c>
      <c r="C39" s="60">
        <f t="shared" si="22"/>
        <v>18</v>
      </c>
      <c r="D39" s="63">
        <f t="shared" si="22"/>
        <v>77</v>
      </c>
      <c r="E39" s="81">
        <f t="shared" si="22"/>
        <v>2</v>
      </c>
      <c r="F39" s="60">
        <f t="shared" si="22"/>
        <v>70</v>
      </c>
      <c r="G39" s="60">
        <f t="shared" si="22"/>
        <v>72</v>
      </c>
      <c r="H39" s="60">
        <f t="shared" si="22"/>
        <v>4</v>
      </c>
      <c r="I39" s="60">
        <f>SUM(I37:I38)</f>
        <v>140</v>
      </c>
      <c r="J39" s="60">
        <f t="shared" si="22"/>
        <v>144</v>
      </c>
      <c r="K39" s="60">
        <f t="shared" si="22"/>
        <v>1</v>
      </c>
      <c r="L39" s="60">
        <f t="shared" si="22"/>
        <v>90</v>
      </c>
      <c r="M39" s="60">
        <f t="shared" si="22"/>
        <v>91</v>
      </c>
      <c r="N39" s="60">
        <f t="shared" si="22"/>
        <v>66</v>
      </c>
      <c r="O39" s="60">
        <f>SUM(O37:O38)</f>
        <v>318</v>
      </c>
      <c r="P39" s="63">
        <f>SUM(P37:P38)</f>
        <v>384</v>
      </c>
      <c r="Q39" s="27"/>
      <c r="R39" s="27"/>
    </row>
    <row r="40" spans="1:16" ht="84.75" customHeight="1">
      <c r="A40" s="2914" t="s">
        <v>122</v>
      </c>
      <c r="B40" s="2914"/>
      <c r="C40" s="2914"/>
      <c r="D40" s="2914"/>
      <c r="E40" s="2914"/>
      <c r="F40" s="2914"/>
      <c r="G40" s="2914"/>
      <c r="H40" s="2914"/>
      <c r="I40" s="2914"/>
      <c r="J40" s="2914"/>
      <c r="K40" s="2914"/>
      <c r="L40" s="2914"/>
      <c r="M40" s="2914"/>
      <c r="N40" s="2914"/>
      <c r="O40" s="2914"/>
      <c r="P40" s="2914"/>
    </row>
    <row r="41" spans="2:16" ht="25.5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2:16" ht="45" customHeight="1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</row>
  </sheetData>
  <sheetProtection/>
  <mergeCells count="10">
    <mergeCell ref="A40:P40"/>
    <mergeCell ref="A1:P1"/>
    <mergeCell ref="A2:P2"/>
    <mergeCell ref="A3:P3"/>
    <mergeCell ref="A5:A7"/>
    <mergeCell ref="B5:D6"/>
    <mergeCell ref="E5:G6"/>
    <mergeCell ref="H5:J6"/>
    <mergeCell ref="K5:M6"/>
    <mergeCell ref="N5:P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</sheetPr>
  <dimension ref="A1:U45"/>
  <sheetViews>
    <sheetView zoomScale="50" zoomScaleNormal="50" zoomScalePageLayoutView="0" workbookViewId="0" topLeftCell="A3">
      <selection activeCell="B9" sqref="B9:T38"/>
    </sheetView>
  </sheetViews>
  <sheetFormatPr defaultColWidth="9.00390625" defaultRowHeight="12.75"/>
  <cols>
    <col min="1" max="1" width="3.00390625" style="17" customWidth="1"/>
    <col min="2" max="2" width="92.125" style="17" customWidth="1"/>
    <col min="3" max="3" width="17.125" style="17" customWidth="1"/>
    <col min="4" max="4" width="18.00390625" style="17" customWidth="1"/>
    <col min="5" max="5" width="15.75390625" style="17" customWidth="1"/>
    <col min="6" max="6" width="16.00390625" style="17" customWidth="1"/>
    <col min="7" max="20" width="15.75390625" style="17" customWidth="1"/>
    <col min="21" max="21" width="14.25390625" style="17" customWidth="1"/>
    <col min="22" max="22" width="10.625" style="17" bestFit="1" customWidth="1"/>
    <col min="23" max="23" width="9.25390625" style="17" bestFit="1" customWidth="1"/>
    <col min="24" max="16384" width="9.125" style="17" customWidth="1"/>
  </cols>
  <sheetData>
    <row r="1" spans="1:20" ht="25.5" customHeight="1">
      <c r="A1" s="2915" t="s">
        <v>114</v>
      </c>
      <c r="B1" s="2915"/>
      <c r="C1" s="2915"/>
      <c r="D1" s="2915"/>
      <c r="E1" s="2915"/>
      <c r="F1" s="2915"/>
      <c r="G1" s="2915"/>
      <c r="H1" s="2915"/>
      <c r="I1" s="2915"/>
      <c r="J1" s="2915"/>
      <c r="K1" s="2915"/>
      <c r="L1" s="2915"/>
      <c r="M1" s="2915"/>
      <c r="N1" s="2915"/>
      <c r="O1" s="2915"/>
      <c r="P1" s="2915"/>
      <c r="Q1" s="2915"/>
      <c r="R1" s="2915"/>
      <c r="S1" s="2915"/>
      <c r="T1" s="2915"/>
    </row>
    <row r="2" spans="1:20" ht="26.25" customHeight="1">
      <c r="A2" s="2916" t="s">
        <v>115</v>
      </c>
      <c r="B2" s="2916"/>
      <c r="C2" s="2916"/>
      <c r="D2" s="2916"/>
      <c r="E2" s="2916"/>
      <c r="F2" s="2916"/>
      <c r="G2" s="2916"/>
      <c r="H2" s="2916"/>
      <c r="I2" s="2916"/>
      <c r="J2" s="2916"/>
      <c r="K2" s="2916"/>
      <c r="L2" s="2916"/>
      <c r="M2" s="2916"/>
      <c r="N2" s="2916"/>
      <c r="O2" s="2916"/>
      <c r="P2" s="2916"/>
      <c r="Q2" s="2916"/>
      <c r="R2" s="2916"/>
      <c r="S2" s="2916"/>
      <c r="T2" s="2916"/>
    </row>
    <row r="3" spans="1:20" ht="28.5" customHeight="1">
      <c r="A3" s="2915" t="s">
        <v>351</v>
      </c>
      <c r="B3" s="2915"/>
      <c r="C3" s="2915"/>
      <c r="D3" s="2915"/>
      <c r="E3" s="2915"/>
      <c r="F3" s="2915"/>
      <c r="G3" s="2915"/>
      <c r="H3" s="2915"/>
      <c r="I3" s="2915"/>
      <c r="J3" s="2915"/>
      <c r="K3" s="2915"/>
      <c r="L3" s="2915"/>
      <c r="M3" s="2915"/>
      <c r="N3" s="2915"/>
      <c r="O3" s="2915"/>
      <c r="P3" s="2915"/>
      <c r="Q3" s="2915"/>
      <c r="R3" s="2915"/>
      <c r="S3" s="2915"/>
      <c r="T3" s="2915"/>
    </row>
    <row r="4" ht="33" customHeight="1" thickBot="1">
      <c r="B4" s="18"/>
    </row>
    <row r="5" spans="2:20" ht="33" customHeight="1">
      <c r="B5" s="2917" t="s">
        <v>9</v>
      </c>
      <c r="C5" s="2904" t="s">
        <v>0</v>
      </c>
      <c r="D5" s="2905"/>
      <c r="E5" s="2905"/>
      <c r="F5" s="2904" t="s">
        <v>1</v>
      </c>
      <c r="G5" s="2905"/>
      <c r="H5" s="2920"/>
      <c r="I5" s="2924" t="s">
        <v>2</v>
      </c>
      <c r="J5" s="2905"/>
      <c r="K5" s="2905"/>
      <c r="L5" s="2904" t="s">
        <v>3</v>
      </c>
      <c r="M5" s="2905"/>
      <c r="N5" s="2920"/>
      <c r="O5" s="2904">
        <v>5</v>
      </c>
      <c r="P5" s="2905"/>
      <c r="Q5" s="2905"/>
      <c r="R5" s="2908" t="s">
        <v>6</v>
      </c>
      <c r="S5" s="2909"/>
      <c r="T5" s="2910"/>
    </row>
    <row r="6" spans="2:20" ht="33" customHeight="1" thickBot="1">
      <c r="B6" s="2918"/>
      <c r="C6" s="2906"/>
      <c r="D6" s="2907"/>
      <c r="E6" s="2907"/>
      <c r="F6" s="2921"/>
      <c r="G6" s="2922"/>
      <c r="H6" s="2923"/>
      <c r="I6" s="2922"/>
      <c r="J6" s="2922"/>
      <c r="K6" s="2922"/>
      <c r="L6" s="2925"/>
      <c r="M6" s="2926"/>
      <c r="N6" s="2927"/>
      <c r="O6" s="2906"/>
      <c r="P6" s="2907"/>
      <c r="Q6" s="2907"/>
      <c r="R6" s="2911"/>
      <c r="S6" s="2912"/>
      <c r="T6" s="2913"/>
    </row>
    <row r="7" spans="2:20" ht="99.75" customHeight="1" thickBot="1">
      <c r="B7" s="2938"/>
      <c r="C7" s="219" t="s">
        <v>26</v>
      </c>
      <c r="D7" s="221" t="s">
        <v>27</v>
      </c>
      <c r="E7" s="222" t="s">
        <v>4</v>
      </c>
      <c r="F7" s="219" t="s">
        <v>116</v>
      </c>
      <c r="G7" s="221" t="s">
        <v>27</v>
      </c>
      <c r="H7" s="222" t="s">
        <v>4</v>
      </c>
      <c r="I7" s="219">
        <v>8</v>
      </c>
      <c r="J7" s="221" t="s">
        <v>27</v>
      </c>
      <c r="K7" s="222" t="s">
        <v>4</v>
      </c>
      <c r="L7" s="219" t="s">
        <v>116</v>
      </c>
      <c r="M7" s="221" t="s">
        <v>27</v>
      </c>
      <c r="N7" s="222" t="s">
        <v>4</v>
      </c>
      <c r="O7" s="219" t="s">
        <v>116</v>
      </c>
      <c r="P7" s="221" t="s">
        <v>27</v>
      </c>
      <c r="Q7" s="223" t="s">
        <v>4</v>
      </c>
      <c r="R7" s="219" t="s">
        <v>26</v>
      </c>
      <c r="S7" s="221" t="s">
        <v>27</v>
      </c>
      <c r="T7" s="223" t="s">
        <v>4</v>
      </c>
    </row>
    <row r="8" spans="2:20" ht="34.5" customHeight="1">
      <c r="B8" s="68" t="s">
        <v>22</v>
      </c>
      <c r="C8" s="136"/>
      <c r="D8" s="137"/>
      <c r="E8" s="138"/>
      <c r="F8" s="116"/>
      <c r="G8" s="116"/>
      <c r="H8" s="125"/>
      <c r="I8" s="141"/>
      <c r="J8" s="137"/>
      <c r="K8" s="138"/>
      <c r="L8" s="116"/>
      <c r="M8" s="116"/>
      <c r="N8" s="125"/>
      <c r="O8" s="144"/>
      <c r="P8" s="145"/>
      <c r="Q8" s="138"/>
      <c r="R8" s="126"/>
      <c r="S8" s="126"/>
      <c r="T8" s="127"/>
    </row>
    <row r="9" spans="2:20" ht="31.5" customHeight="1">
      <c r="B9" s="2056" t="s">
        <v>105</v>
      </c>
      <c r="C9" s="392">
        <f>C29+C19</f>
        <v>0</v>
      </c>
      <c r="D9" s="393">
        <v>8</v>
      </c>
      <c r="E9" s="396">
        <f aca="true" t="shared" si="0" ref="E9:E14">SUM(C9:D9)</f>
        <v>8</v>
      </c>
      <c r="F9" s="392">
        <f>F29+F19</f>
        <v>0</v>
      </c>
      <c r="G9" s="393">
        <v>9</v>
      </c>
      <c r="H9" s="394">
        <f aca="true" t="shared" si="1" ref="H9:H15">SUM(F9:G9)</f>
        <v>9</v>
      </c>
      <c r="I9" s="392">
        <f>I29+I19</f>
        <v>0</v>
      </c>
      <c r="J9" s="393">
        <v>21</v>
      </c>
      <c r="K9" s="394">
        <f aca="true" t="shared" si="2" ref="K9:K14">SUM(I9:J9)</f>
        <v>21</v>
      </c>
      <c r="L9" s="392">
        <v>0</v>
      </c>
      <c r="M9" s="393">
        <v>0</v>
      </c>
      <c r="N9" s="394">
        <f aca="true" t="shared" si="3" ref="N9:N14">SUM(L9:M9)</f>
        <v>0</v>
      </c>
      <c r="O9" s="392">
        <v>3</v>
      </c>
      <c r="P9" s="393">
        <v>19</v>
      </c>
      <c r="Q9" s="394">
        <f aca="true" t="shared" si="4" ref="Q9:Q15">SUM(O9:P9)</f>
        <v>22</v>
      </c>
      <c r="R9" s="2053">
        <f aca="true" t="shared" si="5" ref="R9:S15">C9+F9+I9+L9+O9</f>
        <v>3</v>
      </c>
      <c r="S9" s="906">
        <f>D9+G9+J9+M9+P9</f>
        <v>57</v>
      </c>
      <c r="T9" s="948">
        <f aca="true" t="shared" si="6" ref="T9:T15">SUM(R9:S9)</f>
        <v>60</v>
      </c>
    </row>
    <row r="10" spans="2:20" ht="31.5" customHeight="1">
      <c r="B10" s="879" t="s">
        <v>117</v>
      </c>
      <c r="C10" s="392">
        <v>3</v>
      </c>
      <c r="D10" s="393">
        <v>2</v>
      </c>
      <c r="E10" s="396">
        <f t="shared" si="0"/>
        <v>5</v>
      </c>
      <c r="F10" s="392">
        <v>2</v>
      </c>
      <c r="G10" s="393">
        <v>15</v>
      </c>
      <c r="H10" s="394">
        <f>SUM(F10:G10)</f>
        <v>17</v>
      </c>
      <c r="I10" s="2082">
        <v>0</v>
      </c>
      <c r="J10" s="393">
        <v>26</v>
      </c>
      <c r="K10" s="394">
        <f>SUM(I10:J10)</f>
        <v>26</v>
      </c>
      <c r="L10" s="392">
        <f>L30+L20</f>
        <v>0</v>
      </c>
      <c r="M10" s="393">
        <v>15</v>
      </c>
      <c r="N10" s="394">
        <f t="shared" si="3"/>
        <v>15</v>
      </c>
      <c r="O10" s="392">
        <f>O30+O20</f>
        <v>0</v>
      </c>
      <c r="P10" s="393">
        <v>10</v>
      </c>
      <c r="Q10" s="394">
        <f t="shared" si="4"/>
        <v>10</v>
      </c>
      <c r="R10" s="2053">
        <f t="shared" si="5"/>
        <v>5</v>
      </c>
      <c r="S10" s="906">
        <f>D10+G10+J10+M10+P10</f>
        <v>68</v>
      </c>
      <c r="T10" s="948">
        <f>SUM(R10:S10)</f>
        <v>73</v>
      </c>
    </row>
    <row r="11" spans="2:20" ht="31.5" customHeight="1">
      <c r="B11" s="879" t="s">
        <v>118</v>
      </c>
      <c r="C11" s="392">
        <f>C31+C21</f>
        <v>0</v>
      </c>
      <c r="D11" s="393">
        <v>6</v>
      </c>
      <c r="E11" s="396">
        <f t="shared" si="0"/>
        <v>6</v>
      </c>
      <c r="F11" s="392">
        <f>F31+F21</f>
        <v>0</v>
      </c>
      <c r="G11" s="393">
        <v>10</v>
      </c>
      <c r="H11" s="394">
        <f t="shared" si="1"/>
        <v>10</v>
      </c>
      <c r="I11" s="392">
        <f>I31+I21</f>
        <v>0</v>
      </c>
      <c r="J11" s="393">
        <v>0</v>
      </c>
      <c r="K11" s="394">
        <f t="shared" si="2"/>
        <v>0</v>
      </c>
      <c r="L11" s="392">
        <f>L31+L21</f>
        <v>0</v>
      </c>
      <c r="M11" s="393">
        <v>0</v>
      </c>
      <c r="N11" s="394">
        <f t="shared" si="3"/>
        <v>0</v>
      </c>
      <c r="O11" s="392">
        <f>O31+O21</f>
        <v>0</v>
      </c>
      <c r="P11" s="393">
        <v>0</v>
      </c>
      <c r="Q11" s="394">
        <f t="shared" si="4"/>
        <v>0</v>
      </c>
      <c r="R11" s="2053">
        <f t="shared" si="5"/>
        <v>0</v>
      </c>
      <c r="S11" s="906">
        <f t="shared" si="5"/>
        <v>16</v>
      </c>
      <c r="T11" s="948">
        <f t="shared" si="6"/>
        <v>16</v>
      </c>
    </row>
    <row r="12" spans="2:20" ht="31.5" customHeight="1">
      <c r="B12" s="879" t="s">
        <v>119</v>
      </c>
      <c r="C12" s="392">
        <f>C32+C22</f>
        <v>0</v>
      </c>
      <c r="D12" s="393">
        <v>16</v>
      </c>
      <c r="E12" s="396">
        <f>SUM(C12:D12)</f>
        <v>16</v>
      </c>
      <c r="F12" s="392">
        <f>F32+F22</f>
        <v>0</v>
      </c>
      <c r="G12" s="393">
        <v>34</v>
      </c>
      <c r="H12" s="394">
        <f t="shared" si="1"/>
        <v>34</v>
      </c>
      <c r="I12" s="392">
        <v>0</v>
      </c>
      <c r="J12" s="393">
        <v>62</v>
      </c>
      <c r="K12" s="394">
        <f>SUM(I12:J12)</f>
        <v>62</v>
      </c>
      <c r="L12" s="392">
        <v>1</v>
      </c>
      <c r="M12" s="393">
        <v>39</v>
      </c>
      <c r="N12" s="394">
        <f>SUM(L12:M12)</f>
        <v>40</v>
      </c>
      <c r="O12" s="392">
        <f>O32+O22</f>
        <v>0</v>
      </c>
      <c r="P12" s="393">
        <v>46</v>
      </c>
      <c r="Q12" s="394">
        <f>SUM(O12:P12)</f>
        <v>46</v>
      </c>
      <c r="R12" s="2053">
        <f t="shared" si="5"/>
        <v>1</v>
      </c>
      <c r="S12" s="906">
        <f>D12+G12+J12+M12+P12</f>
        <v>197</v>
      </c>
      <c r="T12" s="948">
        <f t="shared" si="6"/>
        <v>198</v>
      </c>
    </row>
    <row r="13" spans="2:20" ht="27.75" customHeight="1">
      <c r="B13" s="879" t="s">
        <v>103</v>
      </c>
      <c r="C13" s="392">
        <f>C32+C23</f>
        <v>0</v>
      </c>
      <c r="D13" s="393">
        <v>13</v>
      </c>
      <c r="E13" s="396">
        <f t="shared" si="0"/>
        <v>13</v>
      </c>
      <c r="F13" s="392">
        <f>F32+F23</f>
        <v>0</v>
      </c>
      <c r="G13" s="393">
        <v>21</v>
      </c>
      <c r="H13" s="394">
        <f t="shared" si="1"/>
        <v>21</v>
      </c>
      <c r="I13" s="392">
        <f>I32+I23</f>
        <v>0</v>
      </c>
      <c r="J13" s="393">
        <v>44</v>
      </c>
      <c r="K13" s="394">
        <f>SUM(I13:J13)</f>
        <v>44</v>
      </c>
      <c r="L13" s="392">
        <f>L32+L23</f>
        <v>0</v>
      </c>
      <c r="M13" s="393">
        <v>19</v>
      </c>
      <c r="N13" s="394">
        <f>SUM(L13:M13)</f>
        <v>19</v>
      </c>
      <c r="O13" s="392">
        <f>O32+O23</f>
        <v>0</v>
      </c>
      <c r="P13" s="393">
        <v>25</v>
      </c>
      <c r="Q13" s="394">
        <f>SUM(O13:P13)</f>
        <v>25</v>
      </c>
      <c r="R13" s="2083">
        <f t="shared" si="5"/>
        <v>0</v>
      </c>
      <c r="S13" s="944">
        <f>D13+G13+J13+M13+P13</f>
        <v>122</v>
      </c>
      <c r="T13" s="954">
        <f t="shared" si="6"/>
        <v>122</v>
      </c>
    </row>
    <row r="14" spans="2:20" ht="34.5" customHeight="1">
      <c r="B14" s="879" t="s">
        <v>120</v>
      </c>
      <c r="C14" s="392">
        <f>C33+C24</f>
        <v>0</v>
      </c>
      <c r="D14" s="393">
        <v>10</v>
      </c>
      <c r="E14" s="396">
        <f t="shared" si="0"/>
        <v>10</v>
      </c>
      <c r="F14" s="392">
        <f>F33+F24</f>
        <v>0</v>
      </c>
      <c r="G14" s="393">
        <v>31</v>
      </c>
      <c r="H14" s="394">
        <f t="shared" si="1"/>
        <v>31</v>
      </c>
      <c r="I14" s="392">
        <v>0</v>
      </c>
      <c r="J14" s="393">
        <v>62</v>
      </c>
      <c r="K14" s="394">
        <f t="shared" si="2"/>
        <v>62</v>
      </c>
      <c r="L14" s="392">
        <v>10</v>
      </c>
      <c r="M14" s="393">
        <v>25</v>
      </c>
      <c r="N14" s="394">
        <f t="shared" si="3"/>
        <v>35</v>
      </c>
      <c r="O14" s="392">
        <v>8</v>
      </c>
      <c r="P14" s="393">
        <v>26</v>
      </c>
      <c r="Q14" s="394">
        <f>SUM(O14:P14)</f>
        <v>34</v>
      </c>
      <c r="R14" s="2083">
        <f t="shared" si="5"/>
        <v>18</v>
      </c>
      <c r="S14" s="944">
        <f>D14+G14+J14+M14+P14</f>
        <v>154</v>
      </c>
      <c r="T14" s="954">
        <f t="shared" si="6"/>
        <v>172</v>
      </c>
    </row>
    <row r="15" spans="2:20" ht="55.5" customHeight="1" thickBot="1">
      <c r="B15" s="2056" t="s">
        <v>121</v>
      </c>
      <c r="C15" s="392">
        <v>3</v>
      </c>
      <c r="D15" s="393">
        <v>3</v>
      </c>
      <c r="E15" s="396">
        <f>SUM(C15:D15)</f>
        <v>6</v>
      </c>
      <c r="F15" s="392">
        <v>2</v>
      </c>
      <c r="G15" s="393">
        <v>25</v>
      </c>
      <c r="H15" s="2084">
        <f t="shared" si="1"/>
        <v>27</v>
      </c>
      <c r="I15" s="392">
        <v>0</v>
      </c>
      <c r="J15" s="393">
        <v>41</v>
      </c>
      <c r="K15" s="2084">
        <f>SUM(I15:J15)</f>
        <v>41</v>
      </c>
      <c r="L15" s="392">
        <v>0</v>
      </c>
      <c r="M15" s="393">
        <v>31</v>
      </c>
      <c r="N15" s="2084">
        <f>SUM(L15:M15)</f>
        <v>31</v>
      </c>
      <c r="O15" s="392">
        <v>0</v>
      </c>
      <c r="P15" s="393">
        <v>0</v>
      </c>
      <c r="Q15" s="2084">
        <f t="shared" si="4"/>
        <v>0</v>
      </c>
      <c r="R15" s="2083">
        <f t="shared" si="5"/>
        <v>5</v>
      </c>
      <c r="S15" s="944">
        <f>D15+G15+J15+M15+P15</f>
        <v>100</v>
      </c>
      <c r="T15" s="954">
        <f t="shared" si="6"/>
        <v>105</v>
      </c>
    </row>
    <row r="16" spans="2:20" ht="34.5" customHeight="1" thickBot="1">
      <c r="B16" s="908" t="s">
        <v>16</v>
      </c>
      <c r="C16" s="909">
        <f aca="true" t="shared" si="7" ref="C16:R16">SUM(C9:C15)</f>
        <v>6</v>
      </c>
      <c r="D16" s="910">
        <f t="shared" si="7"/>
        <v>58</v>
      </c>
      <c r="E16" s="911">
        <f t="shared" si="7"/>
        <v>64</v>
      </c>
      <c r="F16" s="912">
        <f t="shared" si="7"/>
        <v>4</v>
      </c>
      <c r="G16" s="910">
        <f>SUM(G9:G15)</f>
        <v>145</v>
      </c>
      <c r="H16" s="913">
        <f>SUM(H9:H15)</f>
        <v>149</v>
      </c>
      <c r="I16" s="909">
        <f t="shared" si="7"/>
        <v>0</v>
      </c>
      <c r="J16" s="910">
        <f t="shared" si="7"/>
        <v>256</v>
      </c>
      <c r="K16" s="911">
        <f t="shared" si="7"/>
        <v>256</v>
      </c>
      <c r="L16" s="912">
        <f t="shared" si="7"/>
        <v>11</v>
      </c>
      <c r="M16" s="910">
        <f t="shared" si="7"/>
        <v>129</v>
      </c>
      <c r="N16" s="913">
        <f t="shared" si="7"/>
        <v>140</v>
      </c>
      <c r="O16" s="909">
        <f t="shared" si="7"/>
        <v>11</v>
      </c>
      <c r="P16" s="910">
        <f t="shared" si="7"/>
        <v>126</v>
      </c>
      <c r="Q16" s="911">
        <f t="shared" si="7"/>
        <v>137</v>
      </c>
      <c r="R16" s="912">
        <f t="shared" si="7"/>
        <v>32</v>
      </c>
      <c r="S16" s="910">
        <f>SUM(S9:S15)</f>
        <v>714</v>
      </c>
      <c r="T16" s="911">
        <f>SUM(T9:T15)</f>
        <v>746</v>
      </c>
    </row>
    <row r="17" spans="2:20" ht="30.75" customHeight="1" thickBot="1">
      <c r="B17" s="882" t="s">
        <v>23</v>
      </c>
      <c r="C17" s="914"/>
      <c r="D17" s="915"/>
      <c r="E17" s="916"/>
      <c r="F17" s="917"/>
      <c r="G17" s="915"/>
      <c r="H17" s="916"/>
      <c r="I17" s="917"/>
      <c r="J17" s="915"/>
      <c r="K17" s="916"/>
      <c r="L17" s="917"/>
      <c r="M17" s="915"/>
      <c r="N17" s="916"/>
      <c r="O17" s="914"/>
      <c r="P17" s="915"/>
      <c r="Q17" s="916"/>
      <c r="R17" s="917"/>
      <c r="S17" s="917"/>
      <c r="T17" s="949"/>
    </row>
    <row r="18" spans="2:20" ht="30.75" customHeight="1" thickBot="1">
      <c r="B18" s="918" t="s">
        <v>11</v>
      </c>
      <c r="C18" s="919"/>
      <c r="D18" s="920"/>
      <c r="E18" s="913"/>
      <c r="F18" s="919"/>
      <c r="G18" s="920"/>
      <c r="H18" s="911"/>
      <c r="I18" s="921"/>
      <c r="J18" s="920" t="s">
        <v>7</v>
      </c>
      <c r="K18" s="913"/>
      <c r="L18" s="919"/>
      <c r="M18" s="920"/>
      <c r="N18" s="913"/>
      <c r="O18" s="909"/>
      <c r="P18" s="910"/>
      <c r="Q18" s="913"/>
      <c r="R18" s="491"/>
      <c r="S18" s="491"/>
      <c r="T18" s="950"/>
    </row>
    <row r="19" spans="2:20" ht="30" customHeight="1">
      <c r="B19" s="2056" t="s">
        <v>105</v>
      </c>
      <c r="C19" s="927">
        <v>0</v>
      </c>
      <c r="D19" s="928">
        <v>8</v>
      </c>
      <c r="E19" s="929">
        <f aca="true" t="shared" si="8" ref="E19:E24">SUM(C19:D19)</f>
        <v>8</v>
      </c>
      <c r="F19" s="927">
        <v>0</v>
      </c>
      <c r="G19" s="928">
        <v>8</v>
      </c>
      <c r="H19" s="929">
        <f aca="true" t="shared" si="9" ref="H19:H25">SUM(F19:G19)</f>
        <v>8</v>
      </c>
      <c r="I19" s="927">
        <v>0</v>
      </c>
      <c r="J19" s="928">
        <v>21</v>
      </c>
      <c r="K19" s="929">
        <f aca="true" t="shared" si="10" ref="K19:K24">SUM(I19:J19)</f>
        <v>21</v>
      </c>
      <c r="L19" s="927">
        <v>0</v>
      </c>
      <c r="M19" s="928">
        <v>0</v>
      </c>
      <c r="N19" s="929">
        <f aca="true" t="shared" si="11" ref="N19:N24">SUM(L19:M19)</f>
        <v>0</v>
      </c>
      <c r="O19" s="927">
        <v>3</v>
      </c>
      <c r="P19" s="928">
        <v>19</v>
      </c>
      <c r="Q19" s="929">
        <f aca="true" t="shared" si="12" ref="Q19:Q25">SUM(O19:P19)</f>
        <v>22</v>
      </c>
      <c r="R19" s="940">
        <f aca="true" t="shared" si="13" ref="R19:S25">C19+F19+I19+L19+O19</f>
        <v>3</v>
      </c>
      <c r="S19" s="941">
        <f t="shared" si="13"/>
        <v>56</v>
      </c>
      <c r="T19" s="953">
        <f aca="true" t="shared" si="14" ref="T19:T25">SUM(R19:S19)</f>
        <v>59</v>
      </c>
    </row>
    <row r="20" spans="2:20" ht="30" customHeight="1">
      <c r="B20" s="879" t="s">
        <v>117</v>
      </c>
      <c r="C20" s="936">
        <v>3</v>
      </c>
      <c r="D20" s="937">
        <v>2</v>
      </c>
      <c r="E20" s="938">
        <f t="shared" si="8"/>
        <v>5</v>
      </c>
      <c r="F20" s="936">
        <v>2</v>
      </c>
      <c r="G20" s="937">
        <v>15</v>
      </c>
      <c r="H20" s="938">
        <f t="shared" si="9"/>
        <v>17</v>
      </c>
      <c r="I20" s="936">
        <v>0</v>
      </c>
      <c r="J20" s="937">
        <v>25</v>
      </c>
      <c r="K20" s="938">
        <f>SUM(I20:J20)</f>
        <v>25</v>
      </c>
      <c r="L20" s="936">
        <v>0</v>
      </c>
      <c r="M20" s="937">
        <v>15</v>
      </c>
      <c r="N20" s="938">
        <f t="shared" si="11"/>
        <v>15</v>
      </c>
      <c r="O20" s="936">
        <v>0</v>
      </c>
      <c r="P20" s="937">
        <v>10</v>
      </c>
      <c r="Q20" s="938">
        <f t="shared" si="12"/>
        <v>10</v>
      </c>
      <c r="R20" s="943">
        <f t="shared" si="13"/>
        <v>5</v>
      </c>
      <c r="S20" s="944">
        <f>D20+G20+J20+M20+P20</f>
        <v>67</v>
      </c>
      <c r="T20" s="954">
        <f>SUM(R20:S20)</f>
        <v>72</v>
      </c>
    </row>
    <row r="21" spans="2:20" ht="30" customHeight="1">
      <c r="B21" s="879" t="s">
        <v>118</v>
      </c>
      <c r="C21" s="932">
        <v>0</v>
      </c>
      <c r="D21" s="933">
        <v>5</v>
      </c>
      <c r="E21" s="396">
        <f t="shared" si="8"/>
        <v>5</v>
      </c>
      <c r="F21" s="932">
        <v>0</v>
      </c>
      <c r="G21" s="933">
        <v>10</v>
      </c>
      <c r="H21" s="396">
        <f t="shared" si="9"/>
        <v>10</v>
      </c>
      <c r="I21" s="932">
        <v>0</v>
      </c>
      <c r="J21" s="933">
        <v>0</v>
      </c>
      <c r="K21" s="396">
        <f t="shared" si="10"/>
        <v>0</v>
      </c>
      <c r="L21" s="932">
        <v>0</v>
      </c>
      <c r="M21" s="933">
        <v>0</v>
      </c>
      <c r="N21" s="396">
        <f t="shared" si="11"/>
        <v>0</v>
      </c>
      <c r="O21" s="932">
        <v>0</v>
      </c>
      <c r="P21" s="933">
        <v>0</v>
      </c>
      <c r="Q21" s="394">
        <f t="shared" si="12"/>
        <v>0</v>
      </c>
      <c r="R21" s="943">
        <f t="shared" si="13"/>
        <v>0</v>
      </c>
      <c r="S21" s="944">
        <f t="shared" si="13"/>
        <v>15</v>
      </c>
      <c r="T21" s="954">
        <f t="shared" si="14"/>
        <v>15</v>
      </c>
    </row>
    <row r="22" spans="2:20" ht="30" customHeight="1">
      <c r="B22" s="879" t="s">
        <v>119</v>
      </c>
      <c r="C22" s="936">
        <v>0</v>
      </c>
      <c r="D22" s="937">
        <v>16</v>
      </c>
      <c r="E22" s="1985">
        <f>SUM(C22:D22)</f>
        <v>16</v>
      </c>
      <c r="F22" s="936">
        <v>0</v>
      </c>
      <c r="G22" s="937">
        <v>34</v>
      </c>
      <c r="H22" s="396">
        <f t="shared" si="9"/>
        <v>34</v>
      </c>
      <c r="I22" s="936">
        <v>0</v>
      </c>
      <c r="J22" s="937">
        <v>57</v>
      </c>
      <c r="K22" s="938">
        <f>SUM(I22:J22)</f>
        <v>57</v>
      </c>
      <c r="L22" s="936">
        <v>1</v>
      </c>
      <c r="M22" s="937">
        <v>37</v>
      </c>
      <c r="N22" s="938">
        <f>SUM(L22:M22)</f>
        <v>38</v>
      </c>
      <c r="O22" s="936">
        <v>0</v>
      </c>
      <c r="P22" s="937">
        <v>46</v>
      </c>
      <c r="Q22" s="938">
        <f>SUM(O22:P22)</f>
        <v>46</v>
      </c>
      <c r="R22" s="943">
        <f t="shared" si="13"/>
        <v>1</v>
      </c>
      <c r="S22" s="944">
        <f t="shared" si="13"/>
        <v>190</v>
      </c>
      <c r="T22" s="954">
        <f t="shared" si="14"/>
        <v>191</v>
      </c>
    </row>
    <row r="23" spans="2:20" ht="25.5" customHeight="1">
      <c r="B23" s="879" t="s">
        <v>103</v>
      </c>
      <c r="C23" s="932">
        <v>0</v>
      </c>
      <c r="D23" s="933">
        <v>12</v>
      </c>
      <c r="E23" s="394">
        <f t="shared" si="8"/>
        <v>12</v>
      </c>
      <c r="F23" s="932">
        <v>0</v>
      </c>
      <c r="G23" s="933">
        <v>21</v>
      </c>
      <c r="H23" s="396">
        <f t="shared" si="9"/>
        <v>21</v>
      </c>
      <c r="I23" s="932">
        <v>0</v>
      </c>
      <c r="J23" s="933">
        <v>37</v>
      </c>
      <c r="K23" s="396">
        <f>SUM(I23:J23)</f>
        <v>37</v>
      </c>
      <c r="L23" s="932">
        <v>0</v>
      </c>
      <c r="M23" s="933">
        <v>18</v>
      </c>
      <c r="N23" s="396">
        <f>SUM(L23:M23)</f>
        <v>18</v>
      </c>
      <c r="O23" s="932">
        <v>0</v>
      </c>
      <c r="P23" s="933">
        <v>25</v>
      </c>
      <c r="Q23" s="394">
        <f>SUM(O23:P23)</f>
        <v>25</v>
      </c>
      <c r="R23" s="943">
        <f t="shared" si="13"/>
        <v>0</v>
      </c>
      <c r="S23" s="944">
        <f t="shared" si="13"/>
        <v>113</v>
      </c>
      <c r="T23" s="954">
        <f t="shared" si="14"/>
        <v>113</v>
      </c>
    </row>
    <row r="24" spans="2:20" ht="31.5" customHeight="1">
      <c r="B24" s="879" t="s">
        <v>120</v>
      </c>
      <c r="C24" s="932">
        <v>0</v>
      </c>
      <c r="D24" s="933">
        <v>10</v>
      </c>
      <c r="E24" s="396">
        <f t="shared" si="8"/>
        <v>10</v>
      </c>
      <c r="F24" s="932">
        <v>0</v>
      </c>
      <c r="G24" s="933">
        <v>30</v>
      </c>
      <c r="H24" s="396">
        <f t="shared" si="9"/>
        <v>30</v>
      </c>
      <c r="I24" s="932">
        <v>0</v>
      </c>
      <c r="J24" s="933">
        <v>61</v>
      </c>
      <c r="K24" s="396">
        <f t="shared" si="10"/>
        <v>61</v>
      </c>
      <c r="L24" s="932">
        <v>10</v>
      </c>
      <c r="M24" s="933">
        <v>24</v>
      </c>
      <c r="N24" s="396">
        <f t="shared" si="11"/>
        <v>34</v>
      </c>
      <c r="O24" s="932">
        <v>8</v>
      </c>
      <c r="P24" s="933">
        <v>26</v>
      </c>
      <c r="Q24" s="396">
        <f>SUM(O24:P24)</f>
        <v>34</v>
      </c>
      <c r="R24" s="943">
        <f t="shared" si="13"/>
        <v>18</v>
      </c>
      <c r="S24" s="944">
        <f t="shared" si="13"/>
        <v>151</v>
      </c>
      <c r="T24" s="954">
        <f t="shared" si="14"/>
        <v>169</v>
      </c>
    </row>
    <row r="25" spans="2:20" ht="54" customHeight="1" thickBot="1">
      <c r="B25" s="2056" t="s">
        <v>121</v>
      </c>
      <c r="C25" s="932">
        <v>3</v>
      </c>
      <c r="D25" s="933">
        <v>3</v>
      </c>
      <c r="E25" s="396">
        <f>SUM(C25:D25)</f>
        <v>6</v>
      </c>
      <c r="F25" s="932">
        <v>2</v>
      </c>
      <c r="G25" s="2085">
        <v>25</v>
      </c>
      <c r="H25" s="396">
        <f t="shared" si="9"/>
        <v>27</v>
      </c>
      <c r="I25" s="932">
        <v>0</v>
      </c>
      <c r="J25" s="933">
        <v>40</v>
      </c>
      <c r="K25" s="396">
        <f>SUM(I25:J25)</f>
        <v>40</v>
      </c>
      <c r="L25" s="932">
        <v>0</v>
      </c>
      <c r="M25" s="933">
        <v>30</v>
      </c>
      <c r="N25" s="396">
        <f>SUM(L25:M25)</f>
        <v>30</v>
      </c>
      <c r="O25" s="932">
        <v>0</v>
      </c>
      <c r="P25" s="933">
        <v>0</v>
      </c>
      <c r="Q25" s="396">
        <f t="shared" si="12"/>
        <v>0</v>
      </c>
      <c r="R25" s="943">
        <f t="shared" si="13"/>
        <v>5</v>
      </c>
      <c r="S25" s="944">
        <f t="shared" si="13"/>
        <v>98</v>
      </c>
      <c r="T25" s="954">
        <f t="shared" si="14"/>
        <v>103</v>
      </c>
    </row>
    <row r="26" spans="2:20" ht="27.75" customHeight="1" thickBot="1">
      <c r="B26" s="922" t="s">
        <v>8</v>
      </c>
      <c r="C26" s="914">
        <f aca="true" t="shared" si="15" ref="C26:R26">SUM(C19:C25)</f>
        <v>6</v>
      </c>
      <c r="D26" s="914">
        <f t="shared" si="15"/>
        <v>56</v>
      </c>
      <c r="E26" s="914">
        <f t="shared" si="15"/>
        <v>62</v>
      </c>
      <c r="F26" s="914">
        <f t="shared" si="15"/>
        <v>4</v>
      </c>
      <c r="G26" s="914">
        <f>SUM(G19:G25)</f>
        <v>143</v>
      </c>
      <c r="H26" s="914">
        <f>SUM(H19:H25)</f>
        <v>147</v>
      </c>
      <c r="I26" s="914">
        <f t="shared" si="15"/>
        <v>0</v>
      </c>
      <c r="J26" s="914">
        <f>SUM(J19:J25)</f>
        <v>241</v>
      </c>
      <c r="K26" s="914">
        <f>SUM(K19:K25)</f>
        <v>241</v>
      </c>
      <c r="L26" s="914">
        <f t="shared" si="15"/>
        <v>11</v>
      </c>
      <c r="M26" s="914">
        <f>SUM(M19:M25)</f>
        <v>124</v>
      </c>
      <c r="N26" s="914">
        <f>SUM(N19:N25)</f>
        <v>135</v>
      </c>
      <c r="O26" s="914">
        <f t="shared" si="15"/>
        <v>11</v>
      </c>
      <c r="P26" s="914">
        <f>SUM(P19:P25)</f>
        <v>126</v>
      </c>
      <c r="Q26" s="914">
        <f>SUM(Q19:Q25)</f>
        <v>137</v>
      </c>
      <c r="R26" s="914">
        <f t="shared" si="15"/>
        <v>32</v>
      </c>
      <c r="S26" s="914">
        <f>SUM(S19:S25)</f>
        <v>690</v>
      </c>
      <c r="T26" s="946">
        <f>SUM(T19:T25)</f>
        <v>722</v>
      </c>
    </row>
    <row r="27" spans="2:20" ht="30.75" customHeight="1">
      <c r="B27" s="891" t="s">
        <v>25</v>
      </c>
      <c r="C27" s="923"/>
      <c r="D27" s="924"/>
      <c r="E27" s="925"/>
      <c r="F27" s="923"/>
      <c r="G27" s="924"/>
      <c r="H27" s="926"/>
      <c r="I27" s="924"/>
      <c r="J27" s="924"/>
      <c r="K27" s="925"/>
      <c r="L27" s="923"/>
      <c r="M27" s="924"/>
      <c r="N27" s="926"/>
      <c r="O27" s="924"/>
      <c r="P27" s="924"/>
      <c r="Q27" s="925"/>
      <c r="R27" s="923"/>
      <c r="S27" s="924"/>
      <c r="T27" s="951"/>
    </row>
    <row r="28" spans="2:20" ht="24.75" customHeight="1">
      <c r="B28" s="2056" t="s">
        <v>105</v>
      </c>
      <c r="C28" s="927">
        <v>0</v>
      </c>
      <c r="D28" s="928">
        <v>0</v>
      </c>
      <c r="E28" s="929">
        <f aca="true" t="shared" si="16" ref="E28:E34">SUM(C28:D28)</f>
        <v>0</v>
      </c>
      <c r="F28" s="927">
        <v>0</v>
      </c>
      <c r="G28" s="928">
        <v>1</v>
      </c>
      <c r="H28" s="930">
        <f aca="true" t="shared" si="17" ref="H28:H34">SUM(F28:G28)</f>
        <v>1</v>
      </c>
      <c r="I28" s="931">
        <v>0</v>
      </c>
      <c r="J28" s="928">
        <v>0</v>
      </c>
      <c r="K28" s="929">
        <f aca="true" t="shared" si="18" ref="K28:K34">SUM(I28:J28)</f>
        <v>0</v>
      </c>
      <c r="L28" s="932">
        <v>0</v>
      </c>
      <c r="M28" s="933">
        <v>0</v>
      </c>
      <c r="N28" s="394">
        <f aca="true" t="shared" si="19" ref="N28:N34">SUM(L28:M28)</f>
        <v>0</v>
      </c>
      <c r="O28" s="931">
        <v>0</v>
      </c>
      <c r="P28" s="928">
        <v>0</v>
      </c>
      <c r="Q28" s="929">
        <f aca="true" t="shared" si="20" ref="Q28:Q34">SUM(O28:P28)</f>
        <v>0</v>
      </c>
      <c r="R28" s="934">
        <f aca="true" t="shared" si="21" ref="R28:S34">C28+F28+I28+L28+O28</f>
        <v>0</v>
      </c>
      <c r="S28" s="935">
        <f t="shared" si="21"/>
        <v>1</v>
      </c>
      <c r="T28" s="952">
        <f aca="true" t="shared" si="22" ref="T28:T34">SUM(R28:S28)</f>
        <v>1</v>
      </c>
    </row>
    <row r="29" spans="2:20" ht="24.75" customHeight="1">
      <c r="B29" s="879" t="s">
        <v>117</v>
      </c>
      <c r="C29" s="936">
        <v>0</v>
      </c>
      <c r="D29" s="937">
        <v>0</v>
      </c>
      <c r="E29" s="938">
        <f t="shared" si="16"/>
        <v>0</v>
      </c>
      <c r="F29" s="936">
        <v>0</v>
      </c>
      <c r="G29" s="937">
        <v>0</v>
      </c>
      <c r="H29" s="1985">
        <f t="shared" si="17"/>
        <v>0</v>
      </c>
      <c r="I29" s="939">
        <v>0</v>
      </c>
      <c r="J29" s="937">
        <v>1</v>
      </c>
      <c r="K29" s="938">
        <f>SUM(I29:J29)</f>
        <v>1</v>
      </c>
      <c r="L29" s="936">
        <v>0</v>
      </c>
      <c r="M29" s="937">
        <v>0</v>
      </c>
      <c r="N29" s="930">
        <f t="shared" si="19"/>
        <v>0</v>
      </c>
      <c r="O29" s="939">
        <v>0</v>
      </c>
      <c r="P29" s="937">
        <v>0</v>
      </c>
      <c r="Q29" s="938">
        <f t="shared" si="20"/>
        <v>0</v>
      </c>
      <c r="R29" s="940">
        <f t="shared" si="21"/>
        <v>0</v>
      </c>
      <c r="S29" s="941">
        <f t="shared" si="21"/>
        <v>1</v>
      </c>
      <c r="T29" s="953">
        <f t="shared" si="22"/>
        <v>1</v>
      </c>
    </row>
    <row r="30" spans="2:20" ht="24.75" customHeight="1">
      <c r="B30" s="879" t="s">
        <v>118</v>
      </c>
      <c r="C30" s="932">
        <v>0</v>
      </c>
      <c r="D30" s="933">
        <v>1</v>
      </c>
      <c r="E30" s="396">
        <f>SUM(C30:D30)</f>
        <v>1</v>
      </c>
      <c r="F30" s="932">
        <v>0</v>
      </c>
      <c r="G30" s="933">
        <v>0</v>
      </c>
      <c r="H30" s="394">
        <f t="shared" si="17"/>
        <v>0</v>
      </c>
      <c r="I30" s="942">
        <v>0</v>
      </c>
      <c r="J30" s="933">
        <v>0</v>
      </c>
      <c r="K30" s="396">
        <f t="shared" si="18"/>
        <v>0</v>
      </c>
      <c r="L30" s="932">
        <v>0</v>
      </c>
      <c r="M30" s="933">
        <v>0</v>
      </c>
      <c r="N30" s="394">
        <f t="shared" si="19"/>
        <v>0</v>
      </c>
      <c r="O30" s="942">
        <v>0</v>
      </c>
      <c r="P30" s="933">
        <v>0</v>
      </c>
      <c r="Q30" s="396">
        <f t="shared" si="20"/>
        <v>0</v>
      </c>
      <c r="R30" s="943">
        <f t="shared" si="21"/>
        <v>0</v>
      </c>
      <c r="S30" s="944">
        <f t="shared" si="21"/>
        <v>1</v>
      </c>
      <c r="T30" s="954">
        <f t="shared" si="22"/>
        <v>1</v>
      </c>
    </row>
    <row r="31" spans="2:20" ht="24.75" customHeight="1">
      <c r="B31" s="879" t="s">
        <v>119</v>
      </c>
      <c r="C31" s="927">
        <v>0</v>
      </c>
      <c r="D31" s="928">
        <v>0</v>
      </c>
      <c r="E31" s="929">
        <f>SUM(C31:D31)</f>
        <v>0</v>
      </c>
      <c r="F31" s="927">
        <v>0</v>
      </c>
      <c r="G31" s="928">
        <v>0</v>
      </c>
      <c r="H31" s="930">
        <f t="shared" si="17"/>
        <v>0</v>
      </c>
      <c r="I31" s="931">
        <v>0</v>
      </c>
      <c r="J31" s="928">
        <v>5</v>
      </c>
      <c r="K31" s="929">
        <f>SUM(I31:J31)</f>
        <v>5</v>
      </c>
      <c r="L31" s="927">
        <v>0</v>
      </c>
      <c r="M31" s="928">
        <v>2</v>
      </c>
      <c r="N31" s="1986">
        <f>SUM(L31:M31)</f>
        <v>2</v>
      </c>
      <c r="O31" s="931">
        <v>0</v>
      </c>
      <c r="P31" s="928">
        <v>0</v>
      </c>
      <c r="Q31" s="929">
        <f t="shared" si="20"/>
        <v>0</v>
      </c>
      <c r="R31" s="934">
        <f t="shared" si="21"/>
        <v>0</v>
      </c>
      <c r="S31" s="935">
        <f t="shared" si="21"/>
        <v>7</v>
      </c>
      <c r="T31" s="952">
        <f t="shared" si="22"/>
        <v>7</v>
      </c>
    </row>
    <row r="32" spans="2:20" ht="27.75" customHeight="1">
      <c r="B32" s="879" t="s">
        <v>103</v>
      </c>
      <c r="C32" s="932">
        <v>0</v>
      </c>
      <c r="D32" s="933">
        <v>1</v>
      </c>
      <c r="E32" s="396">
        <f>SUM(C32:D32)</f>
        <v>1</v>
      </c>
      <c r="F32" s="932">
        <v>0</v>
      </c>
      <c r="G32" s="933">
        <v>0</v>
      </c>
      <c r="H32" s="394">
        <f t="shared" si="17"/>
        <v>0</v>
      </c>
      <c r="I32" s="942">
        <v>0</v>
      </c>
      <c r="J32" s="933">
        <v>7</v>
      </c>
      <c r="K32" s="396">
        <f>SUM(I32:J32)</f>
        <v>7</v>
      </c>
      <c r="L32" s="932">
        <v>0</v>
      </c>
      <c r="M32" s="933">
        <v>1</v>
      </c>
      <c r="N32" s="394">
        <f t="shared" si="19"/>
        <v>1</v>
      </c>
      <c r="O32" s="942">
        <v>0</v>
      </c>
      <c r="P32" s="933">
        <v>0</v>
      </c>
      <c r="Q32" s="396">
        <f t="shared" si="20"/>
        <v>0</v>
      </c>
      <c r="R32" s="943">
        <f t="shared" si="21"/>
        <v>0</v>
      </c>
      <c r="S32" s="944">
        <f t="shared" si="21"/>
        <v>9</v>
      </c>
      <c r="T32" s="954">
        <f t="shared" si="22"/>
        <v>9</v>
      </c>
    </row>
    <row r="33" spans="2:20" ht="29.25" customHeight="1">
      <c r="B33" s="879" t="s">
        <v>120</v>
      </c>
      <c r="C33" s="932">
        <v>0</v>
      </c>
      <c r="D33" s="933">
        <v>0</v>
      </c>
      <c r="E33" s="396">
        <f>SUM(C33:D33)</f>
        <v>0</v>
      </c>
      <c r="F33" s="932">
        <v>0</v>
      </c>
      <c r="G33" s="933">
        <v>1</v>
      </c>
      <c r="H33" s="394">
        <f t="shared" si="17"/>
        <v>1</v>
      </c>
      <c r="I33" s="942">
        <v>0</v>
      </c>
      <c r="J33" s="933">
        <v>1</v>
      </c>
      <c r="K33" s="396">
        <f t="shared" si="18"/>
        <v>1</v>
      </c>
      <c r="L33" s="932">
        <v>0</v>
      </c>
      <c r="M33" s="933">
        <v>1</v>
      </c>
      <c r="N33" s="394">
        <f t="shared" si="19"/>
        <v>1</v>
      </c>
      <c r="O33" s="942">
        <v>0</v>
      </c>
      <c r="P33" s="933">
        <v>0</v>
      </c>
      <c r="Q33" s="396">
        <f t="shared" si="20"/>
        <v>0</v>
      </c>
      <c r="R33" s="943">
        <f t="shared" si="21"/>
        <v>0</v>
      </c>
      <c r="S33" s="944">
        <f t="shared" si="21"/>
        <v>3</v>
      </c>
      <c r="T33" s="954">
        <f t="shared" si="22"/>
        <v>3</v>
      </c>
    </row>
    <row r="34" spans="2:20" ht="54" customHeight="1" thickBot="1">
      <c r="B34" s="2056" t="s">
        <v>121</v>
      </c>
      <c r="C34" s="932">
        <v>0</v>
      </c>
      <c r="D34" s="933">
        <v>0</v>
      </c>
      <c r="E34" s="396">
        <f t="shared" si="16"/>
        <v>0</v>
      </c>
      <c r="F34" s="932">
        <v>0</v>
      </c>
      <c r="G34" s="933">
        <v>0</v>
      </c>
      <c r="H34" s="394">
        <f t="shared" si="17"/>
        <v>0</v>
      </c>
      <c r="I34" s="942">
        <v>0</v>
      </c>
      <c r="J34" s="933">
        <v>1</v>
      </c>
      <c r="K34" s="396">
        <f t="shared" si="18"/>
        <v>1</v>
      </c>
      <c r="L34" s="932">
        <v>0</v>
      </c>
      <c r="M34" s="933">
        <v>1</v>
      </c>
      <c r="N34" s="394">
        <f t="shared" si="19"/>
        <v>1</v>
      </c>
      <c r="O34" s="942">
        <v>0</v>
      </c>
      <c r="P34" s="933">
        <v>0</v>
      </c>
      <c r="Q34" s="396">
        <f t="shared" si="20"/>
        <v>0</v>
      </c>
      <c r="R34" s="943">
        <f t="shared" si="21"/>
        <v>0</v>
      </c>
      <c r="S34" s="944">
        <f t="shared" si="21"/>
        <v>2</v>
      </c>
      <c r="T34" s="954">
        <f t="shared" si="22"/>
        <v>2</v>
      </c>
    </row>
    <row r="35" spans="2:20" ht="27" customHeight="1" thickBot="1">
      <c r="B35" s="894" t="s">
        <v>13</v>
      </c>
      <c r="C35" s="911">
        <f aca="true" t="shared" si="23" ref="C35:R35">SUM(C28:C34)</f>
        <v>0</v>
      </c>
      <c r="D35" s="909">
        <f>SUM(D28:D34)</f>
        <v>2</v>
      </c>
      <c r="E35" s="945">
        <f>SUM(E28:E34)</f>
        <v>2</v>
      </c>
      <c r="F35" s="909">
        <f t="shared" si="23"/>
        <v>0</v>
      </c>
      <c r="G35" s="909">
        <f>SUM(G28:G34)</f>
        <v>2</v>
      </c>
      <c r="H35" s="946">
        <f>SUM(H28:H34)</f>
        <v>2</v>
      </c>
      <c r="I35" s="912">
        <f t="shared" si="23"/>
        <v>0</v>
      </c>
      <c r="J35" s="909">
        <f>SUM(J28:J34)</f>
        <v>15</v>
      </c>
      <c r="K35" s="909">
        <f>SUM(K28:K34)</f>
        <v>15</v>
      </c>
      <c r="L35" s="909">
        <f t="shared" si="23"/>
        <v>0</v>
      </c>
      <c r="M35" s="909">
        <f>SUM(M28:M34)</f>
        <v>5</v>
      </c>
      <c r="N35" s="909">
        <f>SUM(N28:N34)</f>
        <v>5</v>
      </c>
      <c r="O35" s="909">
        <f t="shared" si="23"/>
        <v>0</v>
      </c>
      <c r="P35" s="909">
        <f t="shared" si="23"/>
        <v>0</v>
      </c>
      <c r="Q35" s="945">
        <f t="shared" si="23"/>
        <v>0</v>
      </c>
      <c r="R35" s="909">
        <f t="shared" si="23"/>
        <v>0</v>
      </c>
      <c r="S35" s="909">
        <f>SUM(S28:S34)</f>
        <v>24</v>
      </c>
      <c r="T35" s="946">
        <f>SUM(T28:T34)</f>
        <v>24</v>
      </c>
    </row>
    <row r="36" spans="2:21" ht="30.75" customHeight="1" thickBot="1">
      <c r="B36" s="947" t="s">
        <v>10</v>
      </c>
      <c r="C36" s="988">
        <f aca="true" t="shared" si="24" ref="C36:R36">C26</f>
        <v>6</v>
      </c>
      <c r="D36" s="2086">
        <f t="shared" si="24"/>
        <v>56</v>
      </c>
      <c r="E36" s="2087">
        <f t="shared" si="24"/>
        <v>62</v>
      </c>
      <c r="F36" s="2088">
        <f t="shared" si="24"/>
        <v>4</v>
      </c>
      <c r="G36" s="2086">
        <f>G26</f>
        <v>143</v>
      </c>
      <c r="H36" s="2089">
        <f>H26</f>
        <v>147</v>
      </c>
      <c r="I36" s="988">
        <f t="shared" si="24"/>
        <v>0</v>
      </c>
      <c r="J36" s="2086">
        <f t="shared" si="24"/>
        <v>241</v>
      </c>
      <c r="K36" s="2087">
        <f t="shared" si="24"/>
        <v>241</v>
      </c>
      <c r="L36" s="2088">
        <f t="shared" si="24"/>
        <v>11</v>
      </c>
      <c r="M36" s="2086">
        <f t="shared" si="24"/>
        <v>124</v>
      </c>
      <c r="N36" s="2089">
        <f t="shared" si="24"/>
        <v>135</v>
      </c>
      <c r="O36" s="988">
        <f t="shared" si="24"/>
        <v>11</v>
      </c>
      <c r="P36" s="2086">
        <f t="shared" si="24"/>
        <v>126</v>
      </c>
      <c r="Q36" s="2087">
        <f t="shared" si="24"/>
        <v>137</v>
      </c>
      <c r="R36" s="2088">
        <f t="shared" si="24"/>
        <v>32</v>
      </c>
      <c r="S36" s="2086">
        <f>S26</f>
        <v>690</v>
      </c>
      <c r="T36" s="2087">
        <f>T26</f>
        <v>722</v>
      </c>
      <c r="U36" s="30"/>
    </row>
    <row r="37" spans="2:20" ht="37.5" customHeight="1" thickBot="1">
      <c r="B37" s="897" t="s">
        <v>17</v>
      </c>
      <c r="C37" s="1181">
        <f aca="true" t="shared" si="25" ref="C37:R37">C35</f>
        <v>0</v>
      </c>
      <c r="D37" s="1182">
        <f>D35</f>
        <v>2</v>
      </c>
      <c r="E37" s="1183">
        <f>E35</f>
        <v>2</v>
      </c>
      <c r="F37" s="1184">
        <f t="shared" si="25"/>
        <v>0</v>
      </c>
      <c r="G37" s="1182">
        <f>G35</f>
        <v>2</v>
      </c>
      <c r="H37" s="1185">
        <f>H35</f>
        <v>2</v>
      </c>
      <c r="I37" s="1181">
        <f t="shared" si="25"/>
        <v>0</v>
      </c>
      <c r="J37" s="1182">
        <f>J35</f>
        <v>15</v>
      </c>
      <c r="K37" s="1183">
        <f>K35</f>
        <v>15</v>
      </c>
      <c r="L37" s="1184">
        <f t="shared" si="25"/>
        <v>0</v>
      </c>
      <c r="M37" s="1182">
        <f>M35</f>
        <v>5</v>
      </c>
      <c r="N37" s="1185">
        <f>N35</f>
        <v>5</v>
      </c>
      <c r="O37" s="1181">
        <f t="shared" si="25"/>
        <v>0</v>
      </c>
      <c r="P37" s="1182">
        <f t="shared" si="25"/>
        <v>0</v>
      </c>
      <c r="Q37" s="1183">
        <f t="shared" si="25"/>
        <v>0</v>
      </c>
      <c r="R37" s="1184">
        <f t="shared" si="25"/>
        <v>0</v>
      </c>
      <c r="S37" s="1182">
        <f>S35</f>
        <v>24</v>
      </c>
      <c r="T37" s="1183">
        <f>T35</f>
        <v>24</v>
      </c>
    </row>
    <row r="38" spans="2:20" ht="36" customHeight="1" thickBot="1">
      <c r="B38" s="900" t="s">
        <v>18</v>
      </c>
      <c r="C38" s="2090">
        <f aca="true" t="shared" si="26" ref="C38:R38">SUM(C36:C37)</f>
        <v>6</v>
      </c>
      <c r="D38" s="2091">
        <f t="shared" si="26"/>
        <v>58</v>
      </c>
      <c r="E38" s="2092">
        <f t="shared" si="26"/>
        <v>64</v>
      </c>
      <c r="F38" s="2093">
        <f t="shared" si="26"/>
        <v>4</v>
      </c>
      <c r="G38" s="2091">
        <f>SUM(G36:G37)</f>
        <v>145</v>
      </c>
      <c r="H38" s="2094">
        <f>SUM(H36:H37)</f>
        <v>149</v>
      </c>
      <c r="I38" s="2090">
        <f t="shared" si="26"/>
        <v>0</v>
      </c>
      <c r="J38" s="2091">
        <f t="shared" si="26"/>
        <v>256</v>
      </c>
      <c r="K38" s="2092">
        <f t="shared" si="26"/>
        <v>256</v>
      </c>
      <c r="L38" s="2093">
        <f t="shared" si="26"/>
        <v>11</v>
      </c>
      <c r="M38" s="2091">
        <f t="shared" si="26"/>
        <v>129</v>
      </c>
      <c r="N38" s="2094">
        <f t="shared" si="26"/>
        <v>140</v>
      </c>
      <c r="O38" s="2090">
        <f t="shared" si="26"/>
        <v>11</v>
      </c>
      <c r="P38" s="2091">
        <f t="shared" si="26"/>
        <v>126</v>
      </c>
      <c r="Q38" s="2092">
        <f t="shared" si="26"/>
        <v>137</v>
      </c>
      <c r="R38" s="2093">
        <f t="shared" si="26"/>
        <v>32</v>
      </c>
      <c r="S38" s="2091">
        <f>SUM(S36:S37)</f>
        <v>714</v>
      </c>
      <c r="T38" s="2092">
        <f>SUM(T36:T37)</f>
        <v>746</v>
      </c>
    </row>
    <row r="39" spans="2:20" ht="25.5"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</row>
    <row r="40" spans="2:20" ht="25.5"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</row>
    <row r="41" spans="2:20" ht="25.5">
      <c r="B41" s="2914" t="s">
        <v>122</v>
      </c>
      <c r="C41" s="2914"/>
      <c r="D41" s="2914"/>
      <c r="E41" s="2914"/>
      <c r="F41" s="2914"/>
      <c r="G41" s="2914"/>
      <c r="H41" s="2914"/>
      <c r="I41" s="2914"/>
      <c r="J41" s="2914"/>
      <c r="K41" s="2914"/>
      <c r="L41" s="2914"/>
      <c r="M41" s="2914"/>
      <c r="N41" s="2914"/>
      <c r="O41" s="2914"/>
      <c r="P41" s="2914"/>
      <c r="Q41" s="2914"/>
      <c r="R41" s="2914"/>
      <c r="S41" s="2914"/>
      <c r="T41" s="2914"/>
    </row>
    <row r="42" spans="2:20" ht="25.5"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4" spans="2:20" ht="25.5">
      <c r="B44" s="30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</row>
    <row r="45" spans="2:20" ht="25.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</row>
  </sheetData>
  <sheetProtection/>
  <mergeCells count="11">
    <mergeCell ref="F5:H6"/>
    <mergeCell ref="I5:K6"/>
    <mergeCell ref="L5:N6"/>
    <mergeCell ref="O5:Q6"/>
    <mergeCell ref="R5:T6"/>
    <mergeCell ref="B41:T41"/>
    <mergeCell ref="A1:T1"/>
    <mergeCell ref="A2:T2"/>
    <mergeCell ref="A3:T3"/>
    <mergeCell ref="B5:B7"/>
    <mergeCell ref="C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</sheetPr>
  <dimension ref="A1:T39"/>
  <sheetViews>
    <sheetView zoomScale="50" zoomScaleNormal="50" zoomScalePageLayoutView="0" workbookViewId="0" topLeftCell="A1">
      <selection activeCell="A13" sqref="A13:M35"/>
    </sheetView>
  </sheetViews>
  <sheetFormatPr defaultColWidth="9.00390625" defaultRowHeight="12.75"/>
  <cols>
    <col min="1" max="1" width="95.125" style="17" customWidth="1"/>
    <col min="2" max="13" width="18.75390625" style="17" customWidth="1"/>
    <col min="14" max="15" width="10.75390625" style="17" customWidth="1"/>
    <col min="16" max="16" width="9.125" style="17" customWidth="1"/>
    <col min="17" max="17" width="12.875" style="17" customWidth="1"/>
    <col min="18" max="18" width="23.375" style="17" customWidth="1"/>
    <col min="19" max="20" width="9.125" style="17" customWidth="1"/>
    <col min="21" max="21" width="10.625" style="17" bestFit="1" customWidth="1"/>
    <col min="22" max="22" width="11.25390625" style="17" customWidth="1"/>
    <col min="23" max="16384" width="9.125" style="17" customWidth="1"/>
  </cols>
  <sheetData>
    <row r="1" spans="1:20" ht="32.25" customHeight="1">
      <c r="A1" s="2915" t="s">
        <v>114</v>
      </c>
      <c r="B1" s="2915"/>
      <c r="C1" s="2915"/>
      <c r="D1" s="2915"/>
      <c r="E1" s="2915"/>
      <c r="F1" s="2915"/>
      <c r="G1" s="2915"/>
      <c r="H1" s="2915"/>
      <c r="I1" s="2915"/>
      <c r="J1" s="2915"/>
      <c r="K1" s="2915"/>
      <c r="L1" s="2915"/>
      <c r="M1" s="2915"/>
      <c r="N1" s="31"/>
      <c r="O1" s="31"/>
      <c r="P1" s="31"/>
      <c r="Q1" s="31"/>
      <c r="R1" s="31"/>
      <c r="S1" s="31"/>
      <c r="T1" s="31"/>
    </row>
    <row r="2" spans="1:16" ht="22.5" customHeight="1">
      <c r="A2" s="2915" t="s">
        <v>115</v>
      </c>
      <c r="B2" s="2915"/>
      <c r="C2" s="2915"/>
      <c r="D2" s="2915"/>
      <c r="E2" s="2915"/>
      <c r="F2" s="2915"/>
      <c r="G2" s="2915"/>
      <c r="H2" s="2915"/>
      <c r="I2" s="2915"/>
      <c r="J2" s="2915"/>
      <c r="K2" s="2915"/>
      <c r="L2" s="2915"/>
      <c r="M2" s="2915"/>
      <c r="N2" s="31"/>
      <c r="O2" s="31"/>
      <c r="P2" s="31"/>
    </row>
    <row r="3" spans="1:15" ht="24.75" customHeight="1">
      <c r="A3" s="2915" t="s">
        <v>353</v>
      </c>
      <c r="B3" s="2915"/>
      <c r="C3" s="2915"/>
      <c r="D3" s="2915"/>
      <c r="E3" s="2915"/>
      <c r="F3" s="2915"/>
      <c r="G3" s="2915"/>
      <c r="H3" s="2915"/>
      <c r="I3" s="2915"/>
      <c r="J3" s="2915"/>
      <c r="K3" s="2915"/>
      <c r="L3" s="2915"/>
      <c r="M3" s="2915"/>
      <c r="N3" s="49"/>
      <c r="O3" s="49"/>
    </row>
    <row r="4" ht="19.5" customHeight="1" thickBot="1">
      <c r="A4" s="18"/>
    </row>
    <row r="5" spans="1:15" ht="33" customHeight="1" thickBot="1">
      <c r="A5" s="2917" t="s">
        <v>9</v>
      </c>
      <c r="B5" s="2932" t="s">
        <v>19</v>
      </c>
      <c r="C5" s="2933"/>
      <c r="D5" s="2934"/>
      <c r="E5" s="2932" t="s">
        <v>20</v>
      </c>
      <c r="F5" s="2933"/>
      <c r="G5" s="2934"/>
      <c r="H5" s="2932" t="s">
        <v>31</v>
      </c>
      <c r="I5" s="2933"/>
      <c r="J5" s="2934"/>
      <c r="K5" s="2908" t="s">
        <v>21</v>
      </c>
      <c r="L5" s="2909"/>
      <c r="M5" s="2910"/>
      <c r="N5" s="32"/>
      <c r="O5" s="32"/>
    </row>
    <row r="6" spans="1:15" ht="33" customHeight="1" thickBot="1">
      <c r="A6" s="2918"/>
      <c r="B6" s="2935" t="s">
        <v>5</v>
      </c>
      <c r="C6" s="2936"/>
      <c r="D6" s="2937"/>
      <c r="E6" s="2935" t="s">
        <v>5</v>
      </c>
      <c r="F6" s="2936"/>
      <c r="G6" s="2937"/>
      <c r="H6" s="2935" t="s">
        <v>5</v>
      </c>
      <c r="I6" s="2936"/>
      <c r="J6" s="2937"/>
      <c r="K6" s="2911"/>
      <c r="L6" s="2912"/>
      <c r="M6" s="2913"/>
      <c r="N6" s="32"/>
      <c r="O6" s="32"/>
    </row>
    <row r="7" spans="1:15" ht="99.75" customHeight="1" thickBot="1">
      <c r="A7" s="2938"/>
      <c r="B7" s="219" t="s">
        <v>26</v>
      </c>
      <c r="C7" s="221" t="s">
        <v>27</v>
      </c>
      <c r="D7" s="223" t="s">
        <v>4</v>
      </c>
      <c r="E7" s="219" t="s">
        <v>26</v>
      </c>
      <c r="F7" s="221" t="s">
        <v>27</v>
      </c>
      <c r="G7" s="223" t="s">
        <v>4</v>
      </c>
      <c r="H7" s="219" t="s">
        <v>26</v>
      </c>
      <c r="I7" s="221" t="s">
        <v>27</v>
      </c>
      <c r="J7" s="223" t="s">
        <v>4</v>
      </c>
      <c r="K7" s="219" t="s">
        <v>26</v>
      </c>
      <c r="L7" s="221" t="s">
        <v>27</v>
      </c>
      <c r="M7" s="223" t="s">
        <v>4</v>
      </c>
      <c r="N7" s="32"/>
      <c r="O7" s="32"/>
    </row>
    <row r="8" spans="1:15" ht="36.75" customHeight="1">
      <c r="A8" s="155" t="s">
        <v>22</v>
      </c>
      <c r="B8" s="71"/>
      <c r="C8" s="69"/>
      <c r="D8" s="231"/>
      <c r="E8" s="71"/>
      <c r="F8" s="69"/>
      <c r="G8" s="16"/>
      <c r="H8" s="76"/>
      <c r="I8" s="232"/>
      <c r="J8" s="233"/>
      <c r="K8" s="154"/>
      <c r="L8" s="78"/>
      <c r="M8" s="79"/>
      <c r="N8" s="32"/>
      <c r="O8" s="32"/>
    </row>
    <row r="9" spans="1:15" ht="29.25" customHeight="1">
      <c r="A9" s="23" t="s">
        <v>125</v>
      </c>
      <c r="B9" s="417">
        <v>0</v>
      </c>
      <c r="C9" s="391">
        <v>0</v>
      </c>
      <c r="D9" s="397">
        <f>SUM(B9:C9)</f>
        <v>0</v>
      </c>
      <c r="E9" s="417">
        <f>E27+E18</f>
        <v>0</v>
      </c>
      <c r="F9" s="391">
        <v>6</v>
      </c>
      <c r="G9" s="397">
        <f aca="true" t="shared" si="0" ref="G9:G14">SUM(E9:F9)</f>
        <v>6</v>
      </c>
      <c r="H9" s="417">
        <f>H27+H18</f>
        <v>0</v>
      </c>
      <c r="I9" s="391">
        <f>I27+I18</f>
        <v>0</v>
      </c>
      <c r="J9" s="397">
        <f aca="true" t="shared" si="1" ref="J9:J14">SUM(H9:I9)</f>
        <v>0</v>
      </c>
      <c r="K9" s="206">
        <f aca="true" t="shared" si="2" ref="K9:M14">B9+E9+H9</f>
        <v>0</v>
      </c>
      <c r="L9" s="234">
        <f t="shared" si="2"/>
        <v>6</v>
      </c>
      <c r="M9" s="207">
        <f t="shared" si="2"/>
        <v>6</v>
      </c>
      <c r="N9" s="32"/>
      <c r="O9" s="32"/>
    </row>
    <row r="10" spans="1:15" ht="27.75" customHeight="1">
      <c r="A10" s="224" t="s">
        <v>29</v>
      </c>
      <c r="B10" s="417">
        <v>0</v>
      </c>
      <c r="C10" s="391">
        <v>19</v>
      </c>
      <c r="D10" s="82">
        <f>B10+C10</f>
        <v>19</v>
      </c>
      <c r="E10" s="99">
        <f>E28+E19</f>
        <v>0</v>
      </c>
      <c r="F10" s="93">
        <v>23</v>
      </c>
      <c r="G10" s="397">
        <f t="shared" si="0"/>
        <v>23</v>
      </c>
      <c r="H10" s="99">
        <f>H28+H19</f>
        <v>0</v>
      </c>
      <c r="I10" s="93">
        <v>0</v>
      </c>
      <c r="J10" s="397">
        <f>SUM(H10:I10)</f>
        <v>0</v>
      </c>
      <c r="K10" s="213">
        <f t="shared" si="2"/>
        <v>0</v>
      </c>
      <c r="L10" s="214">
        <f t="shared" si="2"/>
        <v>42</v>
      </c>
      <c r="M10" s="207">
        <f t="shared" si="2"/>
        <v>42</v>
      </c>
      <c r="N10" s="32"/>
      <c r="O10" s="32"/>
    </row>
    <row r="11" spans="1:15" ht="27.75" customHeight="1">
      <c r="A11" s="224" t="s">
        <v>126</v>
      </c>
      <c r="B11" s="417">
        <v>0</v>
      </c>
      <c r="C11" s="391">
        <v>58</v>
      </c>
      <c r="D11" s="82">
        <f>SUM(B11:C11)</f>
        <v>58</v>
      </c>
      <c r="E11" s="417">
        <v>0</v>
      </c>
      <c r="F11" s="391">
        <v>67</v>
      </c>
      <c r="G11" s="397">
        <f>SUM(E11:F11)</f>
        <v>67</v>
      </c>
      <c r="H11" s="99">
        <f>H30+H20</f>
        <v>0</v>
      </c>
      <c r="I11" s="93">
        <v>88</v>
      </c>
      <c r="J11" s="397">
        <f>SUM(H11:I11)</f>
        <v>88</v>
      </c>
      <c r="K11" s="206">
        <f t="shared" si="2"/>
        <v>0</v>
      </c>
      <c r="L11" s="234">
        <f t="shared" si="2"/>
        <v>213</v>
      </c>
      <c r="M11" s="207">
        <f t="shared" si="2"/>
        <v>213</v>
      </c>
      <c r="N11" s="32"/>
      <c r="O11" s="32"/>
    </row>
    <row r="12" spans="1:15" ht="25.5" customHeight="1">
      <c r="A12" s="224" t="s">
        <v>123</v>
      </c>
      <c r="B12" s="417">
        <v>5</v>
      </c>
      <c r="C12" s="391">
        <v>0</v>
      </c>
      <c r="D12" s="82">
        <f>SUM(B12:C12)</f>
        <v>5</v>
      </c>
      <c r="E12" s="417">
        <v>4</v>
      </c>
      <c r="F12" s="391">
        <v>8</v>
      </c>
      <c r="G12" s="397">
        <f>SUM(E12:F12)</f>
        <v>12</v>
      </c>
      <c r="H12" s="99">
        <f>H31+H23</f>
        <v>0</v>
      </c>
      <c r="I12" s="93">
        <v>19</v>
      </c>
      <c r="J12" s="397">
        <f>SUM(H12:I12)</f>
        <v>19</v>
      </c>
      <c r="K12" s="206">
        <f>B12+E12+H12</f>
        <v>9</v>
      </c>
      <c r="L12" s="234">
        <f t="shared" si="2"/>
        <v>27</v>
      </c>
      <c r="M12" s="207">
        <f t="shared" si="2"/>
        <v>36</v>
      </c>
      <c r="N12" s="32"/>
      <c r="O12" s="32"/>
    </row>
    <row r="13" spans="1:15" ht="25.5" customHeight="1">
      <c r="A13" s="2056" t="s">
        <v>127</v>
      </c>
      <c r="B13" s="2057">
        <v>0</v>
      </c>
      <c r="C13" s="907">
        <v>12</v>
      </c>
      <c r="D13" s="396">
        <f>SUM(B13:C13)</f>
        <v>12</v>
      </c>
      <c r="E13" s="2057">
        <v>0</v>
      </c>
      <c r="F13" s="907">
        <v>17</v>
      </c>
      <c r="G13" s="397">
        <f>SUM(E13:F13)</f>
        <v>17</v>
      </c>
      <c r="H13" s="392">
        <v>0</v>
      </c>
      <c r="I13" s="393">
        <v>37</v>
      </c>
      <c r="J13" s="397">
        <f t="shared" si="1"/>
        <v>37</v>
      </c>
      <c r="K13" s="2058">
        <f t="shared" si="2"/>
        <v>0</v>
      </c>
      <c r="L13" s="2059">
        <f>C13+F13+I13</f>
        <v>66</v>
      </c>
      <c r="M13" s="2060">
        <f>D13+G13+J13</f>
        <v>66</v>
      </c>
      <c r="N13" s="32"/>
      <c r="O13" s="32"/>
    </row>
    <row r="14" spans="1:15" ht="54.75" customHeight="1" thickBot="1">
      <c r="A14" s="2056" t="s">
        <v>124</v>
      </c>
      <c r="B14" s="2057">
        <v>0</v>
      </c>
      <c r="C14" s="907">
        <v>0</v>
      </c>
      <c r="D14" s="396">
        <f>SUM(B14:C14)</f>
        <v>0</v>
      </c>
      <c r="E14" s="2057">
        <v>0</v>
      </c>
      <c r="F14" s="907">
        <v>3</v>
      </c>
      <c r="G14" s="397">
        <f t="shared" si="0"/>
        <v>3</v>
      </c>
      <c r="H14" s="392">
        <v>0</v>
      </c>
      <c r="I14" s="393">
        <v>15</v>
      </c>
      <c r="J14" s="397">
        <f t="shared" si="1"/>
        <v>15</v>
      </c>
      <c r="K14" s="2058">
        <f t="shared" si="2"/>
        <v>0</v>
      </c>
      <c r="L14" s="2059">
        <f t="shared" si="2"/>
        <v>18</v>
      </c>
      <c r="M14" s="2060">
        <f t="shared" si="2"/>
        <v>18</v>
      </c>
      <c r="N14" s="32"/>
      <c r="O14" s="32"/>
    </row>
    <row r="15" spans="1:15" ht="36.75" customHeight="1" thickBot="1">
      <c r="A15" s="882" t="s">
        <v>12</v>
      </c>
      <c r="B15" s="909">
        <f aca="true" t="shared" si="3" ref="B15:K15">SUM(B8:B14)</f>
        <v>5</v>
      </c>
      <c r="C15" s="909">
        <f>SUM(C8:C14)</f>
        <v>89</v>
      </c>
      <c r="D15" s="909">
        <f>SUM(D8:D14)</f>
        <v>94</v>
      </c>
      <c r="E15" s="909">
        <f t="shared" si="3"/>
        <v>4</v>
      </c>
      <c r="F15" s="909">
        <f t="shared" si="3"/>
        <v>124</v>
      </c>
      <c r="G15" s="909">
        <f t="shared" si="3"/>
        <v>128</v>
      </c>
      <c r="H15" s="909">
        <f t="shared" si="3"/>
        <v>0</v>
      </c>
      <c r="I15" s="909">
        <f t="shared" si="3"/>
        <v>159</v>
      </c>
      <c r="J15" s="909">
        <f t="shared" si="3"/>
        <v>159</v>
      </c>
      <c r="K15" s="909">
        <f t="shared" si="3"/>
        <v>9</v>
      </c>
      <c r="L15" s="909">
        <f>SUM(L8:L14)</f>
        <v>372</v>
      </c>
      <c r="M15" s="946">
        <f>SUM(M8:M14)</f>
        <v>381</v>
      </c>
      <c r="N15" s="32"/>
      <c r="O15" s="32"/>
    </row>
    <row r="16" spans="1:15" ht="27" customHeight="1" thickBot="1">
      <c r="A16" s="882" t="s">
        <v>23</v>
      </c>
      <c r="B16" s="914"/>
      <c r="C16" s="917"/>
      <c r="D16" s="2061"/>
      <c r="E16" s="914"/>
      <c r="F16" s="917"/>
      <c r="G16" s="2061"/>
      <c r="H16" s="914"/>
      <c r="I16" s="917"/>
      <c r="J16" s="2061"/>
      <c r="K16" s="2062"/>
      <c r="L16" s="917"/>
      <c r="M16" s="949"/>
      <c r="N16" s="32"/>
      <c r="O16" s="32"/>
    </row>
    <row r="17" spans="1:15" ht="31.5" customHeight="1">
      <c r="A17" s="888" t="s">
        <v>11</v>
      </c>
      <c r="B17" s="884"/>
      <c r="C17" s="889"/>
      <c r="D17" s="890"/>
      <c r="E17" s="884"/>
      <c r="F17" s="889"/>
      <c r="G17" s="890"/>
      <c r="H17" s="884"/>
      <c r="I17" s="889"/>
      <c r="J17" s="890"/>
      <c r="K17" s="887"/>
      <c r="L17" s="966"/>
      <c r="M17" s="1058"/>
      <c r="N17" s="29"/>
      <c r="O17" s="29"/>
    </row>
    <row r="18" spans="1:15" ht="24.75" customHeight="1">
      <c r="A18" s="2056" t="s">
        <v>125</v>
      </c>
      <c r="B18" s="2063">
        <v>0</v>
      </c>
      <c r="C18" s="393">
        <v>0</v>
      </c>
      <c r="D18" s="394">
        <f aca="true" t="shared" si="4" ref="D18:D23">SUM(B18:C18)</f>
        <v>0</v>
      </c>
      <c r="E18" s="2063">
        <v>0</v>
      </c>
      <c r="F18" s="393">
        <v>6</v>
      </c>
      <c r="G18" s="394">
        <f aca="true" t="shared" si="5" ref="G18:G23">SUM(E18:F18)</f>
        <v>6</v>
      </c>
      <c r="H18" s="1294">
        <v>0</v>
      </c>
      <c r="I18" s="1294">
        <v>0</v>
      </c>
      <c r="J18" s="394">
        <f aca="true" t="shared" si="6" ref="J18:J23">SUM(H18:I18)</f>
        <v>0</v>
      </c>
      <c r="K18" s="2064">
        <f aca="true" t="shared" si="7" ref="K18:M23">B18+E18+H18</f>
        <v>0</v>
      </c>
      <c r="L18" s="2065">
        <f t="shared" si="7"/>
        <v>6</v>
      </c>
      <c r="M18" s="2066">
        <f t="shared" si="7"/>
        <v>6</v>
      </c>
      <c r="N18" s="26"/>
      <c r="O18" s="26"/>
    </row>
    <row r="19" spans="1:15" ht="24.75" customHeight="1">
      <c r="A19" s="879" t="s">
        <v>29</v>
      </c>
      <c r="B19" s="392">
        <v>0</v>
      </c>
      <c r="C19" s="393">
        <v>18</v>
      </c>
      <c r="D19" s="396">
        <f>SUM(B19:C19)</f>
        <v>18</v>
      </c>
      <c r="E19" s="392">
        <v>0</v>
      </c>
      <c r="F19" s="393">
        <v>22</v>
      </c>
      <c r="G19" s="396">
        <f t="shared" si="5"/>
        <v>22</v>
      </c>
      <c r="H19" s="1294">
        <v>0</v>
      </c>
      <c r="I19" s="904">
        <v>0</v>
      </c>
      <c r="J19" s="396">
        <f t="shared" si="6"/>
        <v>0</v>
      </c>
      <c r="K19" s="2058">
        <f t="shared" si="7"/>
        <v>0</v>
      </c>
      <c r="L19" s="2059">
        <f t="shared" si="7"/>
        <v>40</v>
      </c>
      <c r="M19" s="2060">
        <f t="shared" si="7"/>
        <v>40</v>
      </c>
      <c r="N19" s="26"/>
      <c r="O19" s="26"/>
    </row>
    <row r="20" spans="1:15" ht="24.75" customHeight="1">
      <c r="A20" s="879" t="s">
        <v>126</v>
      </c>
      <c r="B20" s="392">
        <v>0</v>
      </c>
      <c r="C20" s="393">
        <v>56</v>
      </c>
      <c r="D20" s="396">
        <f t="shared" si="4"/>
        <v>56</v>
      </c>
      <c r="E20" s="392">
        <v>0</v>
      </c>
      <c r="F20" s="393">
        <v>65</v>
      </c>
      <c r="G20" s="396">
        <f>SUM(E20:F20)</f>
        <v>65</v>
      </c>
      <c r="H20" s="1294">
        <v>0</v>
      </c>
      <c r="I20" s="904">
        <v>85</v>
      </c>
      <c r="J20" s="396">
        <f>SUM(H20:I20)</f>
        <v>85</v>
      </c>
      <c r="K20" s="2058">
        <f t="shared" si="7"/>
        <v>0</v>
      </c>
      <c r="L20" s="2059">
        <f t="shared" si="7"/>
        <v>206</v>
      </c>
      <c r="M20" s="2060">
        <f t="shared" si="7"/>
        <v>206</v>
      </c>
      <c r="N20" s="26"/>
      <c r="O20" s="26"/>
    </row>
    <row r="21" spans="1:15" ht="24.75" customHeight="1">
      <c r="A21" s="879" t="s">
        <v>123</v>
      </c>
      <c r="B21" s="392">
        <v>5</v>
      </c>
      <c r="C21" s="393">
        <v>0</v>
      </c>
      <c r="D21" s="396">
        <f t="shared" si="4"/>
        <v>5</v>
      </c>
      <c r="E21" s="392">
        <v>4</v>
      </c>
      <c r="F21" s="393">
        <v>8</v>
      </c>
      <c r="G21" s="396">
        <f>SUM(E21:F21)</f>
        <v>12</v>
      </c>
      <c r="H21" s="1294">
        <v>0</v>
      </c>
      <c r="I21" s="904">
        <v>19</v>
      </c>
      <c r="J21" s="396">
        <f t="shared" si="6"/>
        <v>19</v>
      </c>
      <c r="K21" s="2058">
        <f t="shared" si="7"/>
        <v>9</v>
      </c>
      <c r="L21" s="2059">
        <f t="shared" si="7"/>
        <v>27</v>
      </c>
      <c r="M21" s="2060">
        <f t="shared" si="7"/>
        <v>36</v>
      </c>
      <c r="N21" s="26"/>
      <c r="O21" s="26"/>
    </row>
    <row r="22" spans="1:15" ht="24.75" customHeight="1">
      <c r="A22" s="2056" t="s">
        <v>127</v>
      </c>
      <c r="B22" s="392">
        <v>0</v>
      </c>
      <c r="C22" s="393">
        <v>10</v>
      </c>
      <c r="D22" s="396">
        <f>SUM(B22:C22)</f>
        <v>10</v>
      </c>
      <c r="E22" s="392">
        <v>0</v>
      </c>
      <c r="F22" s="393">
        <v>17</v>
      </c>
      <c r="G22" s="396">
        <f>SUM(E22:F22)</f>
        <v>17</v>
      </c>
      <c r="H22" s="1294">
        <v>0</v>
      </c>
      <c r="I22" s="904">
        <v>36</v>
      </c>
      <c r="J22" s="396">
        <f t="shared" si="6"/>
        <v>36</v>
      </c>
      <c r="K22" s="2058">
        <f t="shared" si="7"/>
        <v>0</v>
      </c>
      <c r="L22" s="2059">
        <f>C22+F22+I22</f>
        <v>63</v>
      </c>
      <c r="M22" s="2060">
        <f>D22+G22+J22</f>
        <v>63</v>
      </c>
      <c r="N22" s="26"/>
      <c r="O22" s="26"/>
    </row>
    <row r="23" spans="1:15" ht="54" customHeight="1" thickBot="1">
      <c r="A23" s="2056" t="s">
        <v>124</v>
      </c>
      <c r="B23" s="392">
        <v>0</v>
      </c>
      <c r="C23" s="2067">
        <v>0</v>
      </c>
      <c r="D23" s="396">
        <f t="shared" si="4"/>
        <v>0</v>
      </c>
      <c r="E23" s="392">
        <v>0</v>
      </c>
      <c r="F23" s="2067">
        <v>2</v>
      </c>
      <c r="G23" s="396">
        <f t="shared" si="5"/>
        <v>2</v>
      </c>
      <c r="H23" s="2068">
        <v>0</v>
      </c>
      <c r="I23" s="904">
        <v>13</v>
      </c>
      <c r="J23" s="396">
        <f t="shared" si="6"/>
        <v>13</v>
      </c>
      <c r="K23" s="2058">
        <f t="shared" si="7"/>
        <v>0</v>
      </c>
      <c r="L23" s="2059">
        <f t="shared" si="7"/>
        <v>15</v>
      </c>
      <c r="M23" s="2060">
        <f t="shared" si="7"/>
        <v>15</v>
      </c>
      <c r="N23" s="26"/>
      <c r="O23" s="26"/>
    </row>
    <row r="24" spans="1:15" ht="24.75" customHeight="1" thickBot="1">
      <c r="A24" s="894" t="s">
        <v>8</v>
      </c>
      <c r="B24" s="2069">
        <f aca="true" t="shared" si="8" ref="B24:K24">SUM(B18:B23)</f>
        <v>5</v>
      </c>
      <c r="C24" s="2069">
        <f>SUM(C18:C23)</f>
        <v>84</v>
      </c>
      <c r="D24" s="2069">
        <f>SUM(D18:D23)</f>
        <v>89</v>
      </c>
      <c r="E24" s="2069">
        <f t="shared" si="8"/>
        <v>4</v>
      </c>
      <c r="F24" s="2069">
        <f t="shared" si="8"/>
        <v>120</v>
      </c>
      <c r="G24" s="980">
        <f t="shared" si="8"/>
        <v>124</v>
      </c>
      <c r="H24" s="2069">
        <f t="shared" si="8"/>
        <v>0</v>
      </c>
      <c r="I24" s="2069">
        <f t="shared" si="8"/>
        <v>153</v>
      </c>
      <c r="J24" s="980">
        <f t="shared" si="8"/>
        <v>153</v>
      </c>
      <c r="K24" s="2069">
        <f t="shared" si="8"/>
        <v>9</v>
      </c>
      <c r="L24" s="2069">
        <f>SUM(L18:L23)</f>
        <v>357</v>
      </c>
      <c r="M24" s="980">
        <f>SUM(M18:M23)</f>
        <v>366</v>
      </c>
      <c r="N24" s="33"/>
      <c r="O24" s="33"/>
    </row>
    <row r="25" spans="1:15" ht="24.75" customHeight="1">
      <c r="A25" s="891" t="s">
        <v>25</v>
      </c>
      <c r="B25" s="2070"/>
      <c r="C25" s="2071"/>
      <c r="D25" s="2072"/>
      <c r="E25" s="2070"/>
      <c r="F25" s="2071"/>
      <c r="G25" s="2072"/>
      <c r="H25" s="2073"/>
      <c r="I25" s="2074"/>
      <c r="J25" s="2075"/>
      <c r="K25" s="2076"/>
      <c r="L25" s="2077"/>
      <c r="M25" s="2078"/>
      <c r="N25" s="26"/>
      <c r="O25" s="26"/>
    </row>
    <row r="26" spans="1:15" ht="24.75" customHeight="1">
      <c r="A26" s="2056" t="s">
        <v>125</v>
      </c>
      <c r="B26" s="392">
        <v>0</v>
      </c>
      <c r="C26" s="393">
        <v>0</v>
      </c>
      <c r="D26" s="396">
        <f aca="true" t="shared" si="9" ref="D26:D31">SUM(B26:C26)</f>
        <v>0</v>
      </c>
      <c r="E26" s="392">
        <v>0</v>
      </c>
      <c r="F26" s="393">
        <v>0</v>
      </c>
      <c r="G26" s="396">
        <f aca="true" t="shared" si="10" ref="G26:G31">SUM(E26:F26)</f>
        <v>0</v>
      </c>
      <c r="H26" s="1294">
        <v>0</v>
      </c>
      <c r="I26" s="904">
        <v>0</v>
      </c>
      <c r="J26" s="396">
        <f aca="true" t="shared" si="11" ref="J26:J31">SUM(H26:I26)</f>
        <v>0</v>
      </c>
      <c r="K26" s="2058">
        <f aca="true" t="shared" si="12" ref="K26:M31">B26+E26+H26</f>
        <v>0</v>
      </c>
      <c r="L26" s="2059">
        <f t="shared" si="12"/>
        <v>0</v>
      </c>
      <c r="M26" s="2060">
        <f t="shared" si="12"/>
        <v>0</v>
      </c>
      <c r="N26" s="26"/>
      <c r="O26" s="26"/>
    </row>
    <row r="27" spans="1:15" ht="26.25" customHeight="1">
      <c r="A27" s="879" t="s">
        <v>29</v>
      </c>
      <c r="B27" s="392">
        <v>0</v>
      </c>
      <c r="C27" s="393">
        <v>1</v>
      </c>
      <c r="D27" s="396">
        <f>SUM(B27:C27)</f>
        <v>1</v>
      </c>
      <c r="E27" s="392">
        <v>0</v>
      </c>
      <c r="F27" s="393">
        <v>1</v>
      </c>
      <c r="G27" s="396">
        <f t="shared" si="10"/>
        <v>1</v>
      </c>
      <c r="H27" s="1294">
        <v>0</v>
      </c>
      <c r="I27" s="904">
        <v>0</v>
      </c>
      <c r="J27" s="396">
        <f t="shared" si="11"/>
        <v>0</v>
      </c>
      <c r="K27" s="2058">
        <f t="shared" si="12"/>
        <v>0</v>
      </c>
      <c r="L27" s="2059">
        <f>C27+F27+I27</f>
        <v>2</v>
      </c>
      <c r="M27" s="2060">
        <f>D27+G27+J27</f>
        <v>2</v>
      </c>
      <c r="N27" s="26"/>
      <c r="O27" s="26"/>
    </row>
    <row r="28" spans="1:15" ht="24.75" customHeight="1">
      <c r="A28" s="879" t="s">
        <v>126</v>
      </c>
      <c r="B28" s="392">
        <v>0</v>
      </c>
      <c r="C28" s="393">
        <v>2</v>
      </c>
      <c r="D28" s="396">
        <f>SUM(B28:C28)</f>
        <v>2</v>
      </c>
      <c r="E28" s="392">
        <v>0</v>
      </c>
      <c r="F28" s="393">
        <v>2</v>
      </c>
      <c r="G28" s="396">
        <f t="shared" si="10"/>
        <v>2</v>
      </c>
      <c r="H28" s="1294">
        <v>0</v>
      </c>
      <c r="I28" s="904">
        <v>3</v>
      </c>
      <c r="J28" s="396">
        <f t="shared" si="11"/>
        <v>3</v>
      </c>
      <c r="K28" s="2058">
        <f t="shared" si="12"/>
        <v>0</v>
      </c>
      <c r="L28" s="2059">
        <f t="shared" si="12"/>
        <v>7</v>
      </c>
      <c r="M28" s="2060">
        <f t="shared" si="12"/>
        <v>7</v>
      </c>
      <c r="N28" s="33"/>
      <c r="O28" s="33"/>
    </row>
    <row r="29" spans="1:15" ht="28.5" customHeight="1">
      <c r="A29" s="879" t="s">
        <v>123</v>
      </c>
      <c r="B29" s="392">
        <v>0</v>
      </c>
      <c r="C29" s="393">
        <v>0</v>
      </c>
      <c r="D29" s="396">
        <f t="shared" si="9"/>
        <v>0</v>
      </c>
      <c r="E29" s="392">
        <v>0</v>
      </c>
      <c r="F29" s="393">
        <v>0</v>
      </c>
      <c r="G29" s="396">
        <f t="shared" si="10"/>
        <v>0</v>
      </c>
      <c r="H29" s="1294">
        <v>0</v>
      </c>
      <c r="I29" s="904">
        <v>0</v>
      </c>
      <c r="J29" s="396">
        <f>SUM(H29:I29)</f>
        <v>0</v>
      </c>
      <c r="K29" s="2058">
        <f t="shared" si="12"/>
        <v>0</v>
      </c>
      <c r="L29" s="2059">
        <f t="shared" si="12"/>
        <v>0</v>
      </c>
      <c r="M29" s="2060">
        <f t="shared" si="12"/>
        <v>0</v>
      </c>
      <c r="N29" s="33"/>
      <c r="O29" s="33"/>
    </row>
    <row r="30" spans="1:15" ht="32.25" customHeight="1">
      <c r="A30" s="2056" t="s">
        <v>127</v>
      </c>
      <c r="B30" s="392">
        <v>0</v>
      </c>
      <c r="C30" s="393">
        <v>2</v>
      </c>
      <c r="D30" s="396">
        <f>SUM(B30:C30)</f>
        <v>2</v>
      </c>
      <c r="E30" s="392">
        <v>0</v>
      </c>
      <c r="F30" s="393">
        <v>0</v>
      </c>
      <c r="G30" s="396">
        <f t="shared" si="10"/>
        <v>0</v>
      </c>
      <c r="H30" s="1294">
        <v>0</v>
      </c>
      <c r="I30" s="904">
        <v>1</v>
      </c>
      <c r="J30" s="396">
        <f t="shared" si="11"/>
        <v>1</v>
      </c>
      <c r="K30" s="2058">
        <f t="shared" si="12"/>
        <v>0</v>
      </c>
      <c r="L30" s="2059">
        <f t="shared" si="12"/>
        <v>3</v>
      </c>
      <c r="M30" s="2060">
        <f t="shared" si="12"/>
        <v>3</v>
      </c>
      <c r="N30" s="34"/>
      <c r="O30" s="34"/>
    </row>
    <row r="31" spans="1:15" ht="52.5" customHeight="1" thickBot="1">
      <c r="A31" s="2056" t="s">
        <v>124</v>
      </c>
      <c r="B31" s="392">
        <v>0</v>
      </c>
      <c r="C31" s="393">
        <v>0</v>
      </c>
      <c r="D31" s="396">
        <f t="shared" si="9"/>
        <v>0</v>
      </c>
      <c r="E31" s="392">
        <v>0</v>
      </c>
      <c r="F31" s="393">
        <v>1</v>
      </c>
      <c r="G31" s="396">
        <f t="shared" si="10"/>
        <v>1</v>
      </c>
      <c r="H31" s="1294">
        <v>0</v>
      </c>
      <c r="I31" s="904">
        <v>2</v>
      </c>
      <c r="J31" s="396">
        <f t="shared" si="11"/>
        <v>2</v>
      </c>
      <c r="K31" s="2058">
        <f t="shared" si="12"/>
        <v>0</v>
      </c>
      <c r="L31" s="2059">
        <f t="shared" si="12"/>
        <v>3</v>
      </c>
      <c r="M31" s="2060">
        <f t="shared" si="12"/>
        <v>3</v>
      </c>
      <c r="N31" s="33"/>
      <c r="O31" s="33"/>
    </row>
    <row r="32" spans="1:15" ht="36.75" customHeight="1" thickBot="1">
      <c r="A32" s="894" t="s">
        <v>13</v>
      </c>
      <c r="B32" s="979">
        <f>SUM(B26:B31)</f>
        <v>0</v>
      </c>
      <c r="C32" s="979">
        <f>SUM(C26:C31)</f>
        <v>5</v>
      </c>
      <c r="D32" s="979">
        <f>SUM(D26:D31)</f>
        <v>5</v>
      </c>
      <c r="E32" s="979">
        <f aca="true" t="shared" si="13" ref="E32:K32">SUM(E26:E31)</f>
        <v>0</v>
      </c>
      <c r="F32" s="979">
        <f>SUM(F26:F31)</f>
        <v>4</v>
      </c>
      <c r="G32" s="979">
        <f t="shared" si="13"/>
        <v>4</v>
      </c>
      <c r="H32" s="2079">
        <f t="shared" si="13"/>
        <v>0</v>
      </c>
      <c r="I32" s="2079">
        <f>SUM(I26:I31)</f>
        <v>6</v>
      </c>
      <c r="J32" s="2079">
        <f>SUM(J26:J31)</f>
        <v>6</v>
      </c>
      <c r="K32" s="979">
        <f t="shared" si="13"/>
        <v>0</v>
      </c>
      <c r="L32" s="979">
        <f>SUM(L26:L31)</f>
        <v>15</v>
      </c>
      <c r="M32" s="980">
        <f>SUM(M26:M31)</f>
        <v>15</v>
      </c>
      <c r="N32" s="26"/>
      <c r="O32" s="26"/>
    </row>
    <row r="33" spans="1:15" ht="30" customHeight="1" thickBot="1">
      <c r="A33" s="897" t="s">
        <v>10</v>
      </c>
      <c r="B33" s="909">
        <f>B24</f>
        <v>5</v>
      </c>
      <c r="C33" s="909">
        <f>C24</f>
        <v>84</v>
      </c>
      <c r="D33" s="909">
        <f>D24</f>
        <v>89</v>
      </c>
      <c r="E33" s="909">
        <f>E24</f>
        <v>4</v>
      </c>
      <c r="F33" s="909">
        <f aca="true" t="shared" si="14" ref="F33:K33">F24</f>
        <v>120</v>
      </c>
      <c r="G33" s="945">
        <f t="shared" si="14"/>
        <v>124</v>
      </c>
      <c r="H33" s="945">
        <f t="shared" si="14"/>
        <v>0</v>
      </c>
      <c r="I33" s="945">
        <f t="shared" si="14"/>
        <v>153</v>
      </c>
      <c r="J33" s="945">
        <f t="shared" si="14"/>
        <v>153</v>
      </c>
      <c r="K33" s="945">
        <f t="shared" si="14"/>
        <v>9</v>
      </c>
      <c r="L33" s="945">
        <f>L24</f>
        <v>357</v>
      </c>
      <c r="M33" s="946">
        <f>M24</f>
        <v>366</v>
      </c>
      <c r="N33" s="36"/>
      <c r="O33" s="36"/>
    </row>
    <row r="34" spans="1:15" ht="26.25" thickBot="1">
      <c r="A34" s="897" t="s">
        <v>14</v>
      </c>
      <c r="B34" s="909">
        <f aca="true" t="shared" si="15" ref="B34:K34">B32</f>
        <v>0</v>
      </c>
      <c r="C34" s="909">
        <f>C32</f>
        <v>5</v>
      </c>
      <c r="D34" s="909">
        <f>D32</f>
        <v>5</v>
      </c>
      <c r="E34" s="909">
        <f t="shared" si="15"/>
        <v>0</v>
      </c>
      <c r="F34" s="909">
        <f t="shared" si="15"/>
        <v>4</v>
      </c>
      <c r="G34" s="945">
        <f t="shared" si="15"/>
        <v>4</v>
      </c>
      <c r="H34" s="945">
        <f t="shared" si="15"/>
        <v>0</v>
      </c>
      <c r="I34" s="945">
        <f>I32</f>
        <v>6</v>
      </c>
      <c r="J34" s="945">
        <f>J32</f>
        <v>6</v>
      </c>
      <c r="K34" s="945">
        <f t="shared" si="15"/>
        <v>0</v>
      </c>
      <c r="L34" s="945">
        <f>L32</f>
        <v>15</v>
      </c>
      <c r="M34" s="946">
        <f>M32</f>
        <v>15</v>
      </c>
      <c r="N34" s="27"/>
      <c r="O34" s="27"/>
    </row>
    <row r="35" spans="1:15" ht="26.25" thickBot="1">
      <c r="A35" s="900" t="s">
        <v>15</v>
      </c>
      <c r="B35" s="1303">
        <f>SUM(B33:B34)</f>
        <v>5</v>
      </c>
      <c r="C35" s="1303">
        <f>SUM(C33:C34)</f>
        <v>89</v>
      </c>
      <c r="D35" s="1303">
        <f>SUM(D33:D34)</f>
        <v>94</v>
      </c>
      <c r="E35" s="1303">
        <f>SUM(E33:E34)</f>
        <v>4</v>
      </c>
      <c r="F35" s="1303">
        <f aca="true" t="shared" si="16" ref="F35:K35">SUM(F33:F34)</f>
        <v>124</v>
      </c>
      <c r="G35" s="2080">
        <f t="shared" si="16"/>
        <v>128</v>
      </c>
      <c r="H35" s="2080">
        <f t="shared" si="16"/>
        <v>0</v>
      </c>
      <c r="I35" s="2080">
        <f t="shared" si="16"/>
        <v>159</v>
      </c>
      <c r="J35" s="2080">
        <f t="shared" si="16"/>
        <v>159</v>
      </c>
      <c r="K35" s="2080">
        <f t="shared" si="16"/>
        <v>9</v>
      </c>
      <c r="L35" s="2080">
        <f>SUM(L33:L34)</f>
        <v>372</v>
      </c>
      <c r="M35" s="2081">
        <f>SUM(M33:M34)</f>
        <v>381</v>
      </c>
      <c r="N35" s="27"/>
      <c r="O35" s="27"/>
    </row>
    <row r="36" spans="1:15" ht="12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4" ht="25.5" customHeight="1" hidden="1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30"/>
    </row>
    <row r="38" spans="1:16" ht="37.5" customHeight="1">
      <c r="A38" s="2914" t="s">
        <v>122</v>
      </c>
      <c r="B38" s="2914"/>
      <c r="C38" s="2914"/>
      <c r="D38" s="2914"/>
      <c r="E38" s="2914"/>
      <c r="F38" s="2914"/>
      <c r="G38" s="2914"/>
      <c r="H38" s="2914"/>
      <c r="I38" s="2914"/>
      <c r="J38" s="2914"/>
      <c r="K38" s="2914"/>
      <c r="L38" s="2914"/>
      <c r="M38" s="2914"/>
      <c r="N38" s="2914"/>
      <c r="O38" s="2914"/>
      <c r="P38" s="2914"/>
    </row>
    <row r="39" spans="2:16" ht="26.25" customHeight="1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</row>
  </sheetData>
  <sheetProtection/>
  <mergeCells count="12">
    <mergeCell ref="K5:M6"/>
    <mergeCell ref="B6:D6"/>
    <mergeCell ref="E6:G6"/>
    <mergeCell ref="H6:J6"/>
    <mergeCell ref="A38:P38"/>
    <mergeCell ref="A1:M1"/>
    <mergeCell ref="A2:M2"/>
    <mergeCell ref="A3:M3"/>
    <mergeCell ref="A5:A7"/>
    <mergeCell ref="B5:D5"/>
    <mergeCell ref="E5:G5"/>
    <mergeCell ref="H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</sheetPr>
  <dimension ref="A1:Q28"/>
  <sheetViews>
    <sheetView zoomScale="50" zoomScaleNormal="50" zoomScalePageLayoutView="0" workbookViewId="0" topLeftCell="A1">
      <selection activeCell="H30" sqref="H30"/>
    </sheetView>
  </sheetViews>
  <sheetFormatPr defaultColWidth="9.00390625" defaultRowHeight="12.75"/>
  <cols>
    <col min="1" max="1" width="103.875" style="17" customWidth="1"/>
    <col min="2" max="10" width="19.75390625" style="17" customWidth="1"/>
    <col min="11" max="12" width="10.75390625" style="17" customWidth="1"/>
    <col min="13" max="13" width="9.125" style="17" customWidth="1"/>
    <col min="14" max="14" width="12.875" style="17" customWidth="1"/>
    <col min="15" max="15" width="23.375" style="17" customWidth="1"/>
    <col min="16" max="17" width="9.125" style="17" customWidth="1"/>
    <col min="18" max="18" width="10.625" style="17" bestFit="1" customWidth="1"/>
    <col min="19" max="19" width="11.25390625" style="17" customWidth="1"/>
    <col min="20" max="16384" width="9.125" style="17" customWidth="1"/>
  </cols>
  <sheetData>
    <row r="1" spans="1:17" ht="9" customHeight="1">
      <c r="A1" s="2915"/>
      <c r="B1" s="2915"/>
      <c r="C1" s="2915"/>
      <c r="D1" s="2915"/>
      <c r="E1" s="2915"/>
      <c r="F1" s="2915"/>
      <c r="G1" s="2915"/>
      <c r="H1" s="2915"/>
      <c r="I1" s="2915"/>
      <c r="J1" s="2915"/>
      <c r="K1" s="2915"/>
      <c r="L1" s="2915"/>
      <c r="M1" s="2915"/>
      <c r="N1" s="2915"/>
      <c r="O1" s="2915"/>
      <c r="P1" s="2915"/>
      <c r="Q1" s="2915"/>
    </row>
    <row r="2" spans="1:17" ht="30" customHeight="1">
      <c r="A2" s="2915" t="s">
        <v>114</v>
      </c>
      <c r="B2" s="2915"/>
      <c r="C2" s="2915"/>
      <c r="D2" s="2915"/>
      <c r="E2" s="2915"/>
      <c r="F2" s="2915"/>
      <c r="G2" s="2915"/>
      <c r="H2" s="2915"/>
      <c r="I2" s="2915"/>
      <c r="J2" s="2915"/>
      <c r="K2" s="49"/>
      <c r="L2" s="49"/>
      <c r="M2" s="49"/>
      <c r="N2" s="49"/>
      <c r="O2" s="49"/>
      <c r="P2" s="49"/>
      <c r="Q2" s="49"/>
    </row>
    <row r="3" spans="1:16" ht="29.25" customHeight="1">
      <c r="A3" s="2916" t="s">
        <v>115</v>
      </c>
      <c r="B3" s="2916"/>
      <c r="C3" s="2916"/>
      <c r="D3" s="2916"/>
      <c r="E3" s="2916"/>
      <c r="F3" s="2916"/>
      <c r="G3" s="2916"/>
      <c r="H3" s="2916"/>
      <c r="I3" s="2916"/>
      <c r="J3" s="2916"/>
      <c r="K3" s="245"/>
      <c r="L3" s="245"/>
      <c r="M3" s="245"/>
      <c r="N3" s="245"/>
      <c r="O3" s="245"/>
      <c r="P3" s="245"/>
    </row>
    <row r="4" spans="1:12" ht="24.75" customHeight="1">
      <c r="A4" s="2915" t="s">
        <v>352</v>
      </c>
      <c r="B4" s="2915"/>
      <c r="C4" s="2915"/>
      <c r="D4" s="2915"/>
      <c r="E4" s="2915"/>
      <c r="F4" s="2915"/>
      <c r="G4" s="2915"/>
      <c r="H4" s="2915"/>
      <c r="I4" s="2915"/>
      <c r="J4" s="2915"/>
      <c r="K4" s="49"/>
      <c r="L4" s="49"/>
    </row>
    <row r="5" ht="19.5" customHeight="1" thickBot="1">
      <c r="A5" s="18"/>
    </row>
    <row r="6" spans="1:12" ht="33" customHeight="1" thickBot="1">
      <c r="A6" s="2917" t="s">
        <v>9</v>
      </c>
      <c r="B6" s="2932" t="s">
        <v>19</v>
      </c>
      <c r="C6" s="2933"/>
      <c r="D6" s="2934"/>
      <c r="E6" s="2932" t="s">
        <v>20</v>
      </c>
      <c r="F6" s="2933"/>
      <c r="G6" s="2934"/>
      <c r="H6" s="2908" t="s">
        <v>21</v>
      </c>
      <c r="I6" s="2909"/>
      <c r="J6" s="2910"/>
      <c r="K6" s="32"/>
      <c r="L6" s="32"/>
    </row>
    <row r="7" spans="1:12" ht="33" customHeight="1" thickBot="1">
      <c r="A7" s="2918"/>
      <c r="B7" s="2935" t="s">
        <v>5</v>
      </c>
      <c r="C7" s="2936"/>
      <c r="D7" s="2937"/>
      <c r="E7" s="2935" t="s">
        <v>5</v>
      </c>
      <c r="F7" s="2936"/>
      <c r="G7" s="2937"/>
      <c r="H7" s="2911"/>
      <c r="I7" s="2912"/>
      <c r="J7" s="2913"/>
      <c r="K7" s="32"/>
      <c r="L7" s="32"/>
    </row>
    <row r="8" spans="1:12" ht="99.75" customHeight="1" thickBot="1">
      <c r="A8" s="2938"/>
      <c r="B8" s="219" t="s">
        <v>26</v>
      </c>
      <c r="C8" s="221" t="s">
        <v>27</v>
      </c>
      <c r="D8" s="223" t="s">
        <v>4</v>
      </c>
      <c r="E8" s="219" t="s">
        <v>26</v>
      </c>
      <c r="F8" s="221" t="s">
        <v>27</v>
      </c>
      <c r="G8" s="223" t="s">
        <v>4</v>
      </c>
      <c r="H8" s="219" t="s">
        <v>26</v>
      </c>
      <c r="I8" s="221" t="s">
        <v>27</v>
      </c>
      <c r="J8" s="223" t="s">
        <v>4</v>
      </c>
      <c r="K8" s="32"/>
      <c r="L8" s="32"/>
    </row>
    <row r="9" spans="1:12" ht="36.75" customHeight="1">
      <c r="A9" s="155" t="s">
        <v>22</v>
      </c>
      <c r="B9" s="168"/>
      <c r="C9" s="197"/>
      <c r="D9" s="198"/>
      <c r="E9" s="168"/>
      <c r="F9" s="197"/>
      <c r="G9" s="199"/>
      <c r="H9" s="154"/>
      <c r="I9" s="78"/>
      <c r="J9" s="79"/>
      <c r="K9" s="32"/>
      <c r="L9" s="32"/>
    </row>
    <row r="10" spans="1:12" ht="29.25" customHeight="1">
      <c r="A10" s="224" t="s">
        <v>123</v>
      </c>
      <c r="B10" s="99">
        <v>10</v>
      </c>
      <c r="C10" s="93">
        <v>0</v>
      </c>
      <c r="D10" s="15">
        <f>SUM(B10:C10)</f>
        <v>10</v>
      </c>
      <c r="E10" s="99">
        <v>5</v>
      </c>
      <c r="F10" s="93">
        <f>F20+F15</f>
        <v>0</v>
      </c>
      <c r="G10" s="82">
        <f>SUM(E10:F10)</f>
        <v>5</v>
      </c>
      <c r="H10" s="415">
        <f aca="true" t="shared" si="0" ref="H10:J11">B10+E10</f>
        <v>15</v>
      </c>
      <c r="I10" s="214">
        <f t="shared" si="0"/>
        <v>0</v>
      </c>
      <c r="J10" s="215">
        <f t="shared" si="0"/>
        <v>15</v>
      </c>
      <c r="K10" s="32"/>
      <c r="L10" s="32"/>
    </row>
    <row r="11" spans="1:12" ht="58.5" customHeight="1" thickBot="1">
      <c r="A11" s="23" t="s">
        <v>124</v>
      </c>
      <c r="B11" s="1987">
        <v>10</v>
      </c>
      <c r="C11" s="170">
        <v>1</v>
      </c>
      <c r="D11" s="1017">
        <f>SUM(B11:C11)</f>
        <v>11</v>
      </c>
      <c r="E11" s="99">
        <v>5</v>
      </c>
      <c r="F11" s="93">
        <f>F21+F16</f>
        <v>0</v>
      </c>
      <c r="G11" s="82">
        <f>SUM(E11:F11)</f>
        <v>5</v>
      </c>
      <c r="H11" s="416">
        <f t="shared" si="0"/>
        <v>15</v>
      </c>
      <c r="I11" s="217">
        <f t="shared" si="0"/>
        <v>1</v>
      </c>
      <c r="J11" s="218">
        <f t="shared" si="0"/>
        <v>16</v>
      </c>
      <c r="K11" s="32"/>
      <c r="L11" s="32"/>
    </row>
    <row r="12" spans="1:12" ht="36.75" customHeight="1" thickBot="1">
      <c r="A12" s="19" t="s">
        <v>12</v>
      </c>
      <c r="B12" s="58">
        <f aca="true" t="shared" si="1" ref="B12:G12">SUM(B9:B11)</f>
        <v>20</v>
      </c>
      <c r="C12" s="58">
        <f t="shared" si="1"/>
        <v>1</v>
      </c>
      <c r="D12" s="58">
        <f t="shared" si="1"/>
        <v>21</v>
      </c>
      <c r="E12" s="58">
        <f t="shared" si="1"/>
        <v>10</v>
      </c>
      <c r="F12" s="58">
        <f t="shared" si="1"/>
        <v>0</v>
      </c>
      <c r="G12" s="58">
        <f t="shared" si="1"/>
        <v>10</v>
      </c>
      <c r="H12" s="58">
        <f>SUM(H10:H11)</f>
        <v>30</v>
      </c>
      <c r="I12" s="58">
        <f>SUM(I10:I11)</f>
        <v>1</v>
      </c>
      <c r="J12" s="62">
        <f>SUM(J10:J11)</f>
        <v>31</v>
      </c>
      <c r="K12" s="32"/>
      <c r="L12" s="32"/>
    </row>
    <row r="13" spans="1:12" ht="27" customHeight="1" thickBot="1">
      <c r="A13" s="19" t="s">
        <v>23</v>
      </c>
      <c r="B13" s="56"/>
      <c r="C13" s="161"/>
      <c r="D13" s="162"/>
      <c r="E13" s="56"/>
      <c r="F13" s="161"/>
      <c r="G13" s="162"/>
      <c r="H13" s="57"/>
      <c r="I13" s="161"/>
      <c r="J13" s="163"/>
      <c r="K13" s="32"/>
      <c r="L13" s="32"/>
    </row>
    <row r="14" spans="1:12" ht="31.5" customHeight="1">
      <c r="A14" s="41" t="s">
        <v>11</v>
      </c>
      <c r="B14" s="4"/>
      <c r="C14" s="6"/>
      <c r="D14" s="21"/>
      <c r="E14" s="4"/>
      <c r="F14" s="6"/>
      <c r="G14" s="21"/>
      <c r="H14" s="57"/>
      <c r="I14" s="88"/>
      <c r="J14" s="95"/>
      <c r="K14" s="29"/>
      <c r="L14" s="29"/>
    </row>
    <row r="15" spans="1:12" ht="24.75" customHeight="1">
      <c r="A15" s="1264" t="s">
        <v>123</v>
      </c>
      <c r="B15" s="1265">
        <v>10</v>
      </c>
      <c r="C15" s="1265">
        <v>0</v>
      </c>
      <c r="D15" s="1066">
        <f>SUM(B15:C15)</f>
        <v>10</v>
      </c>
      <c r="E15" s="8">
        <v>5</v>
      </c>
      <c r="F15" s="1265">
        <v>0</v>
      </c>
      <c r="G15" s="10">
        <f>SUM(E15:F15)</f>
        <v>5</v>
      </c>
      <c r="H15" s="415">
        <f aca="true" t="shared" si="2" ref="H15:J16">B15+E15</f>
        <v>15</v>
      </c>
      <c r="I15" s="214">
        <f t="shared" si="2"/>
        <v>0</v>
      </c>
      <c r="J15" s="215">
        <f t="shared" si="2"/>
        <v>15</v>
      </c>
      <c r="K15" s="26"/>
      <c r="L15" s="26"/>
    </row>
    <row r="16" spans="1:12" ht="57.75" customHeight="1" thickBot="1">
      <c r="A16" s="23" t="s">
        <v>124</v>
      </c>
      <c r="B16" s="8">
        <v>10</v>
      </c>
      <c r="C16" s="8">
        <v>1</v>
      </c>
      <c r="D16" s="15">
        <f>SUM(B16:C16)</f>
        <v>11</v>
      </c>
      <c r="E16" s="8">
        <v>5</v>
      </c>
      <c r="F16" s="8">
        <v>0</v>
      </c>
      <c r="G16" s="15">
        <f>SUM(E16:F16)</f>
        <v>5</v>
      </c>
      <c r="H16" s="1266">
        <f t="shared" si="2"/>
        <v>15</v>
      </c>
      <c r="I16" s="217">
        <f t="shared" si="2"/>
        <v>1</v>
      </c>
      <c r="J16" s="207">
        <f t="shared" si="2"/>
        <v>16</v>
      </c>
      <c r="K16" s="26"/>
      <c r="L16" s="26"/>
    </row>
    <row r="17" spans="1:12" ht="24.75" customHeight="1" thickBot="1">
      <c r="A17" s="2" t="s">
        <v>8</v>
      </c>
      <c r="B17" s="53">
        <f aca="true" t="shared" si="3" ref="B17:J17">SUM(B15:B16)</f>
        <v>20</v>
      </c>
      <c r="C17" s="53">
        <f t="shared" si="3"/>
        <v>1</v>
      </c>
      <c r="D17" s="53">
        <f t="shared" si="3"/>
        <v>21</v>
      </c>
      <c r="E17" s="53">
        <f t="shared" si="3"/>
        <v>10</v>
      </c>
      <c r="F17" s="53">
        <f t="shared" si="3"/>
        <v>0</v>
      </c>
      <c r="G17" s="1">
        <f t="shared" si="3"/>
        <v>10</v>
      </c>
      <c r="H17" s="208">
        <f t="shared" si="3"/>
        <v>30</v>
      </c>
      <c r="I17" s="208">
        <f t="shared" si="3"/>
        <v>1</v>
      </c>
      <c r="J17" s="172">
        <f t="shared" si="3"/>
        <v>31</v>
      </c>
      <c r="K17" s="33"/>
      <c r="L17" s="33"/>
    </row>
    <row r="18" spans="1:12" ht="24.75" customHeight="1" thickBot="1">
      <c r="A18" s="220" t="s">
        <v>25</v>
      </c>
      <c r="B18" s="186"/>
      <c r="C18" s="187"/>
      <c r="D18" s="188"/>
      <c r="E18" s="186"/>
      <c r="F18" s="187"/>
      <c r="G18" s="195"/>
      <c r="H18" s="209"/>
      <c r="I18" s="210"/>
      <c r="J18" s="211"/>
      <c r="K18" s="26"/>
      <c r="L18" s="26"/>
    </row>
    <row r="19" spans="1:12" ht="24.75" customHeight="1">
      <c r="A19" s="224" t="s">
        <v>123</v>
      </c>
      <c r="B19" s="194">
        <v>0</v>
      </c>
      <c r="C19" s="13">
        <v>0</v>
      </c>
      <c r="D19" s="16">
        <f>SUM(B19:C19)</f>
        <v>0</v>
      </c>
      <c r="E19" s="12">
        <v>0</v>
      </c>
      <c r="F19" s="178">
        <v>0</v>
      </c>
      <c r="G19" s="16">
        <f>SUM(E19:F19)</f>
        <v>0</v>
      </c>
      <c r="H19" s="204">
        <f aca="true" t="shared" si="4" ref="H19:J20">B19+E19</f>
        <v>0</v>
      </c>
      <c r="I19" s="212">
        <f t="shared" si="4"/>
        <v>0</v>
      </c>
      <c r="J19" s="205">
        <f t="shared" si="4"/>
        <v>0</v>
      </c>
      <c r="K19" s="26"/>
      <c r="L19" s="26"/>
    </row>
    <row r="20" spans="1:12" ht="66" customHeight="1" thickBot="1">
      <c r="A20" s="23" t="s">
        <v>124</v>
      </c>
      <c r="B20" s="192">
        <v>0</v>
      </c>
      <c r="C20" s="9">
        <v>0</v>
      </c>
      <c r="D20" s="15">
        <f>SUM(B20:C20)</f>
        <v>0</v>
      </c>
      <c r="E20" s="8">
        <v>0</v>
      </c>
      <c r="F20" s="14">
        <v>0</v>
      </c>
      <c r="G20" s="15">
        <f>SUM(E20:F20)</f>
        <v>0</v>
      </c>
      <c r="H20" s="213">
        <f t="shared" si="4"/>
        <v>0</v>
      </c>
      <c r="I20" s="214">
        <f t="shared" si="4"/>
        <v>0</v>
      </c>
      <c r="J20" s="215">
        <f t="shared" si="4"/>
        <v>0</v>
      </c>
      <c r="K20" s="26"/>
      <c r="L20" s="26"/>
    </row>
    <row r="21" spans="1:12" ht="36.75" customHeight="1" thickBot="1">
      <c r="A21" s="2" t="s">
        <v>13</v>
      </c>
      <c r="B21" s="47">
        <f aca="true" t="shared" si="5" ref="B21:J21">SUM(B19:B20)</f>
        <v>0</v>
      </c>
      <c r="C21" s="47">
        <f t="shared" si="5"/>
        <v>0</v>
      </c>
      <c r="D21" s="47">
        <f t="shared" si="5"/>
        <v>0</v>
      </c>
      <c r="E21" s="47">
        <f t="shared" si="5"/>
        <v>0</v>
      </c>
      <c r="F21" s="47">
        <f t="shared" si="5"/>
        <v>0</v>
      </c>
      <c r="G21" s="47">
        <f t="shared" si="5"/>
        <v>0</v>
      </c>
      <c r="H21" s="171">
        <f t="shared" si="5"/>
        <v>0</v>
      </c>
      <c r="I21" s="171">
        <f t="shared" si="5"/>
        <v>0</v>
      </c>
      <c r="J21" s="172">
        <f t="shared" si="5"/>
        <v>0</v>
      </c>
      <c r="K21" s="26"/>
      <c r="L21" s="26"/>
    </row>
    <row r="22" spans="1:12" ht="30" customHeight="1" thickBot="1">
      <c r="A22" s="35" t="s">
        <v>10</v>
      </c>
      <c r="B22" s="58">
        <f aca="true" t="shared" si="6" ref="B22:J22">B17</f>
        <v>20</v>
      </c>
      <c r="C22" s="58">
        <f t="shared" si="6"/>
        <v>1</v>
      </c>
      <c r="D22" s="58">
        <f t="shared" si="6"/>
        <v>21</v>
      </c>
      <c r="E22" s="58">
        <f t="shared" si="6"/>
        <v>10</v>
      </c>
      <c r="F22" s="58">
        <f t="shared" si="6"/>
        <v>0</v>
      </c>
      <c r="G22" s="59">
        <f t="shared" si="6"/>
        <v>10</v>
      </c>
      <c r="H22" s="59">
        <f t="shared" si="6"/>
        <v>30</v>
      </c>
      <c r="I22" s="59">
        <f t="shared" si="6"/>
        <v>1</v>
      </c>
      <c r="J22" s="62">
        <f t="shared" si="6"/>
        <v>31</v>
      </c>
      <c r="K22" s="36"/>
      <c r="L22" s="36"/>
    </row>
    <row r="23" spans="1:12" ht="26.25" thickBot="1">
      <c r="A23" s="35" t="s">
        <v>14</v>
      </c>
      <c r="B23" s="58">
        <f aca="true" t="shared" si="7" ref="B23:J23">B21</f>
        <v>0</v>
      </c>
      <c r="C23" s="58">
        <f t="shared" si="7"/>
        <v>0</v>
      </c>
      <c r="D23" s="58">
        <f t="shared" si="7"/>
        <v>0</v>
      </c>
      <c r="E23" s="58">
        <f t="shared" si="7"/>
        <v>0</v>
      </c>
      <c r="F23" s="58">
        <f t="shared" si="7"/>
        <v>0</v>
      </c>
      <c r="G23" s="59">
        <f t="shared" si="7"/>
        <v>0</v>
      </c>
      <c r="H23" s="59">
        <f t="shared" si="7"/>
        <v>0</v>
      </c>
      <c r="I23" s="59">
        <f t="shared" si="7"/>
        <v>0</v>
      </c>
      <c r="J23" s="62">
        <f t="shared" si="7"/>
        <v>0</v>
      </c>
      <c r="K23" s="27"/>
      <c r="L23" s="27"/>
    </row>
    <row r="24" spans="1:12" ht="26.25" thickBot="1">
      <c r="A24" s="3" t="s">
        <v>15</v>
      </c>
      <c r="B24" s="60">
        <f aca="true" t="shared" si="8" ref="B24:J24">SUM(B22:B23)</f>
        <v>20</v>
      </c>
      <c r="C24" s="60">
        <f t="shared" si="8"/>
        <v>1</v>
      </c>
      <c r="D24" s="60">
        <f t="shared" si="8"/>
        <v>21</v>
      </c>
      <c r="E24" s="60">
        <f t="shared" si="8"/>
        <v>10</v>
      </c>
      <c r="F24" s="60">
        <f t="shared" si="8"/>
        <v>0</v>
      </c>
      <c r="G24" s="61">
        <f t="shared" si="8"/>
        <v>10</v>
      </c>
      <c r="H24" s="61">
        <f t="shared" si="8"/>
        <v>30</v>
      </c>
      <c r="I24" s="61">
        <f t="shared" si="8"/>
        <v>1</v>
      </c>
      <c r="J24" s="63">
        <f t="shared" si="8"/>
        <v>31</v>
      </c>
      <c r="K24" s="27"/>
      <c r="L24" s="27"/>
    </row>
    <row r="25" spans="1:12" ht="12" customHeight="1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1" ht="25.5" customHeight="1" hidden="1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30"/>
    </row>
    <row r="27" spans="1:16" ht="37.5" customHeight="1">
      <c r="A27" s="2928" t="s">
        <v>122</v>
      </c>
      <c r="B27" s="2928"/>
      <c r="C27" s="2928"/>
      <c r="D27" s="2928"/>
      <c r="E27" s="2928"/>
      <c r="F27" s="2928"/>
      <c r="G27" s="2928"/>
      <c r="H27" s="2928"/>
      <c r="I27" s="2928"/>
      <c r="J27" s="2928"/>
      <c r="K27" s="2928"/>
      <c r="L27" s="2928"/>
      <c r="M27" s="2928"/>
      <c r="N27" s="2928"/>
      <c r="O27" s="2928"/>
      <c r="P27" s="2928"/>
    </row>
    <row r="28" spans="2:13" ht="26.25" customHeight="1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</sheetData>
  <sheetProtection/>
  <mergeCells count="11">
    <mergeCell ref="E7:G7"/>
    <mergeCell ref="A27:P27"/>
    <mergeCell ref="A1:Q1"/>
    <mergeCell ref="A2:J2"/>
    <mergeCell ref="A3:J3"/>
    <mergeCell ref="A4:J4"/>
    <mergeCell ref="A6:A8"/>
    <mergeCell ref="B6:D6"/>
    <mergeCell ref="E6:G6"/>
    <mergeCell ref="H6:J7"/>
    <mergeCell ref="B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</sheetPr>
  <dimension ref="A1:T39"/>
  <sheetViews>
    <sheetView zoomScale="50" zoomScaleNormal="50" zoomScalePageLayoutView="0" workbookViewId="0" topLeftCell="A7">
      <selection activeCell="R21" sqref="R21"/>
    </sheetView>
  </sheetViews>
  <sheetFormatPr defaultColWidth="9.00390625" defaultRowHeight="12.75"/>
  <cols>
    <col min="1" max="1" width="88.875" style="17" customWidth="1"/>
    <col min="2" max="2" width="12.75390625" style="17" customWidth="1"/>
    <col min="3" max="3" width="12.875" style="17" customWidth="1"/>
    <col min="4" max="4" width="12.25390625" style="17" customWidth="1"/>
    <col min="5" max="5" width="10.25390625" style="17" customWidth="1"/>
    <col min="6" max="6" width="12.875" style="17" customWidth="1"/>
    <col min="7" max="7" width="11.00390625" style="17" customWidth="1"/>
    <col min="8" max="8" width="11.75390625" style="17" customWidth="1"/>
    <col min="9" max="9" width="13.00390625" style="17" customWidth="1"/>
    <col min="10" max="10" width="12.25390625" style="17" customWidth="1"/>
    <col min="11" max="11" width="12.375" style="17" customWidth="1"/>
    <col min="12" max="12" width="13.25390625" style="17" customWidth="1"/>
    <col min="13" max="13" width="12.00390625" style="17" customWidth="1"/>
    <col min="14" max="14" width="12.625" style="17" customWidth="1"/>
    <col min="15" max="15" width="12.875" style="17" customWidth="1"/>
    <col min="16" max="16" width="10.875" style="17" customWidth="1"/>
    <col min="17" max="18" width="10.75390625" style="17" customWidth="1"/>
    <col min="19" max="19" width="9.125" style="17" customWidth="1"/>
    <col min="20" max="20" width="12.875" style="17" customWidth="1"/>
    <col min="21" max="21" width="23.375" style="17" customWidth="1"/>
    <col min="22" max="23" width="9.125" style="17" customWidth="1"/>
    <col min="24" max="24" width="10.625" style="17" bestFit="1" customWidth="1"/>
    <col min="25" max="25" width="11.25390625" style="17" customWidth="1"/>
    <col min="26" max="16384" width="9.125" style="17" customWidth="1"/>
  </cols>
  <sheetData>
    <row r="1" spans="1:20" ht="39.75" customHeight="1">
      <c r="A1" s="2915" t="s">
        <v>128</v>
      </c>
      <c r="B1" s="2915"/>
      <c r="C1" s="2915"/>
      <c r="D1" s="2915"/>
      <c r="E1" s="2915"/>
      <c r="F1" s="2915"/>
      <c r="G1" s="2915"/>
      <c r="H1" s="2915"/>
      <c r="I1" s="2915"/>
      <c r="J1" s="2915"/>
      <c r="K1" s="2915"/>
      <c r="L1" s="2915"/>
      <c r="M1" s="2915"/>
      <c r="N1" s="2915"/>
      <c r="O1" s="2915"/>
      <c r="P1" s="2915"/>
      <c r="Q1" s="31"/>
      <c r="R1" s="31"/>
      <c r="S1" s="31"/>
      <c r="T1" s="31"/>
    </row>
    <row r="2" spans="1:16" ht="28.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</row>
    <row r="3" spans="1:18" ht="37.5" customHeight="1">
      <c r="A3" s="2915" t="s">
        <v>346</v>
      </c>
      <c r="B3" s="2915"/>
      <c r="C3" s="2915"/>
      <c r="D3" s="2915"/>
      <c r="E3" s="2915"/>
      <c r="F3" s="2915"/>
      <c r="G3" s="2915"/>
      <c r="H3" s="2915"/>
      <c r="I3" s="2915"/>
      <c r="J3" s="2915"/>
      <c r="K3" s="2915"/>
      <c r="L3" s="2915"/>
      <c r="M3" s="2915"/>
      <c r="N3" s="2915"/>
      <c r="O3" s="2915"/>
      <c r="P3" s="2915"/>
      <c r="Q3" s="49"/>
      <c r="R3" s="49"/>
    </row>
    <row r="4" ht="33" customHeight="1" thickBot="1">
      <c r="A4" s="18"/>
    </row>
    <row r="5" spans="1:18" ht="33" customHeight="1">
      <c r="A5" s="2917" t="s">
        <v>9</v>
      </c>
      <c r="B5" s="2904" t="s">
        <v>0</v>
      </c>
      <c r="C5" s="2924"/>
      <c r="D5" s="2939"/>
      <c r="E5" s="2904" t="s">
        <v>1</v>
      </c>
      <c r="F5" s="2924"/>
      <c r="G5" s="2939"/>
      <c r="H5" s="2904" t="s">
        <v>2</v>
      </c>
      <c r="I5" s="2924"/>
      <c r="J5" s="2939"/>
      <c r="K5" s="2904" t="s">
        <v>3</v>
      </c>
      <c r="L5" s="2924"/>
      <c r="M5" s="2939"/>
      <c r="N5" s="2908" t="s">
        <v>6</v>
      </c>
      <c r="O5" s="2909"/>
      <c r="P5" s="2910"/>
      <c r="Q5" s="32"/>
      <c r="R5" s="32"/>
    </row>
    <row r="6" spans="1:18" ht="33" customHeight="1" thickBot="1">
      <c r="A6" s="2918"/>
      <c r="B6" s="2940"/>
      <c r="C6" s="2941"/>
      <c r="D6" s="2942"/>
      <c r="E6" s="2943"/>
      <c r="F6" s="2944"/>
      <c r="G6" s="2945"/>
      <c r="H6" s="2943"/>
      <c r="I6" s="2944"/>
      <c r="J6" s="2945"/>
      <c r="K6" s="2940"/>
      <c r="L6" s="2941"/>
      <c r="M6" s="2942"/>
      <c r="N6" s="2911"/>
      <c r="O6" s="2912"/>
      <c r="P6" s="2913"/>
      <c r="Q6" s="32"/>
      <c r="R6" s="32"/>
    </row>
    <row r="7" spans="1:18" ht="99.75" customHeight="1" thickBot="1">
      <c r="A7" s="2938"/>
      <c r="B7" s="219" t="s">
        <v>26</v>
      </c>
      <c r="C7" s="221" t="s">
        <v>27</v>
      </c>
      <c r="D7" s="222" t="s">
        <v>4</v>
      </c>
      <c r="E7" s="219" t="s">
        <v>26</v>
      </c>
      <c r="F7" s="221" t="s">
        <v>27</v>
      </c>
      <c r="G7" s="222" t="s">
        <v>4</v>
      </c>
      <c r="H7" s="219" t="s">
        <v>26</v>
      </c>
      <c r="I7" s="221" t="s">
        <v>27</v>
      </c>
      <c r="J7" s="222" t="s">
        <v>4</v>
      </c>
      <c r="K7" s="219" t="s">
        <v>26</v>
      </c>
      <c r="L7" s="221" t="s">
        <v>27</v>
      </c>
      <c r="M7" s="222" t="s">
        <v>4</v>
      </c>
      <c r="N7" s="219" t="s">
        <v>26</v>
      </c>
      <c r="O7" s="221" t="s">
        <v>27</v>
      </c>
      <c r="P7" s="223" t="s">
        <v>4</v>
      </c>
      <c r="Q7" s="32"/>
      <c r="R7" s="32"/>
    </row>
    <row r="8" spans="1:18" ht="45" customHeight="1" thickBot="1">
      <c r="A8" s="2" t="s">
        <v>22</v>
      </c>
      <c r="B8" s="47"/>
      <c r="C8" s="47"/>
      <c r="D8" s="47"/>
      <c r="E8" s="47"/>
      <c r="F8" s="47"/>
      <c r="G8" s="1"/>
      <c r="H8" s="48"/>
      <c r="I8" s="47"/>
      <c r="J8" s="47"/>
      <c r="K8" s="47"/>
      <c r="L8" s="47"/>
      <c r="M8" s="1"/>
      <c r="N8" s="47"/>
      <c r="O8" s="47"/>
      <c r="P8" s="1"/>
      <c r="Q8" s="32"/>
      <c r="R8" s="32"/>
    </row>
    <row r="9" spans="1:18" ht="28.5" customHeight="1">
      <c r="A9" s="68" t="s">
        <v>22</v>
      </c>
      <c r="B9" s="71"/>
      <c r="C9" s="69"/>
      <c r="D9" s="72"/>
      <c r="E9" s="71"/>
      <c r="F9" s="69"/>
      <c r="G9" s="72"/>
      <c r="H9" s="71"/>
      <c r="I9" s="69"/>
      <c r="J9" s="72"/>
      <c r="K9" s="70"/>
      <c r="L9" s="69"/>
      <c r="M9" s="73"/>
      <c r="N9" s="43"/>
      <c r="O9" s="420"/>
      <c r="P9" s="419"/>
      <c r="Q9" s="32"/>
      <c r="R9" s="32"/>
    </row>
    <row r="10" spans="1:18" ht="28.5" customHeight="1">
      <c r="A10" s="23" t="s">
        <v>129</v>
      </c>
      <c r="B10" s="99">
        <f aca="true" t="shared" si="0" ref="B10:M15">B19+B27</f>
        <v>26</v>
      </c>
      <c r="C10" s="93">
        <f t="shared" si="0"/>
        <v>0</v>
      </c>
      <c r="D10" s="196">
        <f t="shared" si="0"/>
        <v>26</v>
      </c>
      <c r="E10" s="99">
        <f t="shared" si="0"/>
        <v>18</v>
      </c>
      <c r="F10" s="93">
        <f t="shared" si="0"/>
        <v>0</v>
      </c>
      <c r="G10" s="196">
        <f t="shared" si="0"/>
        <v>18</v>
      </c>
      <c r="H10" s="99">
        <v>22</v>
      </c>
      <c r="I10" s="93">
        <v>1</v>
      </c>
      <c r="J10" s="196">
        <v>23</v>
      </c>
      <c r="K10" s="99">
        <f>K19+K27</f>
        <v>26</v>
      </c>
      <c r="L10" s="93">
        <f>L19+L27</f>
        <v>0</v>
      </c>
      <c r="M10" s="196">
        <f>M19+M27</f>
        <v>26</v>
      </c>
      <c r="N10" s="473">
        <f aca="true" t="shared" si="1" ref="N10:O15">B10+E10+H10+K10</f>
        <v>92</v>
      </c>
      <c r="O10" s="474">
        <f t="shared" si="1"/>
        <v>1</v>
      </c>
      <c r="P10" s="475">
        <f aca="true" t="shared" si="2" ref="P10:P15">SUM(N10:O10)</f>
        <v>93</v>
      </c>
      <c r="Q10" s="32"/>
      <c r="R10" s="32"/>
    </row>
    <row r="11" spans="1:18" ht="30.75" customHeight="1">
      <c r="A11" s="23" t="s">
        <v>130</v>
      </c>
      <c r="B11" s="99">
        <f t="shared" si="0"/>
        <v>16</v>
      </c>
      <c r="C11" s="93">
        <f t="shared" si="0"/>
        <v>0</v>
      </c>
      <c r="D11" s="196">
        <f t="shared" si="0"/>
        <v>16</v>
      </c>
      <c r="E11" s="99">
        <f t="shared" si="0"/>
        <v>15</v>
      </c>
      <c r="F11" s="93">
        <f t="shared" si="0"/>
        <v>0</v>
      </c>
      <c r="G11" s="196">
        <f t="shared" si="0"/>
        <v>15</v>
      </c>
      <c r="H11" s="99">
        <f t="shared" si="0"/>
        <v>19</v>
      </c>
      <c r="I11" s="93">
        <f t="shared" si="0"/>
        <v>1</v>
      </c>
      <c r="J11" s="196">
        <f t="shared" si="0"/>
        <v>20</v>
      </c>
      <c r="K11" s="99">
        <f t="shared" si="0"/>
        <v>9</v>
      </c>
      <c r="L11" s="93">
        <f t="shared" si="0"/>
        <v>0</v>
      </c>
      <c r="M11" s="196">
        <f t="shared" si="0"/>
        <v>9</v>
      </c>
      <c r="N11" s="473">
        <f t="shared" si="1"/>
        <v>59</v>
      </c>
      <c r="O11" s="474">
        <f t="shared" si="1"/>
        <v>1</v>
      </c>
      <c r="P11" s="475">
        <f t="shared" si="2"/>
        <v>60</v>
      </c>
      <c r="Q11" s="32"/>
      <c r="R11" s="32"/>
    </row>
    <row r="12" spans="1:18" ht="30.75" customHeight="1">
      <c r="A12" s="23" t="s">
        <v>131</v>
      </c>
      <c r="B12" s="99">
        <f t="shared" si="0"/>
        <v>25</v>
      </c>
      <c r="C12" s="93">
        <f t="shared" si="0"/>
        <v>0</v>
      </c>
      <c r="D12" s="196">
        <f t="shared" si="0"/>
        <v>25</v>
      </c>
      <c r="E12" s="99">
        <f t="shared" si="0"/>
        <v>20</v>
      </c>
      <c r="F12" s="93">
        <f t="shared" si="0"/>
        <v>2</v>
      </c>
      <c r="G12" s="196">
        <f t="shared" si="0"/>
        <v>22</v>
      </c>
      <c r="H12" s="99">
        <f t="shared" si="0"/>
        <v>22</v>
      </c>
      <c r="I12" s="93">
        <f t="shared" si="0"/>
        <v>6</v>
      </c>
      <c r="J12" s="196">
        <f t="shared" si="0"/>
        <v>28</v>
      </c>
      <c r="K12" s="99">
        <f t="shared" si="0"/>
        <v>34</v>
      </c>
      <c r="L12" s="93">
        <f t="shared" si="0"/>
        <v>6</v>
      </c>
      <c r="M12" s="196">
        <f t="shared" si="0"/>
        <v>40</v>
      </c>
      <c r="N12" s="473">
        <f t="shared" si="1"/>
        <v>101</v>
      </c>
      <c r="O12" s="474">
        <f t="shared" si="1"/>
        <v>14</v>
      </c>
      <c r="P12" s="475">
        <f t="shared" si="2"/>
        <v>115</v>
      </c>
      <c r="Q12" s="32"/>
      <c r="R12" s="32"/>
    </row>
    <row r="13" spans="1:18" ht="30.75" customHeight="1">
      <c r="A13" s="23" t="s">
        <v>132</v>
      </c>
      <c r="B13" s="99">
        <f t="shared" si="0"/>
        <v>24</v>
      </c>
      <c r="C13" s="93">
        <f t="shared" si="0"/>
        <v>0</v>
      </c>
      <c r="D13" s="196">
        <f t="shared" si="0"/>
        <v>24</v>
      </c>
      <c r="E13" s="99">
        <f t="shared" si="0"/>
        <v>24</v>
      </c>
      <c r="F13" s="93">
        <f t="shared" si="0"/>
        <v>5</v>
      </c>
      <c r="G13" s="196">
        <f t="shared" si="0"/>
        <v>29</v>
      </c>
      <c r="H13" s="99">
        <f t="shared" si="0"/>
        <v>27</v>
      </c>
      <c r="I13" s="93">
        <f t="shared" si="0"/>
        <v>2</v>
      </c>
      <c r="J13" s="196">
        <f t="shared" si="0"/>
        <v>29</v>
      </c>
      <c r="K13" s="99">
        <f t="shared" si="0"/>
        <v>0</v>
      </c>
      <c r="L13" s="93">
        <f t="shared" si="0"/>
        <v>0</v>
      </c>
      <c r="M13" s="196">
        <f t="shared" si="0"/>
        <v>0</v>
      </c>
      <c r="N13" s="473">
        <f t="shared" si="1"/>
        <v>75</v>
      </c>
      <c r="O13" s="474">
        <f t="shared" si="1"/>
        <v>7</v>
      </c>
      <c r="P13" s="475">
        <f t="shared" si="2"/>
        <v>82</v>
      </c>
      <c r="Q13" s="32"/>
      <c r="R13" s="32"/>
    </row>
    <row r="14" spans="1:18" ht="30.75" customHeight="1">
      <c r="A14" s="23" t="s">
        <v>35</v>
      </c>
      <c r="B14" s="99">
        <f t="shared" si="0"/>
        <v>23</v>
      </c>
      <c r="C14" s="93">
        <f t="shared" si="0"/>
        <v>0</v>
      </c>
      <c r="D14" s="196">
        <f t="shared" si="0"/>
        <v>23</v>
      </c>
      <c r="E14" s="99">
        <f t="shared" si="0"/>
        <v>26</v>
      </c>
      <c r="F14" s="93">
        <f t="shared" si="0"/>
        <v>0</v>
      </c>
      <c r="G14" s="196">
        <f t="shared" si="0"/>
        <v>26</v>
      </c>
      <c r="H14" s="99">
        <f t="shared" si="0"/>
        <v>23</v>
      </c>
      <c r="I14" s="93">
        <f t="shared" si="0"/>
        <v>0</v>
      </c>
      <c r="J14" s="196">
        <f t="shared" si="0"/>
        <v>23</v>
      </c>
      <c r="K14" s="99">
        <f t="shared" si="0"/>
        <v>16</v>
      </c>
      <c r="L14" s="93">
        <f t="shared" si="0"/>
        <v>4</v>
      </c>
      <c r="M14" s="196">
        <f t="shared" si="0"/>
        <v>20</v>
      </c>
      <c r="N14" s="473">
        <f t="shared" si="1"/>
        <v>88</v>
      </c>
      <c r="O14" s="474">
        <f t="shared" si="1"/>
        <v>4</v>
      </c>
      <c r="P14" s="475">
        <f t="shared" si="2"/>
        <v>92</v>
      </c>
      <c r="Q14" s="32"/>
      <c r="R14" s="32"/>
    </row>
    <row r="15" spans="1:18" ht="27.75" customHeight="1" thickBot="1">
      <c r="A15" s="23" t="s">
        <v>133</v>
      </c>
      <c r="B15" s="417">
        <f t="shared" si="0"/>
        <v>17</v>
      </c>
      <c r="C15" s="391">
        <f t="shared" si="0"/>
        <v>0</v>
      </c>
      <c r="D15" s="391">
        <f t="shared" si="0"/>
        <v>17</v>
      </c>
      <c r="E15" s="417">
        <f t="shared" si="0"/>
        <v>19</v>
      </c>
      <c r="F15" s="391">
        <f t="shared" si="0"/>
        <v>0</v>
      </c>
      <c r="G15" s="486">
        <f t="shared" si="0"/>
        <v>19</v>
      </c>
      <c r="H15" s="417">
        <f t="shared" si="0"/>
        <v>15</v>
      </c>
      <c r="I15" s="391">
        <f t="shared" si="0"/>
        <v>1</v>
      </c>
      <c r="J15" s="486">
        <f t="shared" si="0"/>
        <v>16</v>
      </c>
      <c r="K15" s="417">
        <f t="shared" si="0"/>
        <v>10</v>
      </c>
      <c r="L15" s="391">
        <f t="shared" si="0"/>
        <v>0</v>
      </c>
      <c r="M15" s="486">
        <f t="shared" si="0"/>
        <v>10</v>
      </c>
      <c r="N15" s="487">
        <f t="shared" si="1"/>
        <v>61</v>
      </c>
      <c r="O15" s="474">
        <f t="shared" si="1"/>
        <v>1</v>
      </c>
      <c r="P15" s="488">
        <f t="shared" si="2"/>
        <v>62</v>
      </c>
      <c r="Q15" s="32"/>
      <c r="R15" s="32"/>
    </row>
    <row r="16" spans="1:19" ht="45" customHeight="1" thickBot="1">
      <c r="A16" s="19" t="s">
        <v>12</v>
      </c>
      <c r="B16" s="58">
        <f aca="true" t="shared" si="3" ref="B16:P16">SUM(B10:B15)</f>
        <v>131</v>
      </c>
      <c r="C16" s="58">
        <f t="shared" si="3"/>
        <v>0</v>
      </c>
      <c r="D16" s="58">
        <f t="shared" si="3"/>
        <v>131</v>
      </c>
      <c r="E16" s="2882">
        <f t="shared" si="3"/>
        <v>122</v>
      </c>
      <c r="F16" s="2882">
        <f t="shared" si="3"/>
        <v>7</v>
      </c>
      <c r="G16" s="2882">
        <f t="shared" si="3"/>
        <v>129</v>
      </c>
      <c r="H16" s="58">
        <f t="shared" si="3"/>
        <v>128</v>
      </c>
      <c r="I16" s="58">
        <f t="shared" si="3"/>
        <v>11</v>
      </c>
      <c r="J16" s="58">
        <f t="shared" si="3"/>
        <v>139</v>
      </c>
      <c r="K16" s="58">
        <f t="shared" si="3"/>
        <v>95</v>
      </c>
      <c r="L16" s="58">
        <f t="shared" si="3"/>
        <v>10</v>
      </c>
      <c r="M16" s="58">
        <f t="shared" si="3"/>
        <v>105</v>
      </c>
      <c r="N16" s="58">
        <f t="shared" si="3"/>
        <v>476</v>
      </c>
      <c r="O16" s="184">
        <f>C16+F16+I16+L16</f>
        <v>28</v>
      </c>
      <c r="P16" s="62">
        <f t="shared" si="3"/>
        <v>504</v>
      </c>
      <c r="Q16" s="32"/>
      <c r="R16" s="32"/>
      <c r="S16" s="32"/>
    </row>
    <row r="17" spans="1:18" ht="31.5" customHeight="1" thickBot="1">
      <c r="A17" s="19" t="s">
        <v>23</v>
      </c>
      <c r="B17" s="156"/>
      <c r="C17" s="157"/>
      <c r="D17" s="159"/>
      <c r="E17" s="157"/>
      <c r="F17" s="157"/>
      <c r="G17" s="159"/>
      <c r="H17" s="157"/>
      <c r="I17" s="157"/>
      <c r="J17" s="158"/>
      <c r="K17" s="156"/>
      <c r="L17" s="157"/>
      <c r="M17" s="159"/>
      <c r="N17" s="398"/>
      <c r="O17" s="120"/>
      <c r="P17" s="127"/>
      <c r="Q17" s="29"/>
      <c r="R17" s="29"/>
    </row>
    <row r="18" spans="1:18" ht="24.75" customHeight="1">
      <c r="A18" s="41" t="s">
        <v>11</v>
      </c>
      <c r="B18" s="399"/>
      <c r="C18" s="88"/>
      <c r="D18" s="226"/>
      <c r="E18" s="400"/>
      <c r="F18" s="88"/>
      <c r="G18" s="226"/>
      <c r="H18" s="400"/>
      <c r="I18" s="88" t="s">
        <v>7</v>
      </c>
      <c r="J18" s="89"/>
      <c r="K18" s="399"/>
      <c r="L18" s="88"/>
      <c r="M18" s="226"/>
      <c r="N18" s="477"/>
      <c r="O18" s="478"/>
      <c r="P18" s="479"/>
      <c r="Q18" s="26"/>
      <c r="R18" s="26"/>
    </row>
    <row r="19" spans="1:18" ht="28.5" customHeight="1">
      <c r="A19" s="23" t="s">
        <v>129</v>
      </c>
      <c r="B19" s="1988">
        <v>26</v>
      </c>
      <c r="C19" s="1989">
        <v>0</v>
      </c>
      <c r="D19" s="94">
        <f aca="true" t="shared" si="4" ref="D19:D24">C19+B19</f>
        <v>26</v>
      </c>
      <c r="E19" s="1988">
        <v>18</v>
      </c>
      <c r="F19" s="1989">
        <v>0</v>
      </c>
      <c r="G19" s="94">
        <f aca="true" t="shared" si="5" ref="G19:G24">F19+E19</f>
        <v>18</v>
      </c>
      <c r="H19" s="1988">
        <v>21</v>
      </c>
      <c r="I19" s="1989">
        <v>1</v>
      </c>
      <c r="J19" s="94">
        <f aca="true" t="shared" si="6" ref="J19:J24">I19+H19</f>
        <v>22</v>
      </c>
      <c r="K19" s="1988">
        <v>25</v>
      </c>
      <c r="L19" s="1989">
        <v>0</v>
      </c>
      <c r="M19" s="94">
        <f aca="true" t="shared" si="7" ref="M19:M24">L19+K19</f>
        <v>25</v>
      </c>
      <c r="N19" s="473">
        <f aca="true" t="shared" si="8" ref="N19:N24">B19+E19+H19+K19</f>
        <v>90</v>
      </c>
      <c r="O19" s="474">
        <f aca="true" t="shared" si="9" ref="O19:O36">C19+F19+I19+L19</f>
        <v>1</v>
      </c>
      <c r="P19" s="475">
        <f aca="true" t="shared" si="10" ref="P19:P24">SUM(N19:O19)</f>
        <v>91</v>
      </c>
      <c r="Q19" s="32"/>
      <c r="R19" s="32"/>
    </row>
    <row r="20" spans="1:18" ht="30.75" customHeight="1">
      <c r="A20" s="23" t="s">
        <v>130</v>
      </c>
      <c r="B20" s="1988">
        <v>15</v>
      </c>
      <c r="C20" s="1989">
        <v>0</v>
      </c>
      <c r="D20" s="94">
        <f t="shared" si="4"/>
        <v>15</v>
      </c>
      <c r="E20" s="1988">
        <v>13</v>
      </c>
      <c r="F20" s="1989">
        <v>0</v>
      </c>
      <c r="G20" s="94">
        <f t="shared" si="5"/>
        <v>13</v>
      </c>
      <c r="H20" s="1988">
        <v>17</v>
      </c>
      <c r="I20" s="1989">
        <v>1</v>
      </c>
      <c r="J20" s="94">
        <f t="shared" si="6"/>
        <v>18</v>
      </c>
      <c r="K20" s="1988">
        <v>9</v>
      </c>
      <c r="L20" s="1989">
        <v>0</v>
      </c>
      <c r="M20" s="94">
        <f t="shared" si="7"/>
        <v>9</v>
      </c>
      <c r="N20" s="473">
        <f t="shared" si="8"/>
        <v>54</v>
      </c>
      <c r="O20" s="474">
        <f t="shared" si="9"/>
        <v>1</v>
      </c>
      <c r="P20" s="475">
        <f t="shared" si="10"/>
        <v>55</v>
      </c>
      <c r="Q20" s="32"/>
      <c r="R20" s="32"/>
    </row>
    <row r="21" spans="1:18" ht="30.75" customHeight="1">
      <c r="A21" s="23" t="s">
        <v>131</v>
      </c>
      <c r="B21" s="1988">
        <v>25</v>
      </c>
      <c r="C21" s="1989">
        <v>0</v>
      </c>
      <c r="D21" s="94">
        <f t="shared" si="4"/>
        <v>25</v>
      </c>
      <c r="E21" s="1988">
        <v>20</v>
      </c>
      <c r="F21" s="1989">
        <v>2</v>
      </c>
      <c r="G21" s="94">
        <f t="shared" si="5"/>
        <v>22</v>
      </c>
      <c r="H21" s="1988">
        <v>22</v>
      </c>
      <c r="I21" s="1989">
        <v>5</v>
      </c>
      <c r="J21" s="94">
        <f t="shared" si="6"/>
        <v>27</v>
      </c>
      <c r="K21" s="1988">
        <v>33</v>
      </c>
      <c r="L21" s="1989">
        <v>6</v>
      </c>
      <c r="M21" s="94">
        <f t="shared" si="7"/>
        <v>39</v>
      </c>
      <c r="N21" s="473">
        <f t="shared" si="8"/>
        <v>100</v>
      </c>
      <c r="O21" s="474">
        <f t="shared" si="9"/>
        <v>13</v>
      </c>
      <c r="P21" s="475">
        <f t="shared" si="10"/>
        <v>113</v>
      </c>
      <c r="Q21" s="32"/>
      <c r="R21" s="32"/>
    </row>
    <row r="22" spans="1:18" ht="30.75" customHeight="1">
      <c r="A22" s="23" t="s">
        <v>132</v>
      </c>
      <c r="B22" s="1988">
        <v>23</v>
      </c>
      <c r="C22" s="1989">
        <v>0</v>
      </c>
      <c r="D22" s="94">
        <f t="shared" si="4"/>
        <v>23</v>
      </c>
      <c r="E22" s="1988">
        <v>24</v>
      </c>
      <c r="F22" s="1989">
        <v>5</v>
      </c>
      <c r="G22" s="94">
        <f t="shared" si="5"/>
        <v>29</v>
      </c>
      <c r="H22" s="1988">
        <v>25</v>
      </c>
      <c r="I22" s="1989">
        <v>2</v>
      </c>
      <c r="J22" s="94">
        <f t="shared" si="6"/>
        <v>27</v>
      </c>
      <c r="K22" s="1988">
        <v>0</v>
      </c>
      <c r="L22" s="1989">
        <v>0</v>
      </c>
      <c r="M22" s="94">
        <f t="shared" si="7"/>
        <v>0</v>
      </c>
      <c r="N22" s="473">
        <f t="shared" si="8"/>
        <v>72</v>
      </c>
      <c r="O22" s="474">
        <f t="shared" si="9"/>
        <v>7</v>
      </c>
      <c r="P22" s="475">
        <f t="shared" si="10"/>
        <v>79</v>
      </c>
      <c r="Q22" s="32"/>
      <c r="R22" s="32"/>
    </row>
    <row r="23" spans="1:18" ht="30.75" customHeight="1">
      <c r="A23" s="23" t="s">
        <v>35</v>
      </c>
      <c r="B23" s="1988">
        <v>22</v>
      </c>
      <c r="C23" s="1989">
        <v>0</v>
      </c>
      <c r="D23" s="94">
        <f t="shared" si="4"/>
        <v>22</v>
      </c>
      <c r="E23" s="1988">
        <v>23</v>
      </c>
      <c r="F23" s="1989">
        <v>0</v>
      </c>
      <c r="G23" s="94">
        <f t="shared" si="5"/>
        <v>23</v>
      </c>
      <c r="H23" s="1988">
        <v>23</v>
      </c>
      <c r="I23" s="1989">
        <v>0</v>
      </c>
      <c r="J23" s="94">
        <f t="shared" si="6"/>
        <v>23</v>
      </c>
      <c r="K23" s="1988">
        <v>16</v>
      </c>
      <c r="L23" s="1989">
        <v>3</v>
      </c>
      <c r="M23" s="94">
        <f t="shared" si="7"/>
        <v>19</v>
      </c>
      <c r="N23" s="473">
        <f t="shared" si="8"/>
        <v>84</v>
      </c>
      <c r="O23" s="474">
        <f t="shared" si="9"/>
        <v>3</v>
      </c>
      <c r="P23" s="475">
        <f t="shared" si="10"/>
        <v>87</v>
      </c>
      <c r="Q23" s="32"/>
      <c r="R23" s="32"/>
    </row>
    <row r="24" spans="1:18" ht="27.75" customHeight="1" thickBot="1">
      <c r="A24" s="23" t="s">
        <v>133</v>
      </c>
      <c r="B24" s="1988">
        <v>17</v>
      </c>
      <c r="C24" s="1989">
        <v>0</v>
      </c>
      <c r="D24" s="94">
        <f t="shared" si="4"/>
        <v>17</v>
      </c>
      <c r="E24" s="1988">
        <v>19</v>
      </c>
      <c r="F24" s="1989">
        <v>0</v>
      </c>
      <c r="G24" s="94">
        <f t="shared" si="5"/>
        <v>19</v>
      </c>
      <c r="H24" s="1988">
        <v>14</v>
      </c>
      <c r="I24" s="1989">
        <v>1</v>
      </c>
      <c r="J24" s="94">
        <f t="shared" si="6"/>
        <v>15</v>
      </c>
      <c r="K24" s="1988">
        <v>10</v>
      </c>
      <c r="L24" s="1989">
        <v>0</v>
      </c>
      <c r="M24" s="94">
        <f t="shared" si="7"/>
        <v>10</v>
      </c>
      <c r="N24" s="473">
        <f t="shared" si="8"/>
        <v>60</v>
      </c>
      <c r="O24" s="476">
        <f t="shared" si="9"/>
        <v>1</v>
      </c>
      <c r="P24" s="475">
        <f t="shared" si="10"/>
        <v>61</v>
      </c>
      <c r="Q24" s="32"/>
      <c r="R24" s="32"/>
    </row>
    <row r="25" spans="1:18" ht="24.75" customHeight="1" thickBot="1">
      <c r="A25" s="39" t="s">
        <v>8</v>
      </c>
      <c r="B25" s="208">
        <f>SUM(B19:B24)</f>
        <v>128</v>
      </c>
      <c r="C25" s="208">
        <f aca="true" t="shared" si="11" ref="C25:P25">SUM(C19:C24)</f>
        <v>0</v>
      </c>
      <c r="D25" s="208">
        <f t="shared" si="11"/>
        <v>128</v>
      </c>
      <c r="E25" s="208">
        <f t="shared" si="11"/>
        <v>117</v>
      </c>
      <c r="F25" s="208">
        <f t="shared" si="11"/>
        <v>7</v>
      </c>
      <c r="G25" s="208">
        <f t="shared" si="11"/>
        <v>124</v>
      </c>
      <c r="H25" s="208">
        <f t="shared" si="11"/>
        <v>122</v>
      </c>
      <c r="I25" s="208">
        <f t="shared" si="11"/>
        <v>10</v>
      </c>
      <c r="J25" s="208">
        <f t="shared" si="11"/>
        <v>132</v>
      </c>
      <c r="K25" s="208">
        <f t="shared" si="11"/>
        <v>93</v>
      </c>
      <c r="L25" s="208">
        <f t="shared" si="11"/>
        <v>9</v>
      </c>
      <c r="M25" s="208">
        <f t="shared" si="11"/>
        <v>102</v>
      </c>
      <c r="N25" s="208">
        <f t="shared" si="11"/>
        <v>460</v>
      </c>
      <c r="O25" s="184">
        <f t="shared" si="9"/>
        <v>26</v>
      </c>
      <c r="P25" s="172">
        <f t="shared" si="11"/>
        <v>486</v>
      </c>
      <c r="Q25" s="26"/>
      <c r="R25" s="26"/>
    </row>
    <row r="26" spans="1:18" ht="51.75" customHeight="1">
      <c r="A26" s="40" t="s">
        <v>25</v>
      </c>
      <c r="B26" s="407"/>
      <c r="C26" s="408"/>
      <c r="D26" s="409"/>
      <c r="E26" s="410"/>
      <c r="F26" s="408"/>
      <c r="G26" s="411"/>
      <c r="H26" s="96"/>
      <c r="I26" s="412"/>
      <c r="J26" s="413"/>
      <c r="K26" s="96"/>
      <c r="L26" s="412"/>
      <c r="M26" s="413"/>
      <c r="N26" s="473">
        <f>B26+E26+H26+K26</f>
        <v>0</v>
      </c>
      <c r="O26" s="480">
        <f t="shared" si="9"/>
        <v>0</v>
      </c>
      <c r="P26" s="475">
        <f>SUM(N26:O26)</f>
        <v>0</v>
      </c>
      <c r="Q26" s="26"/>
      <c r="R26" s="26"/>
    </row>
    <row r="27" spans="1:18" ht="28.5" customHeight="1">
      <c r="A27" s="23" t="s">
        <v>129</v>
      </c>
      <c r="B27" s="1988">
        <v>0</v>
      </c>
      <c r="C27" s="1989">
        <v>0</v>
      </c>
      <c r="D27" s="94">
        <f aca="true" t="shared" si="12" ref="D27:D32">C27+B27</f>
        <v>0</v>
      </c>
      <c r="E27" s="1988">
        <v>0</v>
      </c>
      <c r="F27" s="1989">
        <v>0</v>
      </c>
      <c r="G27" s="94">
        <f aca="true" t="shared" si="13" ref="G27:G32">F27+E27</f>
        <v>0</v>
      </c>
      <c r="H27" s="1988">
        <v>1</v>
      </c>
      <c r="I27" s="1989">
        <v>0</v>
      </c>
      <c r="J27" s="94">
        <f aca="true" t="shared" si="14" ref="J27:J32">I27+H27</f>
        <v>1</v>
      </c>
      <c r="K27" s="1988">
        <v>1</v>
      </c>
      <c r="L27" s="1989">
        <v>0</v>
      </c>
      <c r="M27" s="94">
        <f aca="true" t="shared" si="15" ref="M27:M32">L27+K27</f>
        <v>1</v>
      </c>
      <c r="N27" s="473">
        <f aca="true" t="shared" si="16" ref="N27:N32">B27+E27+H27+K27</f>
        <v>2</v>
      </c>
      <c r="O27" s="474">
        <f t="shared" si="9"/>
        <v>0</v>
      </c>
      <c r="P27" s="475">
        <f aca="true" t="shared" si="17" ref="P27:P32">SUM(N27:O27)</f>
        <v>2</v>
      </c>
      <c r="Q27" s="32"/>
      <c r="R27" s="32"/>
    </row>
    <row r="28" spans="1:18" ht="30.75" customHeight="1">
      <c r="A28" s="23" t="s">
        <v>130</v>
      </c>
      <c r="B28" s="1988">
        <v>1</v>
      </c>
      <c r="C28" s="1989">
        <v>0</v>
      </c>
      <c r="D28" s="94">
        <f t="shared" si="12"/>
        <v>1</v>
      </c>
      <c r="E28" s="1988">
        <v>2</v>
      </c>
      <c r="F28" s="1989">
        <v>0</v>
      </c>
      <c r="G28" s="94">
        <f t="shared" si="13"/>
        <v>2</v>
      </c>
      <c r="H28" s="1988">
        <v>2</v>
      </c>
      <c r="I28" s="1989">
        <v>0</v>
      </c>
      <c r="J28" s="94">
        <f t="shared" si="14"/>
        <v>2</v>
      </c>
      <c r="K28" s="1988">
        <v>0</v>
      </c>
      <c r="L28" s="1989">
        <v>0</v>
      </c>
      <c r="M28" s="94">
        <f t="shared" si="15"/>
        <v>0</v>
      </c>
      <c r="N28" s="473">
        <f t="shared" si="16"/>
        <v>5</v>
      </c>
      <c r="O28" s="474">
        <f t="shared" si="9"/>
        <v>0</v>
      </c>
      <c r="P28" s="475">
        <f t="shared" si="17"/>
        <v>5</v>
      </c>
      <c r="Q28" s="32"/>
      <c r="R28" s="32"/>
    </row>
    <row r="29" spans="1:18" ht="30.75" customHeight="1">
      <c r="A29" s="23" t="s">
        <v>131</v>
      </c>
      <c r="B29" s="1988">
        <v>0</v>
      </c>
      <c r="C29" s="1989">
        <v>0</v>
      </c>
      <c r="D29" s="93">
        <v>0</v>
      </c>
      <c r="E29" s="1988">
        <v>0</v>
      </c>
      <c r="F29" s="1989">
        <v>0</v>
      </c>
      <c r="G29" s="94">
        <f t="shared" si="13"/>
        <v>0</v>
      </c>
      <c r="H29" s="1988">
        <v>0</v>
      </c>
      <c r="I29" s="1989">
        <v>1</v>
      </c>
      <c r="J29" s="94">
        <f t="shared" si="14"/>
        <v>1</v>
      </c>
      <c r="K29" s="1988">
        <v>1</v>
      </c>
      <c r="L29" s="1989">
        <v>0</v>
      </c>
      <c r="M29" s="94">
        <f t="shared" si="15"/>
        <v>1</v>
      </c>
      <c r="N29" s="473">
        <f t="shared" si="16"/>
        <v>1</v>
      </c>
      <c r="O29" s="474">
        <f t="shared" si="9"/>
        <v>1</v>
      </c>
      <c r="P29" s="475">
        <f t="shared" si="17"/>
        <v>2</v>
      </c>
      <c r="Q29" s="32"/>
      <c r="R29" s="32"/>
    </row>
    <row r="30" spans="1:18" ht="30.75" customHeight="1">
      <c r="A30" s="23" t="s">
        <v>132</v>
      </c>
      <c r="B30" s="1988">
        <v>1</v>
      </c>
      <c r="C30" s="1989">
        <v>0</v>
      </c>
      <c r="D30" s="94">
        <f t="shared" si="12"/>
        <v>1</v>
      </c>
      <c r="E30" s="1988">
        <v>0</v>
      </c>
      <c r="F30" s="1989">
        <v>0</v>
      </c>
      <c r="G30" s="94">
        <f t="shared" si="13"/>
        <v>0</v>
      </c>
      <c r="H30" s="1988">
        <v>2</v>
      </c>
      <c r="I30" s="1989">
        <v>0</v>
      </c>
      <c r="J30" s="94">
        <f t="shared" si="14"/>
        <v>2</v>
      </c>
      <c r="K30" s="1988">
        <v>0</v>
      </c>
      <c r="L30" s="1989">
        <v>0</v>
      </c>
      <c r="M30" s="94">
        <f t="shared" si="15"/>
        <v>0</v>
      </c>
      <c r="N30" s="473">
        <f t="shared" si="16"/>
        <v>3</v>
      </c>
      <c r="O30" s="474">
        <f t="shared" si="9"/>
        <v>0</v>
      </c>
      <c r="P30" s="475">
        <f t="shared" si="17"/>
        <v>3</v>
      </c>
      <c r="Q30" s="32"/>
      <c r="R30" s="32"/>
    </row>
    <row r="31" spans="1:18" ht="30.75" customHeight="1">
      <c r="A31" s="23" t="s">
        <v>35</v>
      </c>
      <c r="B31" s="1988">
        <v>1</v>
      </c>
      <c r="C31" s="1989">
        <v>0</v>
      </c>
      <c r="D31" s="94">
        <f t="shared" si="12"/>
        <v>1</v>
      </c>
      <c r="E31" s="1988">
        <v>3</v>
      </c>
      <c r="F31" s="1989">
        <v>0</v>
      </c>
      <c r="G31" s="94">
        <f t="shared" si="13"/>
        <v>3</v>
      </c>
      <c r="H31" s="1988">
        <v>0</v>
      </c>
      <c r="I31" s="1989">
        <v>0</v>
      </c>
      <c r="J31" s="94">
        <f t="shared" si="14"/>
        <v>0</v>
      </c>
      <c r="K31" s="1988">
        <v>0</v>
      </c>
      <c r="L31" s="1989">
        <v>1</v>
      </c>
      <c r="M31" s="94">
        <f t="shared" si="15"/>
        <v>1</v>
      </c>
      <c r="N31" s="473">
        <f t="shared" si="16"/>
        <v>4</v>
      </c>
      <c r="O31" s="474">
        <f t="shared" si="9"/>
        <v>1</v>
      </c>
      <c r="P31" s="475">
        <f t="shared" si="17"/>
        <v>5</v>
      </c>
      <c r="Q31" s="32"/>
      <c r="R31" s="32"/>
    </row>
    <row r="32" spans="1:18" ht="27.75" customHeight="1" thickBot="1">
      <c r="A32" s="23" t="s">
        <v>133</v>
      </c>
      <c r="B32" s="1988">
        <v>0</v>
      </c>
      <c r="C32" s="1989">
        <v>0</v>
      </c>
      <c r="D32" s="94">
        <f t="shared" si="12"/>
        <v>0</v>
      </c>
      <c r="E32" s="1988">
        <v>0</v>
      </c>
      <c r="F32" s="1989">
        <v>0</v>
      </c>
      <c r="G32" s="94">
        <f t="shared" si="13"/>
        <v>0</v>
      </c>
      <c r="H32" s="1988">
        <v>1</v>
      </c>
      <c r="I32" s="1989">
        <v>0</v>
      </c>
      <c r="J32" s="94">
        <f t="shared" si="14"/>
        <v>1</v>
      </c>
      <c r="K32" s="1988">
        <v>0</v>
      </c>
      <c r="L32" s="1989">
        <v>0</v>
      </c>
      <c r="M32" s="94">
        <f t="shared" si="15"/>
        <v>0</v>
      </c>
      <c r="N32" s="473">
        <f t="shared" si="16"/>
        <v>1</v>
      </c>
      <c r="O32" s="476">
        <f t="shared" si="9"/>
        <v>0</v>
      </c>
      <c r="P32" s="475">
        <f t="shared" si="17"/>
        <v>1</v>
      </c>
      <c r="Q32" s="32"/>
      <c r="R32" s="32"/>
    </row>
    <row r="33" spans="1:18" ht="26.25" thickBot="1">
      <c r="A33" s="2" t="s">
        <v>13</v>
      </c>
      <c r="B33" s="171">
        <f>SUM(B27:B32)</f>
        <v>3</v>
      </c>
      <c r="C33" s="171">
        <f aca="true" t="shared" si="18" ref="C33:P33">SUM(C27:C32)</f>
        <v>0</v>
      </c>
      <c r="D33" s="171">
        <f t="shared" si="18"/>
        <v>3</v>
      </c>
      <c r="E33" s="171">
        <f t="shared" si="18"/>
        <v>5</v>
      </c>
      <c r="F33" s="171">
        <f t="shared" si="18"/>
        <v>0</v>
      </c>
      <c r="G33" s="171">
        <f t="shared" si="18"/>
        <v>5</v>
      </c>
      <c r="H33" s="171">
        <f t="shared" si="18"/>
        <v>6</v>
      </c>
      <c r="I33" s="171">
        <f t="shared" si="18"/>
        <v>1</v>
      </c>
      <c r="J33" s="171">
        <f t="shared" si="18"/>
        <v>7</v>
      </c>
      <c r="K33" s="171">
        <f t="shared" si="18"/>
        <v>2</v>
      </c>
      <c r="L33" s="171">
        <f t="shared" si="18"/>
        <v>1</v>
      </c>
      <c r="M33" s="171">
        <f t="shared" si="18"/>
        <v>3</v>
      </c>
      <c r="N33" s="171">
        <f t="shared" si="18"/>
        <v>16</v>
      </c>
      <c r="O33" s="489">
        <f t="shared" si="9"/>
        <v>2</v>
      </c>
      <c r="P33" s="172">
        <f t="shared" si="18"/>
        <v>18</v>
      </c>
      <c r="Q33" s="27"/>
      <c r="R33" s="27"/>
    </row>
    <row r="34" spans="1:18" ht="28.5" customHeight="1" thickBot="1">
      <c r="A34" s="35" t="s">
        <v>10</v>
      </c>
      <c r="B34" s="62">
        <f aca="true" t="shared" si="19" ref="B34:N34">B25</f>
        <v>128</v>
      </c>
      <c r="C34" s="62">
        <f t="shared" si="19"/>
        <v>0</v>
      </c>
      <c r="D34" s="62">
        <f t="shared" si="19"/>
        <v>128</v>
      </c>
      <c r="E34" s="62">
        <f t="shared" si="19"/>
        <v>117</v>
      </c>
      <c r="F34" s="62">
        <f t="shared" si="19"/>
        <v>7</v>
      </c>
      <c r="G34" s="62">
        <f t="shared" si="19"/>
        <v>124</v>
      </c>
      <c r="H34" s="62">
        <f t="shared" si="19"/>
        <v>122</v>
      </c>
      <c r="I34" s="62">
        <f t="shared" si="19"/>
        <v>10</v>
      </c>
      <c r="J34" s="62">
        <f t="shared" si="19"/>
        <v>132</v>
      </c>
      <c r="K34" s="62">
        <f t="shared" si="19"/>
        <v>93</v>
      </c>
      <c r="L34" s="62">
        <f t="shared" si="19"/>
        <v>9</v>
      </c>
      <c r="M34" s="62">
        <f t="shared" si="19"/>
        <v>102</v>
      </c>
      <c r="N34" s="62">
        <f t="shared" si="19"/>
        <v>460</v>
      </c>
      <c r="O34" s="184">
        <f t="shared" si="9"/>
        <v>26</v>
      </c>
      <c r="P34" s="62">
        <f>P25</f>
        <v>486</v>
      </c>
      <c r="Q34" s="27"/>
      <c r="R34" s="27"/>
    </row>
    <row r="35" spans="1:17" ht="27.75" customHeight="1" thickBot="1">
      <c r="A35" s="35" t="s">
        <v>14</v>
      </c>
      <c r="B35" s="58">
        <f aca="true" t="shared" si="20" ref="B35:P35">B33</f>
        <v>3</v>
      </c>
      <c r="C35" s="58">
        <f t="shared" si="20"/>
        <v>0</v>
      </c>
      <c r="D35" s="62">
        <f t="shared" si="20"/>
        <v>3</v>
      </c>
      <c r="E35" s="80">
        <f t="shared" si="20"/>
        <v>5</v>
      </c>
      <c r="F35" s="58">
        <f t="shared" si="20"/>
        <v>0</v>
      </c>
      <c r="G35" s="58">
        <f t="shared" si="20"/>
        <v>5</v>
      </c>
      <c r="H35" s="58">
        <f t="shared" si="20"/>
        <v>6</v>
      </c>
      <c r="I35" s="58">
        <f t="shared" si="20"/>
        <v>1</v>
      </c>
      <c r="J35" s="58">
        <f t="shared" si="20"/>
        <v>7</v>
      </c>
      <c r="K35" s="58">
        <f t="shared" si="20"/>
        <v>2</v>
      </c>
      <c r="L35" s="58">
        <f t="shared" si="20"/>
        <v>1</v>
      </c>
      <c r="M35" s="58">
        <f t="shared" si="20"/>
        <v>3</v>
      </c>
      <c r="N35" s="58">
        <f t="shared" si="20"/>
        <v>16</v>
      </c>
      <c r="O35" s="1596">
        <f t="shared" si="9"/>
        <v>2</v>
      </c>
      <c r="P35" s="62">
        <f t="shared" si="20"/>
        <v>18</v>
      </c>
      <c r="Q35" s="30"/>
    </row>
    <row r="36" spans="1:18" ht="32.25" customHeight="1" thickBot="1">
      <c r="A36" s="3" t="s">
        <v>15</v>
      </c>
      <c r="B36" s="60">
        <f aca="true" t="shared" si="21" ref="B36:P36">SUM(B34:B35)</f>
        <v>131</v>
      </c>
      <c r="C36" s="60">
        <f t="shared" si="21"/>
        <v>0</v>
      </c>
      <c r="D36" s="63">
        <f t="shared" si="21"/>
        <v>131</v>
      </c>
      <c r="E36" s="2883">
        <f t="shared" si="21"/>
        <v>122</v>
      </c>
      <c r="F36" s="2884">
        <f t="shared" si="21"/>
        <v>7</v>
      </c>
      <c r="G36" s="2884">
        <f t="shared" si="21"/>
        <v>129</v>
      </c>
      <c r="H36" s="60">
        <f t="shared" si="21"/>
        <v>128</v>
      </c>
      <c r="I36" s="60">
        <f t="shared" si="21"/>
        <v>11</v>
      </c>
      <c r="J36" s="60">
        <f t="shared" si="21"/>
        <v>139</v>
      </c>
      <c r="K36" s="60">
        <f t="shared" si="21"/>
        <v>95</v>
      </c>
      <c r="L36" s="60">
        <f t="shared" si="21"/>
        <v>10</v>
      </c>
      <c r="M36" s="60">
        <f t="shared" si="21"/>
        <v>105</v>
      </c>
      <c r="N36" s="60">
        <f t="shared" si="21"/>
        <v>476</v>
      </c>
      <c r="O36" s="184">
        <f t="shared" si="9"/>
        <v>28</v>
      </c>
      <c r="P36" s="63">
        <f t="shared" si="21"/>
        <v>504</v>
      </c>
      <c r="Q36" s="27"/>
      <c r="R36" s="27"/>
    </row>
    <row r="37" spans="1:16" ht="63.75" customHeight="1">
      <c r="A37" s="2928" t="s">
        <v>282</v>
      </c>
      <c r="B37" s="2928"/>
      <c r="C37" s="2928"/>
      <c r="D37" s="2928"/>
      <c r="E37" s="2928"/>
      <c r="F37" s="2928"/>
      <c r="G37" s="2928"/>
      <c r="H37" s="2928"/>
      <c r="I37" s="2928"/>
      <c r="J37" s="2928"/>
      <c r="K37" s="2928"/>
      <c r="L37" s="2928"/>
      <c r="M37" s="2928"/>
      <c r="N37" s="2928"/>
      <c r="O37" s="2928"/>
      <c r="P37" s="2928"/>
    </row>
    <row r="38" spans="2:16" ht="25.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pans="2:16" ht="45" customHeight="1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</sheetData>
  <sheetProtection/>
  <mergeCells count="9">
    <mergeCell ref="A37:P37"/>
    <mergeCell ref="A1:P1"/>
    <mergeCell ref="A3:P3"/>
    <mergeCell ref="A5:A7"/>
    <mergeCell ref="B5:D6"/>
    <mergeCell ref="E5:G6"/>
    <mergeCell ref="H5:J6"/>
    <mergeCell ref="K5:M6"/>
    <mergeCell ref="N5:P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00"/>
  </sheetPr>
  <dimension ref="A1:U33"/>
  <sheetViews>
    <sheetView zoomScale="50" zoomScaleNormal="50" zoomScalePageLayoutView="0" workbookViewId="0" topLeftCell="A1">
      <selection activeCell="Z20" sqref="Z20"/>
    </sheetView>
  </sheetViews>
  <sheetFormatPr defaultColWidth="9.00390625" defaultRowHeight="12.75"/>
  <cols>
    <col min="1" max="1" width="3.00390625" style="17" customWidth="1"/>
    <col min="2" max="2" width="88.375" style="17" customWidth="1"/>
    <col min="3" max="3" width="12.75390625" style="17" customWidth="1"/>
    <col min="4" max="4" width="12.875" style="17" customWidth="1"/>
    <col min="5" max="5" width="12.25390625" style="17" customWidth="1"/>
    <col min="6" max="6" width="10.25390625" style="17" customWidth="1"/>
    <col min="7" max="7" width="8.75390625" style="17" customWidth="1"/>
    <col min="8" max="8" width="11.00390625" style="17" customWidth="1"/>
    <col min="9" max="9" width="9.375" style="17" customWidth="1"/>
    <col min="10" max="10" width="10.375" style="17" customWidth="1"/>
    <col min="11" max="11" width="14.25390625" style="17" customWidth="1"/>
    <col min="12" max="13" width="9.625" style="17" customWidth="1"/>
    <col min="14" max="17" width="12.00390625" style="17" customWidth="1"/>
    <col min="18" max="18" width="12.625" style="17" customWidth="1"/>
    <col min="19" max="19" width="11.00390625" style="17" customWidth="1"/>
    <col min="20" max="20" width="10.875" style="17" customWidth="1"/>
    <col min="21" max="21" width="14.25390625" style="17" customWidth="1"/>
    <col min="22" max="22" width="10.625" style="17" bestFit="1" customWidth="1"/>
    <col min="23" max="23" width="9.25390625" style="17" bestFit="1" customWidth="1"/>
    <col min="24" max="16384" width="9.125" style="17" customWidth="1"/>
  </cols>
  <sheetData>
    <row r="1" spans="1:20" ht="25.5" customHeight="1">
      <c r="A1" s="2915" t="s">
        <v>128</v>
      </c>
      <c r="B1" s="2915"/>
      <c r="C1" s="2915"/>
      <c r="D1" s="2915"/>
      <c r="E1" s="2915"/>
      <c r="F1" s="2915"/>
      <c r="G1" s="2915"/>
      <c r="H1" s="2915"/>
      <c r="I1" s="2915"/>
      <c r="J1" s="2915"/>
      <c r="K1" s="2915"/>
      <c r="L1" s="2915"/>
      <c r="M1" s="2915"/>
      <c r="N1" s="2915"/>
      <c r="O1" s="2915"/>
      <c r="P1" s="2915"/>
      <c r="Q1" s="2915"/>
      <c r="R1" s="2915"/>
      <c r="S1" s="2915"/>
      <c r="T1" s="2915"/>
    </row>
    <row r="2" spans="1:20" ht="26.25" customHeight="1">
      <c r="A2" s="2916"/>
      <c r="B2" s="2916"/>
      <c r="C2" s="2916"/>
      <c r="D2" s="2916"/>
      <c r="E2" s="2916"/>
      <c r="F2" s="2916"/>
      <c r="G2" s="2916"/>
      <c r="H2" s="2916"/>
      <c r="I2" s="2916"/>
      <c r="J2" s="2916"/>
      <c r="K2" s="2916"/>
      <c r="L2" s="2916"/>
      <c r="M2" s="2916"/>
      <c r="N2" s="2916"/>
      <c r="O2" s="2916"/>
      <c r="P2" s="2916"/>
      <c r="Q2" s="2916"/>
      <c r="R2" s="2916"/>
      <c r="S2" s="2916"/>
      <c r="T2" s="2916"/>
    </row>
    <row r="3" spans="1:20" ht="37.5" customHeight="1">
      <c r="A3" s="2915" t="s">
        <v>354</v>
      </c>
      <c r="B3" s="2915"/>
      <c r="C3" s="2915"/>
      <c r="D3" s="2915"/>
      <c r="E3" s="2915"/>
      <c r="F3" s="2915"/>
      <c r="G3" s="2915"/>
      <c r="H3" s="2915"/>
      <c r="I3" s="2915"/>
      <c r="J3" s="2915"/>
      <c r="K3" s="2915"/>
      <c r="L3" s="2915"/>
      <c r="M3" s="2915"/>
      <c r="N3" s="2915"/>
      <c r="O3" s="2915"/>
      <c r="P3" s="2915"/>
      <c r="Q3" s="2915"/>
      <c r="R3" s="2915"/>
      <c r="S3" s="2915"/>
      <c r="T3" s="2915"/>
    </row>
    <row r="4" ht="33" customHeight="1" thickBot="1">
      <c r="B4" s="18"/>
    </row>
    <row r="5" spans="2:20" ht="33" customHeight="1">
      <c r="B5" s="2917" t="s">
        <v>9</v>
      </c>
      <c r="C5" s="2904" t="s">
        <v>0</v>
      </c>
      <c r="D5" s="2905"/>
      <c r="E5" s="2905"/>
      <c r="F5" s="2904" t="s">
        <v>1</v>
      </c>
      <c r="G5" s="2905"/>
      <c r="H5" s="2920"/>
      <c r="I5" s="2924" t="s">
        <v>2</v>
      </c>
      <c r="J5" s="2905"/>
      <c r="K5" s="2905"/>
      <c r="L5" s="2904" t="s">
        <v>3</v>
      </c>
      <c r="M5" s="2905"/>
      <c r="N5" s="2920"/>
      <c r="O5" s="2904">
        <v>5</v>
      </c>
      <c r="P5" s="2905"/>
      <c r="Q5" s="2905"/>
      <c r="R5" s="2908" t="s">
        <v>6</v>
      </c>
      <c r="S5" s="2909"/>
      <c r="T5" s="2910"/>
    </row>
    <row r="6" spans="2:20" ht="33" customHeight="1" thickBot="1">
      <c r="B6" s="2918"/>
      <c r="C6" s="2906"/>
      <c r="D6" s="2907"/>
      <c r="E6" s="2907"/>
      <c r="F6" s="2921"/>
      <c r="G6" s="2922"/>
      <c r="H6" s="2923"/>
      <c r="I6" s="2922"/>
      <c r="J6" s="2922"/>
      <c r="K6" s="2922"/>
      <c r="L6" s="2925"/>
      <c r="M6" s="2926"/>
      <c r="N6" s="2927"/>
      <c r="O6" s="2906"/>
      <c r="P6" s="2907"/>
      <c r="Q6" s="2907"/>
      <c r="R6" s="2911"/>
      <c r="S6" s="2912"/>
      <c r="T6" s="2913"/>
    </row>
    <row r="7" spans="2:20" ht="99.75" customHeight="1" thickBot="1">
      <c r="B7" s="2938"/>
      <c r="C7" s="219" t="s">
        <v>26</v>
      </c>
      <c r="D7" s="221" t="s">
        <v>27</v>
      </c>
      <c r="E7" s="222" t="s">
        <v>4</v>
      </c>
      <c r="F7" s="219" t="s">
        <v>26</v>
      </c>
      <c r="G7" s="221" t="s">
        <v>27</v>
      </c>
      <c r="H7" s="222" t="s">
        <v>4</v>
      </c>
      <c r="I7" s="219" t="s">
        <v>26</v>
      </c>
      <c r="J7" s="221" t="s">
        <v>27</v>
      </c>
      <c r="K7" s="222" t="s">
        <v>4</v>
      </c>
      <c r="L7" s="219" t="s">
        <v>26</v>
      </c>
      <c r="M7" s="221" t="s">
        <v>27</v>
      </c>
      <c r="N7" s="222" t="s">
        <v>4</v>
      </c>
      <c r="O7" s="219" t="s">
        <v>26</v>
      </c>
      <c r="P7" s="221" t="s">
        <v>27</v>
      </c>
      <c r="Q7" s="223" t="s">
        <v>4</v>
      </c>
      <c r="R7" s="219" t="s">
        <v>26</v>
      </c>
      <c r="S7" s="221" t="s">
        <v>27</v>
      </c>
      <c r="T7" s="223" t="s">
        <v>4</v>
      </c>
    </row>
    <row r="8" spans="2:20" ht="34.5" customHeight="1" thickBot="1">
      <c r="B8" s="68" t="s">
        <v>22</v>
      </c>
      <c r="C8" s="136"/>
      <c r="D8" s="137"/>
      <c r="E8" s="138"/>
      <c r="F8" s="141"/>
      <c r="G8" s="137"/>
      <c r="H8" s="225"/>
      <c r="I8" s="141"/>
      <c r="J8" s="137"/>
      <c r="K8" s="138"/>
      <c r="L8" s="141"/>
      <c r="M8" s="137"/>
      <c r="N8" s="225"/>
      <c r="O8" s="144"/>
      <c r="P8" s="145"/>
      <c r="Q8" s="138"/>
      <c r="R8" s="126"/>
      <c r="S8" s="126"/>
      <c r="T8" s="127"/>
    </row>
    <row r="9" spans="2:20" ht="31.5" customHeight="1">
      <c r="B9" s="23" t="s">
        <v>129</v>
      </c>
      <c r="C9" s="200">
        <f>C20+C15</f>
        <v>0</v>
      </c>
      <c r="D9" s="201">
        <f>D20+D15</f>
        <v>0</v>
      </c>
      <c r="E9" s="203">
        <f>E20+E15</f>
        <v>0</v>
      </c>
      <c r="F9" s="200">
        <f aca="true" t="shared" si="0" ref="F9:Q9">F20+F15</f>
        <v>0</v>
      </c>
      <c r="G9" s="201">
        <f t="shared" si="0"/>
        <v>0</v>
      </c>
      <c r="H9" s="203">
        <f t="shared" si="0"/>
        <v>0</v>
      </c>
      <c r="I9" s="200">
        <f t="shared" si="0"/>
        <v>0</v>
      </c>
      <c r="J9" s="201">
        <f t="shared" si="0"/>
        <v>0</v>
      </c>
      <c r="K9" s="203">
        <f t="shared" si="0"/>
        <v>0</v>
      </c>
      <c r="L9" s="200">
        <f t="shared" si="0"/>
        <v>0</v>
      </c>
      <c r="M9" s="201">
        <f t="shared" si="0"/>
        <v>8</v>
      </c>
      <c r="N9" s="203">
        <f t="shared" si="0"/>
        <v>8</v>
      </c>
      <c r="O9" s="200">
        <f t="shared" si="0"/>
        <v>0</v>
      </c>
      <c r="P9" s="201">
        <f t="shared" si="0"/>
        <v>8</v>
      </c>
      <c r="Q9" s="1156">
        <f t="shared" si="0"/>
        <v>8</v>
      </c>
      <c r="R9" s="481">
        <f aca="true" t="shared" si="1" ref="R9:S11">C9+F9+I9+L9+O9</f>
        <v>0</v>
      </c>
      <c r="S9" s="482">
        <f t="shared" si="1"/>
        <v>16</v>
      </c>
      <c r="T9" s="483">
        <f>SUM(R9:S9)</f>
        <v>16</v>
      </c>
    </row>
    <row r="10" spans="2:20" ht="27.75" customHeight="1">
      <c r="B10" s="23" t="s">
        <v>131</v>
      </c>
      <c r="C10" s="174">
        <f aca="true" t="shared" si="2" ref="C10:Q11">C21+C16</f>
        <v>5</v>
      </c>
      <c r="D10" s="175">
        <f t="shared" si="2"/>
        <v>3</v>
      </c>
      <c r="E10" s="176">
        <f t="shared" si="2"/>
        <v>8</v>
      </c>
      <c r="F10" s="174">
        <f t="shared" si="2"/>
        <v>19</v>
      </c>
      <c r="G10" s="175">
        <f t="shared" si="2"/>
        <v>10</v>
      </c>
      <c r="H10" s="176">
        <f t="shared" si="2"/>
        <v>29</v>
      </c>
      <c r="I10" s="174">
        <f t="shared" si="2"/>
        <v>25</v>
      </c>
      <c r="J10" s="175">
        <f t="shared" si="2"/>
        <v>14</v>
      </c>
      <c r="K10" s="176">
        <f t="shared" si="2"/>
        <v>39</v>
      </c>
      <c r="L10" s="174">
        <f t="shared" si="2"/>
        <v>3</v>
      </c>
      <c r="M10" s="175">
        <f t="shared" si="2"/>
        <v>8</v>
      </c>
      <c r="N10" s="176">
        <f t="shared" si="2"/>
        <v>11</v>
      </c>
      <c r="O10" s="174">
        <f t="shared" si="2"/>
        <v>2</v>
      </c>
      <c r="P10" s="175">
        <f t="shared" si="2"/>
        <v>7</v>
      </c>
      <c r="Q10" s="1157">
        <f t="shared" si="2"/>
        <v>9</v>
      </c>
      <c r="R10" s="86">
        <f t="shared" si="1"/>
        <v>54</v>
      </c>
      <c r="S10" s="87">
        <f t="shared" si="1"/>
        <v>42</v>
      </c>
      <c r="T10" s="77">
        <f>SUM(R10:S10)</f>
        <v>96</v>
      </c>
    </row>
    <row r="11" spans="2:20" ht="34.5" customHeight="1" thickBot="1">
      <c r="B11" s="23" t="s">
        <v>35</v>
      </c>
      <c r="C11" s="1987">
        <f t="shared" si="2"/>
        <v>0</v>
      </c>
      <c r="D11" s="170">
        <f t="shared" si="2"/>
        <v>2</v>
      </c>
      <c r="E11" s="1990">
        <f t="shared" si="2"/>
        <v>2</v>
      </c>
      <c r="F11" s="1987">
        <f t="shared" si="2"/>
        <v>0</v>
      </c>
      <c r="G11" s="170">
        <f t="shared" si="2"/>
        <v>17</v>
      </c>
      <c r="H11" s="1990">
        <f t="shared" si="2"/>
        <v>17</v>
      </c>
      <c r="I11" s="1987">
        <f t="shared" si="2"/>
        <v>0</v>
      </c>
      <c r="J11" s="170">
        <f t="shared" si="2"/>
        <v>19</v>
      </c>
      <c r="K11" s="1990">
        <f t="shared" si="2"/>
        <v>19</v>
      </c>
      <c r="L11" s="1987">
        <f t="shared" si="2"/>
        <v>0</v>
      </c>
      <c r="M11" s="170">
        <f t="shared" si="2"/>
        <v>13</v>
      </c>
      <c r="N11" s="1990">
        <f t="shared" si="2"/>
        <v>13</v>
      </c>
      <c r="O11" s="1987">
        <f t="shared" si="2"/>
        <v>1</v>
      </c>
      <c r="P11" s="170">
        <f t="shared" si="2"/>
        <v>16</v>
      </c>
      <c r="Q11" s="1991">
        <f t="shared" si="2"/>
        <v>17</v>
      </c>
      <c r="R11" s="421">
        <f t="shared" si="1"/>
        <v>1</v>
      </c>
      <c r="S11" s="422">
        <f t="shared" si="1"/>
        <v>67</v>
      </c>
      <c r="T11" s="423">
        <f>SUM(R11:S11)</f>
        <v>68</v>
      </c>
    </row>
    <row r="12" spans="2:20" ht="34.5" customHeight="1" thickBot="1">
      <c r="B12" s="68" t="s">
        <v>16</v>
      </c>
      <c r="C12" s="1992">
        <f aca="true" t="shared" si="3" ref="C12:T12">SUM(C9:C11)</f>
        <v>5</v>
      </c>
      <c r="D12" s="1992">
        <f t="shared" si="3"/>
        <v>5</v>
      </c>
      <c r="E12" s="1992">
        <f t="shared" si="3"/>
        <v>10</v>
      </c>
      <c r="F12" s="425">
        <f t="shared" si="3"/>
        <v>19</v>
      </c>
      <c r="G12" s="638">
        <f t="shared" si="3"/>
        <v>27</v>
      </c>
      <c r="H12" s="1993">
        <f t="shared" si="3"/>
        <v>46</v>
      </c>
      <c r="I12" s="1992">
        <f t="shared" si="3"/>
        <v>25</v>
      </c>
      <c r="J12" s="638">
        <f t="shared" si="3"/>
        <v>33</v>
      </c>
      <c r="K12" s="424">
        <f t="shared" si="3"/>
        <v>58</v>
      </c>
      <c r="L12" s="425">
        <f t="shared" si="3"/>
        <v>3</v>
      </c>
      <c r="M12" s="638">
        <f t="shared" si="3"/>
        <v>29</v>
      </c>
      <c r="N12" s="1993">
        <f t="shared" si="3"/>
        <v>32</v>
      </c>
      <c r="O12" s="1992">
        <f t="shared" si="3"/>
        <v>3</v>
      </c>
      <c r="P12" s="638">
        <f t="shared" si="3"/>
        <v>31</v>
      </c>
      <c r="Q12" s="424">
        <f t="shared" si="3"/>
        <v>34</v>
      </c>
      <c r="R12" s="425">
        <f t="shared" si="3"/>
        <v>55</v>
      </c>
      <c r="S12" s="638">
        <f t="shared" si="3"/>
        <v>125</v>
      </c>
      <c r="T12" s="424">
        <f t="shared" si="3"/>
        <v>180</v>
      </c>
    </row>
    <row r="13" spans="2:20" ht="30.75" customHeight="1" thickBot="1">
      <c r="B13" s="19" t="s">
        <v>23</v>
      </c>
      <c r="C13" s="56"/>
      <c r="D13" s="90"/>
      <c r="E13" s="89"/>
      <c r="F13" s="161"/>
      <c r="G13" s="90"/>
      <c r="H13" s="89"/>
      <c r="I13" s="161"/>
      <c r="J13" s="90"/>
      <c r="K13" s="89"/>
      <c r="L13" s="161"/>
      <c r="M13" s="90"/>
      <c r="N13" s="89"/>
      <c r="O13" s="56"/>
      <c r="P13" s="90"/>
      <c r="Q13" s="89"/>
      <c r="R13" s="161"/>
      <c r="S13" s="161"/>
      <c r="T13" s="163"/>
    </row>
    <row r="14" spans="2:20" ht="30.75" customHeight="1" thickBot="1">
      <c r="B14" s="179" t="s">
        <v>11</v>
      </c>
      <c r="C14" s="180"/>
      <c r="D14" s="181"/>
      <c r="E14" s="153"/>
      <c r="F14" s="180"/>
      <c r="G14" s="181"/>
      <c r="H14" s="124"/>
      <c r="I14" s="182"/>
      <c r="J14" s="181" t="s">
        <v>7</v>
      </c>
      <c r="K14" s="153"/>
      <c r="L14" s="180"/>
      <c r="M14" s="181"/>
      <c r="N14" s="153"/>
      <c r="O14" s="58"/>
      <c r="P14" s="152"/>
      <c r="Q14" s="153"/>
      <c r="R14" s="183"/>
      <c r="S14" s="183"/>
      <c r="T14" s="184"/>
    </row>
    <row r="15" spans="2:20" ht="30" customHeight="1">
      <c r="B15" s="23" t="s">
        <v>129</v>
      </c>
      <c r="C15" s="1994">
        <v>0</v>
      </c>
      <c r="D15" s="1995">
        <v>0</v>
      </c>
      <c r="E15" s="104">
        <f>SUM(C15:D15)</f>
        <v>0</v>
      </c>
      <c r="F15" s="1994">
        <v>0</v>
      </c>
      <c r="G15" s="1995">
        <v>0</v>
      </c>
      <c r="H15" s="104">
        <f>SUM(F15:G15)</f>
        <v>0</v>
      </c>
      <c r="I15" s="1994">
        <v>0</v>
      </c>
      <c r="J15" s="1995">
        <v>0</v>
      </c>
      <c r="K15" s="104">
        <f>SUM(I15:J15)</f>
        <v>0</v>
      </c>
      <c r="L15" s="1994">
        <v>0</v>
      </c>
      <c r="M15" s="1995">
        <v>8</v>
      </c>
      <c r="N15" s="104">
        <f>SUM(L15:M15)</f>
        <v>8</v>
      </c>
      <c r="O15" s="1994">
        <v>0</v>
      </c>
      <c r="P15" s="1995">
        <v>8</v>
      </c>
      <c r="Q15" s="104">
        <f>SUM(O15:P15)</f>
        <v>8</v>
      </c>
      <c r="R15" s="119">
        <f aca="true" t="shared" si="4" ref="R15:S17">C15+F15+I15+L15+O15</f>
        <v>0</v>
      </c>
      <c r="S15" s="120">
        <f t="shared" si="4"/>
        <v>16</v>
      </c>
      <c r="T15" s="121">
        <f>SUM(R15:S15)</f>
        <v>16</v>
      </c>
    </row>
    <row r="16" spans="2:20" ht="25.5" customHeight="1">
      <c r="B16" s="23" t="s">
        <v>131</v>
      </c>
      <c r="C16" s="1996">
        <v>5</v>
      </c>
      <c r="D16" s="1997">
        <v>3</v>
      </c>
      <c r="E16" s="115">
        <f>SUM(C16:D16)</f>
        <v>8</v>
      </c>
      <c r="F16" s="1996">
        <v>19</v>
      </c>
      <c r="G16" s="1997">
        <v>10</v>
      </c>
      <c r="H16" s="115">
        <f>SUM(F16:G16)</f>
        <v>29</v>
      </c>
      <c r="I16" s="1996">
        <v>25</v>
      </c>
      <c r="J16" s="1997">
        <v>13</v>
      </c>
      <c r="K16" s="115">
        <f>SUM(I16:J16)</f>
        <v>38</v>
      </c>
      <c r="L16" s="1996">
        <v>3</v>
      </c>
      <c r="M16" s="1997">
        <v>7</v>
      </c>
      <c r="N16" s="115">
        <f>SUM(L16:M16)</f>
        <v>10</v>
      </c>
      <c r="O16" s="1996">
        <v>2</v>
      </c>
      <c r="P16" s="1997">
        <v>6</v>
      </c>
      <c r="Q16" s="115">
        <f>SUM(O16:P16)</f>
        <v>8</v>
      </c>
      <c r="R16" s="86">
        <f t="shared" si="4"/>
        <v>54</v>
      </c>
      <c r="S16" s="87">
        <f t="shared" si="4"/>
        <v>39</v>
      </c>
      <c r="T16" s="77">
        <f>SUM(R16:S16)</f>
        <v>93</v>
      </c>
    </row>
    <row r="17" spans="2:20" ht="31.5" customHeight="1" thickBot="1">
      <c r="B17" s="23" t="s">
        <v>35</v>
      </c>
      <c r="C17" s="1998">
        <v>0</v>
      </c>
      <c r="D17" s="1999">
        <v>2</v>
      </c>
      <c r="E17" s="82">
        <f>SUM(C17:D17)</f>
        <v>2</v>
      </c>
      <c r="F17" s="1998">
        <v>0</v>
      </c>
      <c r="G17" s="1999">
        <v>16</v>
      </c>
      <c r="H17" s="82">
        <f>SUM(F17:G17)</f>
        <v>16</v>
      </c>
      <c r="I17" s="1998">
        <v>0</v>
      </c>
      <c r="J17" s="1999">
        <v>19</v>
      </c>
      <c r="K17" s="82">
        <f>SUM(I17:J17)</f>
        <v>19</v>
      </c>
      <c r="L17" s="1998">
        <v>0</v>
      </c>
      <c r="M17" s="1999">
        <v>13</v>
      </c>
      <c r="N17" s="82">
        <f>SUM(L17:M17)</f>
        <v>13</v>
      </c>
      <c r="O17" s="1998">
        <v>1</v>
      </c>
      <c r="P17" s="1999">
        <v>16</v>
      </c>
      <c r="Q17" s="82">
        <f>SUM(O17:P17)</f>
        <v>17</v>
      </c>
      <c r="R17" s="86">
        <f t="shared" si="4"/>
        <v>1</v>
      </c>
      <c r="S17" s="87">
        <f t="shared" si="4"/>
        <v>66</v>
      </c>
      <c r="T17" s="77">
        <f>SUM(R17:S17)</f>
        <v>67</v>
      </c>
    </row>
    <row r="18" spans="2:20" ht="24.75" customHeight="1" thickBot="1">
      <c r="B18" s="42" t="s">
        <v>8</v>
      </c>
      <c r="C18" s="56">
        <f aca="true" t="shared" si="5" ref="C18:T18">SUM(C15:C17)</f>
        <v>5</v>
      </c>
      <c r="D18" s="56">
        <f t="shared" si="5"/>
        <v>5</v>
      </c>
      <c r="E18" s="56">
        <f t="shared" si="5"/>
        <v>10</v>
      </c>
      <c r="F18" s="56">
        <f t="shared" si="5"/>
        <v>19</v>
      </c>
      <c r="G18" s="56">
        <f t="shared" si="5"/>
        <v>26</v>
      </c>
      <c r="H18" s="56">
        <f t="shared" si="5"/>
        <v>45</v>
      </c>
      <c r="I18" s="56">
        <f t="shared" si="5"/>
        <v>25</v>
      </c>
      <c r="J18" s="56">
        <f t="shared" si="5"/>
        <v>32</v>
      </c>
      <c r="K18" s="56">
        <f t="shared" si="5"/>
        <v>57</v>
      </c>
      <c r="L18" s="56">
        <f t="shared" si="5"/>
        <v>3</v>
      </c>
      <c r="M18" s="56">
        <f t="shared" si="5"/>
        <v>28</v>
      </c>
      <c r="N18" s="56">
        <f t="shared" si="5"/>
        <v>31</v>
      </c>
      <c r="O18" s="56">
        <f t="shared" si="5"/>
        <v>3</v>
      </c>
      <c r="P18" s="56">
        <f t="shared" si="5"/>
        <v>30</v>
      </c>
      <c r="Q18" s="56">
        <f t="shared" si="5"/>
        <v>33</v>
      </c>
      <c r="R18" s="56">
        <f t="shared" si="5"/>
        <v>55</v>
      </c>
      <c r="S18" s="56">
        <f t="shared" si="5"/>
        <v>121</v>
      </c>
      <c r="T18" s="62">
        <f t="shared" si="5"/>
        <v>176</v>
      </c>
    </row>
    <row r="19" spans="2:20" ht="30.75" customHeight="1">
      <c r="B19" s="220" t="s">
        <v>25</v>
      </c>
      <c r="C19" s="96"/>
      <c r="D19" s="97"/>
      <c r="E19" s="100"/>
      <c r="F19" s="96"/>
      <c r="G19" s="97"/>
      <c r="H19" s="98"/>
      <c r="I19" s="97"/>
      <c r="J19" s="97"/>
      <c r="K19" s="100"/>
      <c r="L19" s="96"/>
      <c r="M19" s="97"/>
      <c r="N19" s="98"/>
      <c r="O19" s="97"/>
      <c r="P19" s="97"/>
      <c r="Q19" s="100"/>
      <c r="R19" s="96"/>
      <c r="S19" s="97"/>
      <c r="T19" s="101"/>
    </row>
    <row r="20" spans="2:20" ht="24.75" customHeight="1">
      <c r="B20" s="23" t="s">
        <v>129</v>
      </c>
      <c r="C20" s="1994">
        <v>0</v>
      </c>
      <c r="D20" s="1995">
        <v>0</v>
      </c>
      <c r="E20" s="104">
        <f>SUM(C20:D20)</f>
        <v>0</v>
      </c>
      <c r="F20" s="1994">
        <v>0</v>
      </c>
      <c r="G20" s="1995">
        <v>0</v>
      </c>
      <c r="H20" s="105">
        <f>SUM(F20:G20)</f>
        <v>0</v>
      </c>
      <c r="I20" s="2000">
        <v>0</v>
      </c>
      <c r="J20" s="1995">
        <v>0</v>
      </c>
      <c r="K20" s="104">
        <f>SUM(I20:J20)</f>
        <v>0</v>
      </c>
      <c r="L20" s="1998">
        <v>0</v>
      </c>
      <c r="M20" s="1999">
        <v>0</v>
      </c>
      <c r="N20" s="83">
        <f>SUM(L20:M20)</f>
        <v>0</v>
      </c>
      <c r="O20" s="2001">
        <v>0</v>
      </c>
      <c r="P20" s="2002">
        <v>0</v>
      </c>
      <c r="Q20" s="104">
        <f>SUM(O20:P20)</f>
        <v>0</v>
      </c>
      <c r="R20" s="110">
        <f aca="true" t="shared" si="6" ref="R20:S22">C20+F20+I20+L20+O20</f>
        <v>0</v>
      </c>
      <c r="S20" s="111">
        <f t="shared" si="6"/>
        <v>0</v>
      </c>
      <c r="T20" s="112">
        <f>SUM(R20:S20)</f>
        <v>0</v>
      </c>
    </row>
    <row r="21" spans="2:20" ht="24.75" customHeight="1">
      <c r="B21" s="23" t="s">
        <v>131</v>
      </c>
      <c r="C21" s="1996">
        <v>0</v>
      </c>
      <c r="D21" s="1997">
        <v>0</v>
      </c>
      <c r="E21" s="115">
        <f>SUM(C21:D21)</f>
        <v>0</v>
      </c>
      <c r="F21" s="1996">
        <v>0</v>
      </c>
      <c r="G21" s="1997">
        <v>0</v>
      </c>
      <c r="H21" s="83">
        <f>SUM(F21:G21)</f>
        <v>0</v>
      </c>
      <c r="I21" s="2003">
        <v>0</v>
      </c>
      <c r="J21" s="1997">
        <v>1</v>
      </c>
      <c r="K21" s="115">
        <f>SUM(I21:J21)</f>
        <v>1</v>
      </c>
      <c r="L21" s="1996">
        <v>0</v>
      </c>
      <c r="M21" s="1997">
        <v>1</v>
      </c>
      <c r="N21" s="105">
        <f>SUM(L21:M21)</f>
        <v>1</v>
      </c>
      <c r="O21" s="2004">
        <v>0</v>
      </c>
      <c r="P21" s="2005">
        <v>1</v>
      </c>
      <c r="Q21" s="115">
        <f>SUM(O21:P21)</f>
        <v>1</v>
      </c>
      <c r="R21" s="119">
        <f t="shared" si="6"/>
        <v>0</v>
      </c>
      <c r="S21" s="120">
        <f t="shared" si="6"/>
        <v>3</v>
      </c>
      <c r="T21" s="121">
        <f>SUM(R21:S21)</f>
        <v>3</v>
      </c>
    </row>
    <row r="22" spans="2:20" ht="27.75" customHeight="1" thickBot="1">
      <c r="B22" s="23" t="s">
        <v>35</v>
      </c>
      <c r="C22" s="1998">
        <v>0</v>
      </c>
      <c r="D22" s="1999">
        <v>0</v>
      </c>
      <c r="E22" s="82">
        <f>SUM(C22:D22)</f>
        <v>0</v>
      </c>
      <c r="F22" s="1998">
        <v>0</v>
      </c>
      <c r="G22" s="1999">
        <v>1</v>
      </c>
      <c r="H22" s="83">
        <f>SUM(F22:G22)</f>
        <v>1</v>
      </c>
      <c r="I22" s="2006">
        <v>0</v>
      </c>
      <c r="J22" s="1999">
        <v>0</v>
      </c>
      <c r="K22" s="82">
        <f>SUM(I22:J22)</f>
        <v>0</v>
      </c>
      <c r="L22" s="1998">
        <v>0</v>
      </c>
      <c r="M22" s="1999">
        <v>0</v>
      </c>
      <c r="N22" s="83">
        <f>SUM(L22:M22)</f>
        <v>0</v>
      </c>
      <c r="O22" s="2007">
        <v>0</v>
      </c>
      <c r="P22" s="2008">
        <v>0</v>
      </c>
      <c r="Q22" s="82">
        <f>SUM(O22:P22)</f>
        <v>0</v>
      </c>
      <c r="R22" s="86">
        <f t="shared" si="6"/>
        <v>0</v>
      </c>
      <c r="S22" s="87">
        <f t="shared" si="6"/>
        <v>1</v>
      </c>
      <c r="T22" s="77">
        <f>SUM(R22:S22)</f>
        <v>1</v>
      </c>
    </row>
    <row r="23" spans="2:20" ht="27" customHeight="1" thickBot="1">
      <c r="B23" s="2" t="s">
        <v>13</v>
      </c>
      <c r="C23" s="124">
        <f aca="true" t="shared" si="7" ref="C23:T23">SUM(C20:C22)</f>
        <v>0</v>
      </c>
      <c r="D23" s="58">
        <f t="shared" si="7"/>
        <v>0</v>
      </c>
      <c r="E23" s="59">
        <f t="shared" si="7"/>
        <v>0</v>
      </c>
      <c r="F23" s="58">
        <f t="shared" si="7"/>
        <v>0</v>
      </c>
      <c r="G23" s="58">
        <f t="shared" si="7"/>
        <v>1</v>
      </c>
      <c r="H23" s="62">
        <f t="shared" si="7"/>
        <v>1</v>
      </c>
      <c r="I23" s="80">
        <f t="shared" si="7"/>
        <v>0</v>
      </c>
      <c r="J23" s="58">
        <f t="shared" si="7"/>
        <v>1</v>
      </c>
      <c r="K23" s="58">
        <f t="shared" si="7"/>
        <v>1</v>
      </c>
      <c r="L23" s="58">
        <f t="shared" si="7"/>
        <v>0</v>
      </c>
      <c r="M23" s="58">
        <f t="shared" si="7"/>
        <v>1</v>
      </c>
      <c r="N23" s="58">
        <f t="shared" si="7"/>
        <v>1</v>
      </c>
      <c r="O23" s="58">
        <f t="shared" si="7"/>
        <v>0</v>
      </c>
      <c r="P23" s="58">
        <f t="shared" si="7"/>
        <v>1</v>
      </c>
      <c r="Q23" s="59">
        <f t="shared" si="7"/>
        <v>1</v>
      </c>
      <c r="R23" s="58">
        <f t="shared" si="7"/>
        <v>0</v>
      </c>
      <c r="S23" s="58">
        <f t="shared" si="7"/>
        <v>4</v>
      </c>
      <c r="T23" s="62">
        <f t="shared" si="7"/>
        <v>4</v>
      </c>
    </row>
    <row r="24" spans="2:21" ht="30.75" customHeight="1" thickBot="1">
      <c r="B24" s="146" t="s">
        <v>10</v>
      </c>
      <c r="C24" s="147">
        <f aca="true" t="shared" si="8" ref="C24:T24">C18</f>
        <v>5</v>
      </c>
      <c r="D24" s="148">
        <f t="shared" si="8"/>
        <v>5</v>
      </c>
      <c r="E24" s="149">
        <f t="shared" si="8"/>
        <v>10</v>
      </c>
      <c r="F24" s="150">
        <f t="shared" si="8"/>
        <v>19</v>
      </c>
      <c r="G24" s="148">
        <f t="shared" si="8"/>
        <v>26</v>
      </c>
      <c r="H24" s="151">
        <f t="shared" si="8"/>
        <v>45</v>
      </c>
      <c r="I24" s="147">
        <f t="shared" si="8"/>
        <v>25</v>
      </c>
      <c r="J24" s="148">
        <f t="shared" si="8"/>
        <v>32</v>
      </c>
      <c r="K24" s="149">
        <f t="shared" si="8"/>
        <v>57</v>
      </c>
      <c r="L24" s="150">
        <f t="shared" si="8"/>
        <v>3</v>
      </c>
      <c r="M24" s="148">
        <f t="shared" si="8"/>
        <v>28</v>
      </c>
      <c r="N24" s="151">
        <f t="shared" si="8"/>
        <v>31</v>
      </c>
      <c r="O24" s="147">
        <f t="shared" si="8"/>
        <v>3</v>
      </c>
      <c r="P24" s="148">
        <f t="shared" si="8"/>
        <v>30</v>
      </c>
      <c r="Q24" s="149">
        <f t="shared" si="8"/>
        <v>33</v>
      </c>
      <c r="R24" s="150">
        <f t="shared" si="8"/>
        <v>55</v>
      </c>
      <c r="S24" s="148">
        <f t="shared" si="8"/>
        <v>121</v>
      </c>
      <c r="T24" s="149">
        <f t="shared" si="8"/>
        <v>176</v>
      </c>
      <c r="U24" s="30"/>
    </row>
    <row r="25" spans="2:20" ht="37.5" customHeight="1" thickBot="1">
      <c r="B25" s="35" t="s">
        <v>17</v>
      </c>
      <c r="C25" s="129">
        <f aca="true" t="shared" si="9" ref="C25:T25">C23</f>
        <v>0</v>
      </c>
      <c r="D25" s="128">
        <f t="shared" si="9"/>
        <v>0</v>
      </c>
      <c r="E25" s="130">
        <f t="shared" si="9"/>
        <v>0</v>
      </c>
      <c r="F25" s="134">
        <f t="shared" si="9"/>
        <v>0</v>
      </c>
      <c r="G25" s="128">
        <f t="shared" si="9"/>
        <v>1</v>
      </c>
      <c r="H25" s="139">
        <f t="shared" si="9"/>
        <v>1</v>
      </c>
      <c r="I25" s="129">
        <f t="shared" si="9"/>
        <v>0</v>
      </c>
      <c r="J25" s="128">
        <f t="shared" si="9"/>
        <v>1</v>
      </c>
      <c r="K25" s="130">
        <f t="shared" si="9"/>
        <v>1</v>
      </c>
      <c r="L25" s="134">
        <f t="shared" si="9"/>
        <v>0</v>
      </c>
      <c r="M25" s="128">
        <f t="shared" si="9"/>
        <v>1</v>
      </c>
      <c r="N25" s="139">
        <f t="shared" si="9"/>
        <v>1</v>
      </c>
      <c r="O25" s="129">
        <f t="shared" si="9"/>
        <v>0</v>
      </c>
      <c r="P25" s="128">
        <f t="shared" si="9"/>
        <v>1</v>
      </c>
      <c r="Q25" s="130">
        <f t="shared" si="9"/>
        <v>1</v>
      </c>
      <c r="R25" s="134">
        <f t="shared" si="9"/>
        <v>0</v>
      </c>
      <c r="S25" s="128">
        <f t="shared" si="9"/>
        <v>4</v>
      </c>
      <c r="T25" s="130">
        <f t="shared" si="9"/>
        <v>4</v>
      </c>
    </row>
    <row r="26" spans="2:20" ht="36" customHeight="1" thickBot="1">
      <c r="B26" s="3" t="s">
        <v>18</v>
      </c>
      <c r="C26" s="131">
        <f aca="true" t="shared" si="10" ref="C26:T26">SUM(C24:C25)</f>
        <v>5</v>
      </c>
      <c r="D26" s="132">
        <f t="shared" si="10"/>
        <v>5</v>
      </c>
      <c r="E26" s="133">
        <f t="shared" si="10"/>
        <v>10</v>
      </c>
      <c r="F26" s="135">
        <f t="shared" si="10"/>
        <v>19</v>
      </c>
      <c r="G26" s="132">
        <f t="shared" si="10"/>
        <v>27</v>
      </c>
      <c r="H26" s="140">
        <f t="shared" si="10"/>
        <v>46</v>
      </c>
      <c r="I26" s="131">
        <f t="shared" si="10"/>
        <v>25</v>
      </c>
      <c r="J26" s="132">
        <f t="shared" si="10"/>
        <v>33</v>
      </c>
      <c r="K26" s="133">
        <f t="shared" si="10"/>
        <v>58</v>
      </c>
      <c r="L26" s="135">
        <f t="shared" si="10"/>
        <v>3</v>
      </c>
      <c r="M26" s="132">
        <f t="shared" si="10"/>
        <v>29</v>
      </c>
      <c r="N26" s="140">
        <f t="shared" si="10"/>
        <v>32</v>
      </c>
      <c r="O26" s="131">
        <f t="shared" si="10"/>
        <v>3</v>
      </c>
      <c r="P26" s="132">
        <f t="shared" si="10"/>
        <v>31</v>
      </c>
      <c r="Q26" s="133">
        <f t="shared" si="10"/>
        <v>34</v>
      </c>
      <c r="R26" s="135">
        <f t="shared" si="10"/>
        <v>55</v>
      </c>
      <c r="S26" s="132">
        <f t="shared" si="10"/>
        <v>125</v>
      </c>
      <c r="T26" s="133">
        <f t="shared" si="10"/>
        <v>180</v>
      </c>
    </row>
    <row r="27" spans="2:20" ht="25.5"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0" ht="25.5" customHeight="1">
      <c r="A28" s="2928" t="s">
        <v>282</v>
      </c>
      <c r="B28" s="2928"/>
      <c r="C28" s="2928"/>
      <c r="D28" s="2928"/>
      <c r="E28" s="2928"/>
      <c r="F28" s="2928"/>
      <c r="G28" s="2928"/>
      <c r="H28" s="2928"/>
      <c r="I28" s="2928"/>
      <c r="J28" s="2928"/>
      <c r="K28" s="2928"/>
      <c r="L28" s="2928"/>
      <c r="M28" s="2928"/>
      <c r="N28" s="2928"/>
      <c r="O28" s="2928"/>
      <c r="P28" s="2928"/>
      <c r="Q28" s="27"/>
      <c r="R28" s="27"/>
      <c r="S28" s="27"/>
      <c r="T28" s="27"/>
    </row>
    <row r="29" spans="2:20" ht="25.5">
      <c r="B29" s="2914"/>
      <c r="C29" s="2914"/>
      <c r="D29" s="2914"/>
      <c r="E29" s="2914"/>
      <c r="F29" s="2914"/>
      <c r="G29" s="2914"/>
      <c r="H29" s="2914"/>
      <c r="I29" s="2914"/>
      <c r="J29" s="2914"/>
      <c r="K29" s="2914"/>
      <c r="L29" s="2914"/>
      <c r="M29" s="2914"/>
      <c r="N29" s="2914"/>
      <c r="O29" s="2914"/>
      <c r="P29" s="2914"/>
      <c r="Q29" s="2914"/>
      <c r="R29" s="2914"/>
      <c r="S29" s="2914"/>
      <c r="T29" s="2914"/>
    </row>
    <row r="30" spans="2:20" ht="25.5"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2" spans="2:20" ht="25.5">
      <c r="B32" s="30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</row>
    <row r="33" spans="2:20" ht="25.5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</sheetData>
  <sheetProtection/>
  <mergeCells count="12">
    <mergeCell ref="I5:K6"/>
    <mergeCell ref="L5:N6"/>
    <mergeCell ref="O5:Q6"/>
    <mergeCell ref="R5:T6"/>
    <mergeCell ref="A28:P28"/>
    <mergeCell ref="B29:T29"/>
    <mergeCell ref="A1:T1"/>
    <mergeCell ref="A2:T2"/>
    <mergeCell ref="A3:T3"/>
    <mergeCell ref="B5:B7"/>
    <mergeCell ref="C5:E6"/>
    <mergeCell ref="F5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FF00"/>
  </sheetPr>
  <dimension ref="A1:P34"/>
  <sheetViews>
    <sheetView zoomScale="50" zoomScaleNormal="50" zoomScalePageLayoutView="0" workbookViewId="0" topLeftCell="A1">
      <selection activeCell="V1" sqref="V1"/>
    </sheetView>
  </sheetViews>
  <sheetFormatPr defaultColWidth="9.00390625" defaultRowHeight="12.75"/>
  <cols>
    <col min="1" max="1" width="93.00390625" style="17" customWidth="1"/>
    <col min="2" max="2" width="16.125" style="2032" customWidth="1"/>
    <col min="3" max="3" width="14.75390625" style="2032" customWidth="1"/>
    <col min="4" max="4" width="11.875" style="2032" customWidth="1"/>
    <col min="5" max="5" width="14.375" style="2032" customWidth="1"/>
    <col min="6" max="6" width="12.75390625" style="2032" customWidth="1"/>
    <col min="7" max="7" width="12.375" style="2032" customWidth="1"/>
    <col min="8" max="8" width="14.25390625" style="2032" customWidth="1"/>
    <col min="9" max="9" width="13.125" style="2032" customWidth="1"/>
    <col min="10" max="10" width="13.25390625" style="2032" customWidth="1"/>
    <col min="11" max="12" width="10.75390625" style="17" customWidth="1"/>
    <col min="13" max="13" width="9.125" style="17" customWidth="1"/>
    <col min="14" max="14" width="12.875" style="17" customWidth="1"/>
    <col min="15" max="15" width="23.375" style="17" customWidth="1"/>
    <col min="16" max="17" width="9.125" style="17" customWidth="1"/>
    <col min="18" max="18" width="10.625" style="17" bestFit="1" customWidth="1"/>
    <col min="19" max="19" width="11.25390625" style="17" customWidth="1"/>
    <col min="20" max="16384" width="9.125" style="17" customWidth="1"/>
  </cols>
  <sheetData>
    <row r="1" spans="1:13" ht="24.75" customHeight="1">
      <c r="A1" s="2915" t="s">
        <v>128</v>
      </c>
      <c r="B1" s="2915"/>
      <c r="C1" s="2915"/>
      <c r="D1" s="2915"/>
      <c r="E1" s="2915"/>
      <c r="F1" s="2915"/>
      <c r="G1" s="2915"/>
      <c r="H1" s="2915"/>
      <c r="I1" s="2915"/>
      <c r="J1" s="2915"/>
      <c r="K1" s="2915"/>
      <c r="L1" s="2915"/>
      <c r="M1" s="2915"/>
    </row>
    <row r="2" spans="1:12" ht="24.75" customHeight="1" thickBot="1">
      <c r="A2" s="2915" t="s">
        <v>348</v>
      </c>
      <c r="B2" s="2915"/>
      <c r="C2" s="2915"/>
      <c r="D2" s="2915"/>
      <c r="E2" s="2915"/>
      <c r="F2" s="2915"/>
      <c r="G2" s="2915"/>
      <c r="H2" s="2915"/>
      <c r="I2" s="2915"/>
      <c r="J2" s="2915"/>
      <c r="K2" s="49"/>
      <c r="L2" s="49"/>
    </row>
    <row r="3" spans="1:12" ht="33" customHeight="1" thickBot="1">
      <c r="A3" s="2917" t="s">
        <v>9</v>
      </c>
      <c r="B3" s="2932" t="s">
        <v>19</v>
      </c>
      <c r="C3" s="2933"/>
      <c r="D3" s="2934"/>
      <c r="E3" s="2932" t="s">
        <v>20</v>
      </c>
      <c r="F3" s="2933"/>
      <c r="G3" s="2934"/>
      <c r="H3" s="2908" t="s">
        <v>21</v>
      </c>
      <c r="I3" s="2909"/>
      <c r="J3" s="2910"/>
      <c r="K3" s="32"/>
      <c r="L3" s="32"/>
    </row>
    <row r="4" spans="1:12" ht="33" customHeight="1" thickBot="1">
      <c r="A4" s="2918"/>
      <c r="B4" s="2935" t="s">
        <v>5</v>
      </c>
      <c r="C4" s="2936"/>
      <c r="D4" s="2937"/>
      <c r="E4" s="2935" t="s">
        <v>5</v>
      </c>
      <c r="F4" s="2936"/>
      <c r="G4" s="2937"/>
      <c r="H4" s="2911"/>
      <c r="I4" s="2912"/>
      <c r="J4" s="2913"/>
      <c r="K4" s="32"/>
      <c r="L4" s="32"/>
    </row>
    <row r="5" spans="1:12" ht="99.75" customHeight="1" thickBot="1">
      <c r="A5" s="2938"/>
      <c r="B5" s="219" t="s">
        <v>26</v>
      </c>
      <c r="C5" s="221" t="s">
        <v>27</v>
      </c>
      <c r="D5" s="223" t="s">
        <v>4</v>
      </c>
      <c r="E5" s="219" t="s">
        <v>26</v>
      </c>
      <c r="F5" s="221" t="s">
        <v>27</v>
      </c>
      <c r="G5" s="223" t="s">
        <v>4</v>
      </c>
      <c r="H5" s="219" t="s">
        <v>26</v>
      </c>
      <c r="I5" s="221" t="s">
        <v>27</v>
      </c>
      <c r="J5" s="223" t="s">
        <v>4</v>
      </c>
      <c r="K5" s="32"/>
      <c r="L5" s="32"/>
    </row>
    <row r="6" spans="1:12" ht="36.75" customHeight="1" thickBot="1">
      <c r="A6" s="155" t="s">
        <v>22</v>
      </c>
      <c r="B6" s="208"/>
      <c r="C6" s="2009"/>
      <c r="D6" s="2010"/>
      <c r="E6" s="208"/>
      <c r="F6" s="2009"/>
      <c r="G6" s="2011"/>
      <c r="H6" s="2012"/>
      <c r="I6" s="2013"/>
      <c r="J6" s="2014"/>
      <c r="K6" s="32"/>
      <c r="L6" s="32"/>
    </row>
    <row r="7" spans="1:12" ht="29.25" customHeight="1">
      <c r="A7" s="227" t="s">
        <v>297</v>
      </c>
      <c r="B7" s="230">
        <f aca="true" t="shared" si="0" ref="B7:G11">B22+B15</f>
        <v>19</v>
      </c>
      <c r="C7" s="175">
        <f t="shared" si="0"/>
        <v>0</v>
      </c>
      <c r="D7" s="1157">
        <f t="shared" si="0"/>
        <v>19</v>
      </c>
      <c r="E7" s="230">
        <f t="shared" si="0"/>
        <v>12</v>
      </c>
      <c r="F7" s="175">
        <f t="shared" si="0"/>
        <v>0</v>
      </c>
      <c r="G7" s="1157">
        <f t="shared" si="0"/>
        <v>12</v>
      </c>
      <c r="H7" s="2015">
        <f aca="true" t="shared" si="1" ref="H7:J11">B7+E7</f>
        <v>31</v>
      </c>
      <c r="I7" s="2015">
        <f t="shared" si="1"/>
        <v>0</v>
      </c>
      <c r="J7" s="2016">
        <f t="shared" si="1"/>
        <v>31</v>
      </c>
      <c r="K7" s="32"/>
      <c r="L7" s="32"/>
    </row>
    <row r="8" spans="1:12" ht="27.75" customHeight="1">
      <c r="A8" s="395" t="s">
        <v>298</v>
      </c>
      <c r="B8" s="230">
        <f t="shared" si="0"/>
        <v>10</v>
      </c>
      <c r="C8" s="175">
        <f t="shared" si="0"/>
        <v>0</v>
      </c>
      <c r="D8" s="1157">
        <f t="shared" si="0"/>
        <v>10</v>
      </c>
      <c r="E8" s="230">
        <f t="shared" si="0"/>
        <v>12</v>
      </c>
      <c r="F8" s="175">
        <f t="shared" si="0"/>
        <v>0</v>
      </c>
      <c r="G8" s="1157">
        <f t="shared" si="0"/>
        <v>12</v>
      </c>
      <c r="H8" s="206">
        <f t="shared" si="1"/>
        <v>22</v>
      </c>
      <c r="I8" s="206">
        <f t="shared" si="1"/>
        <v>0</v>
      </c>
      <c r="J8" s="207">
        <f t="shared" si="1"/>
        <v>22</v>
      </c>
      <c r="K8" s="32"/>
      <c r="L8" s="32"/>
    </row>
    <row r="9" spans="1:12" ht="27.75" customHeight="1">
      <c r="A9" s="189" t="s">
        <v>299</v>
      </c>
      <c r="B9" s="230">
        <f t="shared" si="0"/>
        <v>25</v>
      </c>
      <c r="C9" s="175">
        <f t="shared" si="0"/>
        <v>0</v>
      </c>
      <c r="D9" s="1157">
        <f t="shared" si="0"/>
        <v>25</v>
      </c>
      <c r="E9" s="230">
        <f t="shared" si="0"/>
        <v>17</v>
      </c>
      <c r="F9" s="175">
        <f t="shared" si="0"/>
        <v>0</v>
      </c>
      <c r="G9" s="1157">
        <f t="shared" si="0"/>
        <v>17</v>
      </c>
      <c r="H9" s="206">
        <f t="shared" si="1"/>
        <v>42</v>
      </c>
      <c r="I9" s="206">
        <f t="shared" si="1"/>
        <v>0</v>
      </c>
      <c r="J9" s="207">
        <f t="shared" si="1"/>
        <v>42</v>
      </c>
      <c r="K9" s="32"/>
      <c r="L9" s="32"/>
    </row>
    <row r="10" spans="1:12" ht="30.75" customHeight="1">
      <c r="A10" s="190" t="s">
        <v>42</v>
      </c>
      <c r="B10" s="230">
        <f t="shared" si="0"/>
        <v>10</v>
      </c>
      <c r="C10" s="175">
        <f t="shared" si="0"/>
        <v>0</v>
      </c>
      <c r="D10" s="1157">
        <f t="shared" si="0"/>
        <v>10</v>
      </c>
      <c r="E10" s="230">
        <f t="shared" si="0"/>
        <v>8</v>
      </c>
      <c r="F10" s="175">
        <f t="shared" si="0"/>
        <v>0</v>
      </c>
      <c r="G10" s="1157">
        <f t="shared" si="0"/>
        <v>8</v>
      </c>
      <c r="H10" s="206">
        <f t="shared" si="1"/>
        <v>18</v>
      </c>
      <c r="I10" s="206">
        <f t="shared" si="1"/>
        <v>0</v>
      </c>
      <c r="J10" s="207">
        <f t="shared" si="1"/>
        <v>18</v>
      </c>
      <c r="K10" s="32"/>
      <c r="L10" s="32"/>
    </row>
    <row r="11" spans="1:12" ht="32.25" customHeight="1" thickBot="1">
      <c r="A11" s="191" t="s">
        <v>300</v>
      </c>
      <c r="B11" s="230">
        <f t="shared" si="0"/>
        <v>10</v>
      </c>
      <c r="C11" s="175">
        <f t="shared" si="0"/>
        <v>0</v>
      </c>
      <c r="D11" s="1157">
        <f t="shared" si="0"/>
        <v>10</v>
      </c>
      <c r="E11" s="230">
        <f t="shared" si="0"/>
        <v>6</v>
      </c>
      <c r="F11" s="175">
        <f t="shared" si="0"/>
        <v>0</v>
      </c>
      <c r="G11" s="1157">
        <f t="shared" si="0"/>
        <v>6</v>
      </c>
      <c r="H11" s="206">
        <f t="shared" si="1"/>
        <v>16</v>
      </c>
      <c r="I11" s="206">
        <f t="shared" si="1"/>
        <v>0</v>
      </c>
      <c r="J11" s="207">
        <f t="shared" si="1"/>
        <v>16</v>
      </c>
      <c r="K11" s="32"/>
      <c r="L11" s="32"/>
    </row>
    <row r="12" spans="1:13" ht="36.75" customHeight="1" thickBot="1">
      <c r="A12" s="19" t="s">
        <v>12</v>
      </c>
      <c r="B12" s="58">
        <f aca="true" t="shared" si="2" ref="B12:G12">SUM(B6:B11)</f>
        <v>74</v>
      </c>
      <c r="C12" s="58">
        <f t="shared" si="2"/>
        <v>0</v>
      </c>
      <c r="D12" s="58">
        <f t="shared" si="2"/>
        <v>74</v>
      </c>
      <c r="E12" s="58">
        <f t="shared" si="2"/>
        <v>55</v>
      </c>
      <c r="F12" s="58">
        <f t="shared" si="2"/>
        <v>0</v>
      </c>
      <c r="G12" s="58">
        <f t="shared" si="2"/>
        <v>55</v>
      </c>
      <c r="H12" s="58">
        <f>SUM(H7:H11)</f>
        <v>129</v>
      </c>
      <c r="I12" s="58">
        <f>SUM(I7:I11)</f>
        <v>0</v>
      </c>
      <c r="J12" s="62">
        <f>SUM(J7:J11)</f>
        <v>129</v>
      </c>
      <c r="K12" s="32"/>
      <c r="L12" s="32"/>
      <c r="M12" s="32"/>
    </row>
    <row r="13" spans="1:12" ht="27" customHeight="1" thickBot="1">
      <c r="A13" s="19" t="s">
        <v>23</v>
      </c>
      <c r="B13" s="56"/>
      <c r="C13" s="161"/>
      <c r="D13" s="162"/>
      <c r="E13" s="56"/>
      <c r="F13" s="161"/>
      <c r="G13" s="162"/>
      <c r="H13" s="57"/>
      <c r="I13" s="161"/>
      <c r="J13" s="163"/>
      <c r="K13" s="32"/>
      <c r="L13" s="32"/>
    </row>
    <row r="14" spans="1:12" ht="31.5" customHeight="1" thickBot="1">
      <c r="A14" s="41" t="s">
        <v>11</v>
      </c>
      <c r="B14" s="56"/>
      <c r="C14" s="90"/>
      <c r="D14" s="89"/>
      <c r="E14" s="56"/>
      <c r="F14" s="90"/>
      <c r="G14" s="89"/>
      <c r="H14" s="57"/>
      <c r="I14" s="88"/>
      <c r="J14" s="95"/>
      <c r="K14" s="29"/>
      <c r="L14" s="29"/>
    </row>
    <row r="15" spans="1:12" ht="24.75" customHeight="1">
      <c r="A15" s="227" t="s">
        <v>297</v>
      </c>
      <c r="B15" s="2017">
        <v>19</v>
      </c>
      <c r="C15" s="2017">
        <v>0</v>
      </c>
      <c r="D15" s="1271">
        <f>SUM(B15:C15)</f>
        <v>19</v>
      </c>
      <c r="E15" s="2017">
        <v>10</v>
      </c>
      <c r="F15" s="2017">
        <v>0</v>
      </c>
      <c r="G15" s="1271">
        <f>SUM(E15:F15)</f>
        <v>10</v>
      </c>
      <c r="H15" s="204">
        <f aca="true" t="shared" si="3" ref="H15:J19">B15+E15</f>
        <v>29</v>
      </c>
      <c r="I15" s="204">
        <f t="shared" si="3"/>
        <v>0</v>
      </c>
      <c r="J15" s="205">
        <f t="shared" si="3"/>
        <v>29</v>
      </c>
      <c r="K15" s="26"/>
      <c r="L15" s="26"/>
    </row>
    <row r="16" spans="1:12" ht="24.75" customHeight="1">
      <c r="A16" s="395" t="s">
        <v>298</v>
      </c>
      <c r="B16" s="2018">
        <v>10</v>
      </c>
      <c r="C16" s="2018">
        <v>0</v>
      </c>
      <c r="D16" s="82">
        <f>SUM(B16:C16)</f>
        <v>10</v>
      </c>
      <c r="E16" s="2018">
        <v>12</v>
      </c>
      <c r="F16" s="2018">
        <v>0</v>
      </c>
      <c r="G16" s="82">
        <f>SUM(E16:F16)</f>
        <v>12</v>
      </c>
      <c r="H16" s="206">
        <f t="shared" si="3"/>
        <v>22</v>
      </c>
      <c r="I16" s="206">
        <f t="shared" si="3"/>
        <v>0</v>
      </c>
      <c r="J16" s="207">
        <f t="shared" si="3"/>
        <v>22</v>
      </c>
      <c r="K16" s="26"/>
      <c r="L16" s="26"/>
    </row>
    <row r="17" spans="1:12" ht="24.75" customHeight="1">
      <c r="A17" s="189" t="s">
        <v>299</v>
      </c>
      <c r="B17" s="2018">
        <v>24</v>
      </c>
      <c r="C17" s="2018">
        <v>0</v>
      </c>
      <c r="D17" s="82">
        <f>SUM(B17:C17)</f>
        <v>24</v>
      </c>
      <c r="E17" s="2018">
        <v>17</v>
      </c>
      <c r="F17" s="2018">
        <v>0</v>
      </c>
      <c r="G17" s="82">
        <f>SUM(E17:F17)</f>
        <v>17</v>
      </c>
      <c r="H17" s="206">
        <f t="shared" si="3"/>
        <v>41</v>
      </c>
      <c r="I17" s="206">
        <f t="shared" si="3"/>
        <v>0</v>
      </c>
      <c r="J17" s="207">
        <f t="shared" si="3"/>
        <v>41</v>
      </c>
      <c r="K17" s="26"/>
      <c r="L17" s="26"/>
    </row>
    <row r="18" spans="1:12" ht="29.25" customHeight="1">
      <c r="A18" s="190" t="s">
        <v>42</v>
      </c>
      <c r="B18" s="2018">
        <v>10</v>
      </c>
      <c r="C18" s="2018">
        <v>0</v>
      </c>
      <c r="D18" s="82">
        <f>SUM(B18:C18)</f>
        <v>10</v>
      </c>
      <c r="E18" s="2019">
        <v>8</v>
      </c>
      <c r="F18" s="2019">
        <v>0</v>
      </c>
      <c r="G18" s="2020">
        <f>SUM(E18:F18)</f>
        <v>8</v>
      </c>
      <c r="H18" s="206">
        <f t="shared" si="3"/>
        <v>18</v>
      </c>
      <c r="I18" s="206">
        <f t="shared" si="3"/>
        <v>0</v>
      </c>
      <c r="J18" s="207">
        <f t="shared" si="3"/>
        <v>18</v>
      </c>
      <c r="K18" s="26"/>
      <c r="L18" s="26"/>
    </row>
    <row r="19" spans="1:12" ht="43.5" customHeight="1" thickBot="1">
      <c r="A19" s="191" t="s">
        <v>300</v>
      </c>
      <c r="B19" s="2021">
        <v>10</v>
      </c>
      <c r="C19" s="2022">
        <v>0</v>
      </c>
      <c r="D19" s="259">
        <f>SUM(B19:C19)</f>
        <v>10</v>
      </c>
      <c r="E19" s="2021">
        <v>6</v>
      </c>
      <c r="F19" s="2022">
        <v>0</v>
      </c>
      <c r="G19" s="259">
        <f>SUM(E19:F19)</f>
        <v>6</v>
      </c>
      <c r="H19" s="206">
        <f t="shared" si="3"/>
        <v>16</v>
      </c>
      <c r="I19" s="206">
        <f t="shared" si="3"/>
        <v>0</v>
      </c>
      <c r="J19" s="207">
        <f t="shared" si="3"/>
        <v>16</v>
      </c>
      <c r="K19" s="33"/>
      <c r="L19" s="33"/>
    </row>
    <row r="20" spans="1:12" ht="24.75" customHeight="1" thickBot="1">
      <c r="A20" s="2" t="s">
        <v>8</v>
      </c>
      <c r="B20" s="208">
        <f aca="true" t="shared" si="4" ref="B20:J20">SUM(B15:B19)</f>
        <v>73</v>
      </c>
      <c r="C20" s="208">
        <f t="shared" si="4"/>
        <v>0</v>
      </c>
      <c r="D20" s="208">
        <f t="shared" si="4"/>
        <v>73</v>
      </c>
      <c r="E20" s="208">
        <f t="shared" si="4"/>
        <v>53</v>
      </c>
      <c r="F20" s="208">
        <f t="shared" si="4"/>
        <v>0</v>
      </c>
      <c r="G20" s="172">
        <f t="shared" si="4"/>
        <v>53</v>
      </c>
      <c r="H20" s="208">
        <f t="shared" si="4"/>
        <v>126</v>
      </c>
      <c r="I20" s="208">
        <f t="shared" si="4"/>
        <v>0</v>
      </c>
      <c r="J20" s="172">
        <f t="shared" si="4"/>
        <v>126</v>
      </c>
      <c r="K20" s="33"/>
      <c r="L20" s="33"/>
    </row>
    <row r="21" spans="1:12" ht="24.75" customHeight="1" thickBot="1">
      <c r="A21" s="220" t="s">
        <v>25</v>
      </c>
      <c r="B21" s="180"/>
      <c r="C21" s="182"/>
      <c r="D21" s="2023"/>
      <c r="E21" s="180"/>
      <c r="F21" s="182"/>
      <c r="G21" s="2024"/>
      <c r="H21" s="209"/>
      <c r="I21" s="210"/>
      <c r="J21" s="211"/>
      <c r="K21" s="26"/>
      <c r="L21" s="26"/>
    </row>
    <row r="22" spans="1:12" ht="24.75" customHeight="1">
      <c r="A22" s="227" t="s">
        <v>297</v>
      </c>
      <c r="B22" s="2025">
        <v>0</v>
      </c>
      <c r="C22" s="2026">
        <v>0</v>
      </c>
      <c r="D22" s="104">
        <f>SUM(B22:C22)</f>
        <v>0</v>
      </c>
      <c r="E22" s="2027">
        <v>2</v>
      </c>
      <c r="F22" s="2028">
        <v>0</v>
      </c>
      <c r="G22" s="104">
        <f>SUM(E22:F22)</f>
        <v>2</v>
      </c>
      <c r="H22" s="204">
        <f aca="true" t="shared" si="5" ref="H22:J26">B22+E22</f>
        <v>2</v>
      </c>
      <c r="I22" s="212">
        <f t="shared" si="5"/>
        <v>0</v>
      </c>
      <c r="J22" s="205">
        <f t="shared" si="5"/>
        <v>2</v>
      </c>
      <c r="K22" s="26"/>
      <c r="L22" s="26"/>
    </row>
    <row r="23" spans="1:12" ht="33" customHeight="1">
      <c r="A23" s="395" t="s">
        <v>298</v>
      </c>
      <c r="B23" s="1988">
        <v>0</v>
      </c>
      <c r="C23" s="1989">
        <v>0</v>
      </c>
      <c r="D23" s="82">
        <f>SUM(B23:C23)</f>
        <v>0</v>
      </c>
      <c r="E23" s="2018">
        <v>0</v>
      </c>
      <c r="F23" s="2029">
        <v>0</v>
      </c>
      <c r="G23" s="82">
        <f>SUM(E23:F23)</f>
        <v>0</v>
      </c>
      <c r="H23" s="213">
        <f t="shared" si="5"/>
        <v>0</v>
      </c>
      <c r="I23" s="214">
        <f t="shared" si="5"/>
        <v>0</v>
      </c>
      <c r="J23" s="215">
        <f t="shared" si="5"/>
        <v>0</v>
      </c>
      <c r="K23" s="26"/>
      <c r="L23" s="26"/>
    </row>
    <row r="24" spans="1:12" ht="24.75" customHeight="1">
      <c r="A24" s="189" t="s">
        <v>299</v>
      </c>
      <c r="B24" s="1988">
        <v>1</v>
      </c>
      <c r="C24" s="1989">
        <v>0</v>
      </c>
      <c r="D24" s="82">
        <f>SUM(B24:C24)</f>
        <v>1</v>
      </c>
      <c r="E24" s="2018">
        <v>0</v>
      </c>
      <c r="F24" s="2029">
        <v>0</v>
      </c>
      <c r="G24" s="82">
        <f>SUM(E24:F24)</f>
        <v>0</v>
      </c>
      <c r="H24" s="213">
        <f t="shared" si="5"/>
        <v>1</v>
      </c>
      <c r="I24" s="214">
        <f t="shared" si="5"/>
        <v>0</v>
      </c>
      <c r="J24" s="215">
        <f t="shared" si="5"/>
        <v>1</v>
      </c>
      <c r="K24" s="33"/>
      <c r="L24" s="33"/>
    </row>
    <row r="25" spans="1:12" ht="32.25" customHeight="1">
      <c r="A25" s="190" t="s">
        <v>42</v>
      </c>
      <c r="B25" s="1988">
        <v>0</v>
      </c>
      <c r="C25" s="1989">
        <v>0</v>
      </c>
      <c r="D25" s="82">
        <f>SUM(B25:C25)</f>
        <v>0</v>
      </c>
      <c r="E25" s="2018">
        <v>0</v>
      </c>
      <c r="F25" s="2029">
        <v>0</v>
      </c>
      <c r="G25" s="82">
        <f>SUM(E25:F25)</f>
        <v>0</v>
      </c>
      <c r="H25" s="213">
        <f t="shared" si="5"/>
        <v>0</v>
      </c>
      <c r="I25" s="214">
        <f t="shared" si="5"/>
        <v>0</v>
      </c>
      <c r="J25" s="215">
        <f t="shared" si="5"/>
        <v>0</v>
      </c>
      <c r="K25" s="34"/>
      <c r="L25" s="34"/>
    </row>
    <row r="26" spans="1:12" ht="29.25" customHeight="1" thickBot="1">
      <c r="A26" s="191" t="s">
        <v>300</v>
      </c>
      <c r="B26" s="1988">
        <v>0</v>
      </c>
      <c r="C26" s="1989">
        <v>0</v>
      </c>
      <c r="D26" s="82">
        <f>SUM(B26:C26)</f>
        <v>0</v>
      </c>
      <c r="E26" s="2018">
        <v>0</v>
      </c>
      <c r="F26" s="2029">
        <v>0</v>
      </c>
      <c r="G26" s="82">
        <f>SUM(E26:F26)</f>
        <v>0</v>
      </c>
      <c r="H26" s="216">
        <f t="shared" si="5"/>
        <v>0</v>
      </c>
      <c r="I26" s="217">
        <f t="shared" si="5"/>
        <v>0</v>
      </c>
      <c r="J26" s="218">
        <f t="shared" si="5"/>
        <v>0</v>
      </c>
      <c r="K26" s="33"/>
      <c r="L26" s="33"/>
    </row>
    <row r="27" spans="1:12" ht="36.75" customHeight="1" thickBot="1">
      <c r="A27" s="2" t="s">
        <v>13</v>
      </c>
      <c r="B27" s="171">
        <f aca="true" t="shared" si="6" ref="B27:J27">SUM(B22:B26)</f>
        <v>1</v>
      </c>
      <c r="C27" s="171">
        <f t="shared" si="6"/>
        <v>0</v>
      </c>
      <c r="D27" s="171">
        <f t="shared" si="6"/>
        <v>1</v>
      </c>
      <c r="E27" s="171">
        <f t="shared" si="6"/>
        <v>2</v>
      </c>
      <c r="F27" s="171">
        <f t="shared" si="6"/>
        <v>0</v>
      </c>
      <c r="G27" s="171">
        <f t="shared" si="6"/>
        <v>2</v>
      </c>
      <c r="H27" s="171">
        <f t="shared" si="6"/>
        <v>3</v>
      </c>
      <c r="I27" s="171">
        <f t="shared" si="6"/>
        <v>0</v>
      </c>
      <c r="J27" s="172">
        <f t="shared" si="6"/>
        <v>3</v>
      </c>
      <c r="K27" s="26"/>
      <c r="L27" s="26"/>
    </row>
    <row r="28" spans="1:12" ht="30" customHeight="1" thickBot="1">
      <c r="A28" s="35" t="s">
        <v>10</v>
      </c>
      <c r="B28" s="58">
        <f aca="true" t="shared" si="7" ref="B28:J28">B20</f>
        <v>73</v>
      </c>
      <c r="C28" s="58">
        <f t="shared" si="7"/>
        <v>0</v>
      </c>
      <c r="D28" s="58">
        <f t="shared" si="7"/>
        <v>73</v>
      </c>
      <c r="E28" s="58">
        <f t="shared" si="7"/>
        <v>53</v>
      </c>
      <c r="F28" s="58">
        <f t="shared" si="7"/>
        <v>0</v>
      </c>
      <c r="G28" s="59">
        <f t="shared" si="7"/>
        <v>53</v>
      </c>
      <c r="H28" s="59">
        <f t="shared" si="7"/>
        <v>126</v>
      </c>
      <c r="I28" s="59">
        <f t="shared" si="7"/>
        <v>0</v>
      </c>
      <c r="J28" s="62">
        <f t="shared" si="7"/>
        <v>126</v>
      </c>
      <c r="K28" s="36"/>
      <c r="L28" s="36"/>
    </row>
    <row r="29" spans="1:12" ht="26.25" thickBot="1">
      <c r="A29" s="35" t="s">
        <v>14</v>
      </c>
      <c r="B29" s="58">
        <f aca="true" t="shared" si="8" ref="B29:J29">B27</f>
        <v>1</v>
      </c>
      <c r="C29" s="58">
        <f t="shared" si="8"/>
        <v>0</v>
      </c>
      <c r="D29" s="58">
        <f t="shared" si="8"/>
        <v>1</v>
      </c>
      <c r="E29" s="58">
        <f t="shared" si="8"/>
        <v>2</v>
      </c>
      <c r="F29" s="58">
        <f t="shared" si="8"/>
        <v>0</v>
      </c>
      <c r="G29" s="59">
        <f t="shared" si="8"/>
        <v>2</v>
      </c>
      <c r="H29" s="59">
        <f t="shared" si="8"/>
        <v>3</v>
      </c>
      <c r="I29" s="59">
        <f t="shared" si="8"/>
        <v>0</v>
      </c>
      <c r="J29" s="62">
        <f t="shared" si="8"/>
        <v>3</v>
      </c>
      <c r="K29" s="27"/>
      <c r="L29" s="27"/>
    </row>
    <row r="30" spans="1:12" ht="26.25" thickBot="1">
      <c r="A30" s="3" t="s">
        <v>15</v>
      </c>
      <c r="B30" s="60">
        <f aca="true" t="shared" si="9" ref="B30:J30">SUM(B28:B29)</f>
        <v>74</v>
      </c>
      <c r="C30" s="60">
        <f t="shared" si="9"/>
        <v>0</v>
      </c>
      <c r="D30" s="60">
        <f t="shared" si="9"/>
        <v>74</v>
      </c>
      <c r="E30" s="60">
        <f t="shared" si="9"/>
        <v>55</v>
      </c>
      <c r="F30" s="60">
        <f t="shared" si="9"/>
        <v>0</v>
      </c>
      <c r="G30" s="61">
        <f t="shared" si="9"/>
        <v>55</v>
      </c>
      <c r="H30" s="61">
        <f t="shared" si="9"/>
        <v>129</v>
      </c>
      <c r="I30" s="61">
        <f t="shared" si="9"/>
        <v>0</v>
      </c>
      <c r="J30" s="63">
        <f t="shared" si="9"/>
        <v>129</v>
      </c>
      <c r="K30" s="27"/>
      <c r="L30" s="27"/>
    </row>
    <row r="31" spans="1:12" ht="12" customHeight="1">
      <c r="A31" s="26"/>
      <c r="B31" s="2030"/>
      <c r="C31" s="2030"/>
      <c r="D31" s="2030"/>
      <c r="E31" s="2030"/>
      <c r="F31" s="2030"/>
      <c r="G31" s="2030"/>
      <c r="H31" s="2030"/>
      <c r="I31" s="2030"/>
      <c r="J31" s="2030"/>
      <c r="K31" s="27"/>
      <c r="L31" s="27"/>
    </row>
    <row r="32" spans="1:11" ht="25.5" customHeight="1" hidden="1">
      <c r="A32" s="26"/>
      <c r="B32" s="2030"/>
      <c r="C32" s="2030"/>
      <c r="D32" s="2030"/>
      <c r="E32" s="2030"/>
      <c r="F32" s="2030"/>
      <c r="G32" s="2030"/>
      <c r="H32" s="2030"/>
      <c r="I32" s="2030"/>
      <c r="J32" s="2030"/>
      <c r="K32" s="30"/>
    </row>
    <row r="33" spans="1:16" ht="37.5" customHeight="1">
      <c r="A33" s="2928" t="s">
        <v>301</v>
      </c>
      <c r="B33" s="2928"/>
      <c r="C33" s="2928"/>
      <c r="D33" s="2928"/>
      <c r="E33" s="2928"/>
      <c r="F33" s="2928"/>
      <c r="G33" s="2928"/>
      <c r="H33" s="2928"/>
      <c r="I33" s="2928"/>
      <c r="J33" s="2928"/>
      <c r="K33" s="2928"/>
      <c r="L33" s="2928"/>
      <c r="M33" s="2928"/>
      <c r="N33" s="2928"/>
      <c r="O33" s="2928"/>
      <c r="P33" s="2928"/>
    </row>
    <row r="34" spans="2:13" ht="26.25" customHeight="1">
      <c r="B34" s="2031"/>
      <c r="C34" s="2031"/>
      <c r="D34" s="2031"/>
      <c r="E34" s="2031"/>
      <c r="F34" s="2031"/>
      <c r="G34" s="2031"/>
      <c r="H34" s="2031"/>
      <c r="I34" s="2031"/>
      <c r="J34" s="2031"/>
      <c r="K34" s="30"/>
      <c r="L34" s="30"/>
      <c r="M34" s="30"/>
    </row>
  </sheetData>
  <sheetProtection/>
  <mergeCells count="9">
    <mergeCell ref="A33:P33"/>
    <mergeCell ref="A2:J2"/>
    <mergeCell ref="A3:A5"/>
    <mergeCell ref="B3:D3"/>
    <mergeCell ref="E3:G3"/>
    <mergeCell ref="A1:M1"/>
    <mergeCell ref="H3:J4"/>
    <mergeCell ref="B4:D4"/>
    <mergeCell ref="E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W33"/>
  <sheetViews>
    <sheetView zoomScale="50" zoomScaleNormal="50" zoomScalePageLayoutView="0" workbookViewId="0" topLeftCell="A1">
      <selection activeCell="X26" sqref="X26"/>
    </sheetView>
  </sheetViews>
  <sheetFormatPr defaultColWidth="9.00390625" defaultRowHeight="12.75"/>
  <cols>
    <col min="1" max="1" width="88.875" style="17" customWidth="1"/>
    <col min="2" max="2" width="17.875" style="17" customWidth="1"/>
    <col min="3" max="3" width="14.25390625" style="17" customWidth="1"/>
    <col min="4" max="4" width="12.25390625" style="17" customWidth="1"/>
    <col min="5" max="5" width="15.375" style="17" customWidth="1"/>
    <col min="6" max="6" width="12.125" style="17" customWidth="1"/>
    <col min="7" max="7" width="11.00390625" style="17" customWidth="1"/>
    <col min="8" max="8" width="15.375" style="17" customWidth="1"/>
    <col min="9" max="9" width="12.375" style="17" customWidth="1"/>
    <col min="10" max="10" width="12.25390625" style="17" customWidth="1"/>
    <col min="11" max="11" width="14.375" style="17" customWidth="1"/>
    <col min="12" max="12" width="14.75390625" style="17" customWidth="1"/>
    <col min="13" max="13" width="12.00390625" style="17" customWidth="1"/>
    <col min="14" max="14" width="13.75390625" style="17" customWidth="1"/>
    <col min="15" max="15" width="13.375" style="17" customWidth="1"/>
    <col min="16" max="16" width="12.00390625" style="17" customWidth="1"/>
    <col min="17" max="17" width="14.625" style="17" customWidth="1"/>
    <col min="18" max="18" width="14.125" style="17" customWidth="1"/>
    <col min="19" max="19" width="12.00390625" style="17" customWidth="1"/>
    <col min="20" max="21" width="10.75390625" style="17" customWidth="1"/>
    <col min="22" max="22" width="9.125" style="17" customWidth="1"/>
    <col min="23" max="23" width="12.875" style="17" customWidth="1"/>
    <col min="24" max="24" width="23.375" style="17" customWidth="1"/>
    <col min="25" max="26" width="9.125" style="17" customWidth="1"/>
    <col min="27" max="27" width="10.625" style="17" bestFit="1" customWidth="1"/>
    <col min="28" max="28" width="11.25390625" style="17" customWidth="1"/>
    <col min="29" max="16384" width="9.125" style="17" customWidth="1"/>
  </cols>
  <sheetData>
    <row r="1" spans="1:23" ht="39.75" customHeight="1">
      <c r="A1" s="2915" t="s">
        <v>32</v>
      </c>
      <c r="B1" s="2915"/>
      <c r="C1" s="2915"/>
      <c r="D1" s="2915"/>
      <c r="E1" s="2915"/>
      <c r="F1" s="2915"/>
      <c r="G1" s="2915"/>
      <c r="H1" s="2915"/>
      <c r="I1" s="2915"/>
      <c r="J1" s="2915"/>
      <c r="K1" s="2915"/>
      <c r="L1" s="2915"/>
      <c r="M1" s="2915"/>
      <c r="N1" s="2915"/>
      <c r="O1" s="2915"/>
      <c r="P1" s="2915"/>
      <c r="Q1" s="2915"/>
      <c r="R1" s="2915"/>
      <c r="S1" s="2915"/>
      <c r="T1" s="31"/>
      <c r="U1" s="31"/>
      <c r="V1" s="31"/>
      <c r="W1" s="31"/>
    </row>
    <row r="2" spans="1:19" ht="28.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</row>
    <row r="3" spans="1:21" ht="37.5" customHeight="1">
      <c r="A3" s="2915" t="s">
        <v>346</v>
      </c>
      <c r="B3" s="2915"/>
      <c r="C3" s="2915"/>
      <c r="D3" s="2915"/>
      <c r="E3" s="2915"/>
      <c r="F3" s="2915"/>
      <c r="G3" s="2915"/>
      <c r="H3" s="2915"/>
      <c r="I3" s="2915"/>
      <c r="J3" s="2915"/>
      <c r="K3" s="2915"/>
      <c r="L3" s="2915"/>
      <c r="M3" s="2915"/>
      <c r="N3" s="2915"/>
      <c r="O3" s="2915"/>
      <c r="P3" s="2915"/>
      <c r="Q3" s="2915"/>
      <c r="R3" s="2915"/>
      <c r="S3" s="2915"/>
      <c r="T3" s="49"/>
      <c r="U3" s="49"/>
    </row>
    <row r="4" ht="33" customHeight="1" thickBot="1">
      <c r="A4" s="18"/>
    </row>
    <row r="5" spans="1:21" ht="33" customHeight="1">
      <c r="A5" s="2917" t="s">
        <v>9</v>
      </c>
      <c r="B5" s="2904" t="s">
        <v>0</v>
      </c>
      <c r="C5" s="2924"/>
      <c r="D5" s="2939"/>
      <c r="E5" s="2904" t="s">
        <v>1</v>
      </c>
      <c r="F5" s="2924"/>
      <c r="G5" s="2939"/>
      <c r="H5" s="2904" t="s">
        <v>2</v>
      </c>
      <c r="I5" s="2924"/>
      <c r="J5" s="2939"/>
      <c r="K5" s="2904" t="s">
        <v>3</v>
      </c>
      <c r="L5" s="2924"/>
      <c r="M5" s="2939"/>
      <c r="N5" s="2904">
        <v>5</v>
      </c>
      <c r="O5" s="2946"/>
      <c r="P5" s="2947"/>
      <c r="Q5" s="2908" t="s">
        <v>6</v>
      </c>
      <c r="R5" s="2909"/>
      <c r="S5" s="2910"/>
      <c r="T5" s="32"/>
      <c r="U5" s="32"/>
    </row>
    <row r="6" spans="1:21" ht="33" customHeight="1" thickBot="1">
      <c r="A6" s="2918"/>
      <c r="B6" s="2940"/>
      <c r="C6" s="2941"/>
      <c r="D6" s="2942"/>
      <c r="E6" s="2943"/>
      <c r="F6" s="2944"/>
      <c r="G6" s="2945"/>
      <c r="H6" s="2943"/>
      <c r="I6" s="2944"/>
      <c r="J6" s="2945"/>
      <c r="K6" s="2940"/>
      <c r="L6" s="2941"/>
      <c r="M6" s="2942"/>
      <c r="N6" s="2948"/>
      <c r="O6" s="2949"/>
      <c r="P6" s="2950"/>
      <c r="Q6" s="2911"/>
      <c r="R6" s="2912"/>
      <c r="S6" s="2913"/>
      <c r="T6" s="32"/>
      <c r="U6" s="32"/>
    </row>
    <row r="7" spans="1:21" ht="99.75" customHeight="1" thickBot="1">
      <c r="A7" s="2938"/>
      <c r="B7" s="219" t="s">
        <v>26</v>
      </c>
      <c r="C7" s="221" t="s">
        <v>27</v>
      </c>
      <c r="D7" s="222" t="s">
        <v>4</v>
      </c>
      <c r="E7" s="219" t="s">
        <v>26</v>
      </c>
      <c r="F7" s="221" t="s">
        <v>27</v>
      </c>
      <c r="G7" s="222" t="s">
        <v>4</v>
      </c>
      <c r="H7" s="219" t="s">
        <v>26</v>
      </c>
      <c r="I7" s="221" t="s">
        <v>27</v>
      </c>
      <c r="J7" s="222" t="s">
        <v>4</v>
      </c>
      <c r="K7" s="219" t="s">
        <v>26</v>
      </c>
      <c r="L7" s="221" t="s">
        <v>27</v>
      </c>
      <c r="M7" s="222" t="s">
        <v>4</v>
      </c>
      <c r="N7" s="219" t="s">
        <v>26</v>
      </c>
      <c r="O7" s="221" t="s">
        <v>27</v>
      </c>
      <c r="P7" s="222" t="s">
        <v>4</v>
      </c>
      <c r="Q7" s="219" t="s">
        <v>26</v>
      </c>
      <c r="R7" s="221" t="s">
        <v>27</v>
      </c>
      <c r="S7" s="223" t="s">
        <v>4</v>
      </c>
      <c r="T7" s="32"/>
      <c r="U7" s="32"/>
    </row>
    <row r="8" spans="1:21" ht="45" customHeight="1" thickBot="1">
      <c r="A8" s="2" t="s">
        <v>22</v>
      </c>
      <c r="B8" s="47"/>
      <c r="C8" s="47"/>
      <c r="D8" s="47"/>
      <c r="E8" s="47"/>
      <c r="F8" s="47"/>
      <c r="G8" s="1"/>
      <c r="H8" s="48"/>
      <c r="I8" s="47"/>
      <c r="J8" s="47"/>
      <c r="K8" s="47"/>
      <c r="L8" s="47"/>
      <c r="M8" s="1"/>
      <c r="N8" s="47"/>
      <c r="O8" s="47"/>
      <c r="P8" s="47"/>
      <c r="Q8" s="47"/>
      <c r="R8" s="47"/>
      <c r="S8" s="1"/>
      <c r="T8" s="32"/>
      <c r="U8" s="32"/>
    </row>
    <row r="9" spans="1:21" ht="28.5" customHeight="1">
      <c r="A9" s="68" t="s">
        <v>22</v>
      </c>
      <c r="B9" s="71"/>
      <c r="C9" s="69"/>
      <c r="D9" s="72"/>
      <c r="E9" s="71"/>
      <c r="F9" s="69"/>
      <c r="G9" s="72"/>
      <c r="H9" s="71"/>
      <c r="I9" s="69"/>
      <c r="J9" s="72"/>
      <c r="K9" s="70"/>
      <c r="L9" s="69"/>
      <c r="M9" s="73"/>
      <c r="N9" s="863"/>
      <c r="O9" s="863"/>
      <c r="P9" s="863"/>
      <c r="Q9" s="43">
        <f>B9+E288+H9+K9</f>
        <v>0</v>
      </c>
      <c r="R9" s="43">
        <f>C9+F288+I9+L9</f>
        <v>0</v>
      </c>
      <c r="S9" s="44">
        <f>SUM(Q9:R9)</f>
        <v>0</v>
      </c>
      <c r="T9" s="32"/>
      <c r="U9" s="32"/>
    </row>
    <row r="10" spans="1:21" ht="28.5" customHeight="1">
      <c r="A10" s="224" t="s">
        <v>33</v>
      </c>
      <c r="B10" s="572">
        <f aca="true" t="shared" si="0" ref="B10:M11">B23+B17</f>
        <v>54</v>
      </c>
      <c r="C10" s="573">
        <f t="shared" si="0"/>
        <v>21</v>
      </c>
      <c r="D10" s="574">
        <f t="shared" si="0"/>
        <v>75</v>
      </c>
      <c r="E10" s="572">
        <f t="shared" si="0"/>
        <v>64</v>
      </c>
      <c r="F10" s="573">
        <f t="shared" si="0"/>
        <v>32</v>
      </c>
      <c r="G10" s="574">
        <f t="shared" si="0"/>
        <v>96</v>
      </c>
      <c r="H10" s="572">
        <f t="shared" si="0"/>
        <v>49</v>
      </c>
      <c r="I10" s="573">
        <f t="shared" si="0"/>
        <v>40</v>
      </c>
      <c r="J10" s="574">
        <f t="shared" si="0"/>
        <v>89</v>
      </c>
      <c r="K10" s="572">
        <f t="shared" si="0"/>
        <v>34</v>
      </c>
      <c r="L10" s="573">
        <f t="shared" si="0"/>
        <v>50</v>
      </c>
      <c r="M10" s="574">
        <f t="shared" si="0"/>
        <v>84</v>
      </c>
      <c r="N10" s="574">
        <f>SUM(N17+N23)</f>
        <v>31</v>
      </c>
      <c r="O10" s="94">
        <f>SUM(O17+O23)</f>
        <v>41</v>
      </c>
      <c r="P10" s="94">
        <f>SUM(P17+P23)</f>
        <v>72</v>
      </c>
      <c r="Q10" s="37">
        <f>B10+E10+H10+K10+N10</f>
        <v>232</v>
      </c>
      <c r="R10" s="37">
        <f>C10+F10+I10+L10+O10</f>
        <v>184</v>
      </c>
      <c r="S10" s="38">
        <f>SUM(Q10:R10)</f>
        <v>416</v>
      </c>
      <c r="T10" s="32"/>
      <c r="U10" s="32"/>
    </row>
    <row r="11" spans="1:21" ht="28.5" customHeight="1">
      <c r="A11" s="224" t="s">
        <v>34</v>
      </c>
      <c r="B11" s="99">
        <f>B24+B18</f>
        <v>178</v>
      </c>
      <c r="C11" s="93">
        <f t="shared" si="0"/>
        <v>1</v>
      </c>
      <c r="D11" s="94">
        <f t="shared" si="0"/>
        <v>179</v>
      </c>
      <c r="E11" s="99">
        <f t="shared" si="0"/>
        <v>199</v>
      </c>
      <c r="F11" s="93">
        <f t="shared" si="0"/>
        <v>9</v>
      </c>
      <c r="G11" s="94">
        <f t="shared" si="0"/>
        <v>208</v>
      </c>
      <c r="H11" s="99">
        <f t="shared" si="0"/>
        <v>141</v>
      </c>
      <c r="I11" s="93">
        <f t="shared" si="0"/>
        <v>12</v>
      </c>
      <c r="J11" s="94">
        <f t="shared" si="0"/>
        <v>153</v>
      </c>
      <c r="K11" s="99">
        <f t="shared" si="0"/>
        <v>132</v>
      </c>
      <c r="L11" s="93">
        <f t="shared" si="0"/>
        <v>9</v>
      </c>
      <c r="M11" s="94">
        <f t="shared" si="0"/>
        <v>141</v>
      </c>
      <c r="N11" s="94">
        <v>0</v>
      </c>
      <c r="O11" s="94">
        <v>0</v>
      </c>
      <c r="P11" s="94">
        <v>0</v>
      </c>
      <c r="Q11" s="37">
        <f>B11+E11+H11+K11</f>
        <v>650</v>
      </c>
      <c r="R11" s="37">
        <f>C11+F11+I11+L11</f>
        <v>31</v>
      </c>
      <c r="S11" s="38">
        <f>SUM(Q11:R11)</f>
        <v>681</v>
      </c>
      <c r="T11" s="32"/>
      <c r="U11" s="32"/>
    </row>
    <row r="12" spans="1:21" ht="30.75" customHeight="1" hidden="1">
      <c r="A12" s="224" t="s">
        <v>35</v>
      </c>
      <c r="B12" s="99">
        <v>0</v>
      </c>
      <c r="C12" s="93">
        <v>0</v>
      </c>
      <c r="D12" s="94">
        <v>0</v>
      </c>
      <c r="E12" s="99">
        <v>0</v>
      </c>
      <c r="F12" s="93">
        <v>0</v>
      </c>
      <c r="G12" s="94">
        <v>0</v>
      </c>
      <c r="H12" s="99">
        <v>0</v>
      </c>
      <c r="I12" s="93">
        <v>0</v>
      </c>
      <c r="J12" s="94">
        <v>0</v>
      </c>
      <c r="K12" s="99">
        <v>0</v>
      </c>
      <c r="L12" s="93">
        <v>0</v>
      </c>
      <c r="M12" s="94">
        <v>0</v>
      </c>
      <c r="N12" s="94">
        <v>0</v>
      </c>
      <c r="O12" s="94">
        <v>0</v>
      </c>
      <c r="P12" s="94">
        <v>0</v>
      </c>
      <c r="Q12" s="37">
        <v>0</v>
      </c>
      <c r="R12" s="37">
        <v>0</v>
      </c>
      <c r="S12" s="38">
        <v>0</v>
      </c>
      <c r="T12" s="32"/>
      <c r="U12" s="32"/>
    </row>
    <row r="13" spans="1:21" ht="27.75" customHeight="1" thickBot="1">
      <c r="A13" s="224" t="s">
        <v>36</v>
      </c>
      <c r="B13" s="99">
        <f>B20+B26</f>
        <v>25</v>
      </c>
      <c r="C13" s="93">
        <f>C26+C19</f>
        <v>0</v>
      </c>
      <c r="D13" s="94">
        <f aca="true" t="shared" si="1" ref="D13:M13">D26+D20</f>
        <v>25</v>
      </c>
      <c r="E13" s="99">
        <f t="shared" si="1"/>
        <v>23</v>
      </c>
      <c r="F13" s="93">
        <f t="shared" si="1"/>
        <v>0</v>
      </c>
      <c r="G13" s="94">
        <f t="shared" si="1"/>
        <v>23</v>
      </c>
      <c r="H13" s="99">
        <f t="shared" si="1"/>
        <v>9</v>
      </c>
      <c r="I13" s="93">
        <f t="shared" si="1"/>
        <v>2</v>
      </c>
      <c r="J13" s="94">
        <f t="shared" si="1"/>
        <v>11</v>
      </c>
      <c r="K13" s="99">
        <f t="shared" si="1"/>
        <v>8</v>
      </c>
      <c r="L13" s="93">
        <f t="shared" si="1"/>
        <v>0</v>
      </c>
      <c r="M13" s="94">
        <f t="shared" si="1"/>
        <v>8</v>
      </c>
      <c r="N13" s="94">
        <v>0</v>
      </c>
      <c r="O13" s="94">
        <v>0</v>
      </c>
      <c r="P13" s="94">
        <v>0</v>
      </c>
      <c r="Q13" s="37">
        <f>B13+E13+H13+K13</f>
        <v>65</v>
      </c>
      <c r="R13" s="37">
        <f>C13+F13+I13+L13</f>
        <v>2</v>
      </c>
      <c r="S13" s="38">
        <f>SUM(Q13:R13)</f>
        <v>67</v>
      </c>
      <c r="T13" s="32"/>
      <c r="U13" s="32"/>
    </row>
    <row r="14" spans="1:21" ht="45" customHeight="1" thickBot="1">
      <c r="A14" s="19" t="s">
        <v>12</v>
      </c>
      <c r="B14" s="58">
        <f aca="true" t="shared" si="2" ref="B14:R14">SUM(B10:B13)</f>
        <v>257</v>
      </c>
      <c r="C14" s="58">
        <f t="shared" si="2"/>
        <v>22</v>
      </c>
      <c r="D14" s="58">
        <f t="shared" si="2"/>
        <v>279</v>
      </c>
      <c r="E14" s="58">
        <f t="shared" si="2"/>
        <v>286</v>
      </c>
      <c r="F14" s="58">
        <f t="shared" si="2"/>
        <v>41</v>
      </c>
      <c r="G14" s="58">
        <f t="shared" si="2"/>
        <v>327</v>
      </c>
      <c r="H14" s="58">
        <f t="shared" si="2"/>
        <v>199</v>
      </c>
      <c r="I14" s="58">
        <f t="shared" si="2"/>
        <v>54</v>
      </c>
      <c r="J14" s="58">
        <f t="shared" si="2"/>
        <v>253</v>
      </c>
      <c r="K14" s="58">
        <f t="shared" si="2"/>
        <v>174</v>
      </c>
      <c r="L14" s="58">
        <f t="shared" si="2"/>
        <v>59</v>
      </c>
      <c r="M14" s="58">
        <f t="shared" si="2"/>
        <v>233</v>
      </c>
      <c r="N14" s="58">
        <f>SUM(N10)</f>
        <v>31</v>
      </c>
      <c r="O14" s="58">
        <f>SUM(O10)</f>
        <v>41</v>
      </c>
      <c r="P14" s="58">
        <f>SUM(P10)</f>
        <v>72</v>
      </c>
      <c r="Q14" s="58">
        <f>SUM(Q10:Q13)</f>
        <v>947</v>
      </c>
      <c r="R14" s="58">
        <f t="shared" si="2"/>
        <v>217</v>
      </c>
      <c r="S14" s="62">
        <f>SUM(S10:S13)</f>
        <v>1164</v>
      </c>
      <c r="T14" s="32"/>
      <c r="U14" s="32"/>
    </row>
    <row r="15" spans="1:21" ht="31.5" customHeight="1" thickBot="1">
      <c r="A15" s="19" t="s">
        <v>23</v>
      </c>
      <c r="B15" s="164"/>
      <c r="C15" s="160"/>
      <c r="D15" s="167"/>
      <c r="E15" s="157"/>
      <c r="F15" s="157"/>
      <c r="G15" s="159"/>
      <c r="H15" s="157"/>
      <c r="I15" s="157"/>
      <c r="J15" s="158"/>
      <c r="K15" s="156"/>
      <c r="L15" s="157"/>
      <c r="M15" s="159"/>
      <c r="N15" s="158"/>
      <c r="O15" s="158"/>
      <c r="P15" s="158"/>
      <c r="Q15" s="165"/>
      <c r="R15" s="177"/>
      <c r="S15" s="166"/>
      <c r="T15" s="29"/>
      <c r="U15" s="29"/>
    </row>
    <row r="16" spans="1:21" ht="24.75" customHeight="1">
      <c r="A16" s="41" t="s">
        <v>11</v>
      </c>
      <c r="B16" s="20"/>
      <c r="C16" s="5"/>
      <c r="D16" s="7"/>
      <c r="E16" s="22"/>
      <c r="F16" s="5"/>
      <c r="G16" s="7"/>
      <c r="H16" s="22"/>
      <c r="I16" s="5" t="s">
        <v>7</v>
      </c>
      <c r="J16" s="21"/>
      <c r="K16" s="20"/>
      <c r="L16" s="5"/>
      <c r="M16" s="21"/>
      <c r="N16" s="54"/>
      <c r="O16" s="55"/>
      <c r="P16" s="51"/>
      <c r="Q16" s="54"/>
      <c r="R16" s="55"/>
      <c r="S16" s="51"/>
      <c r="T16" s="26"/>
      <c r="U16" s="26"/>
    </row>
    <row r="17" spans="1:21" ht="24.75" customHeight="1">
      <c r="A17" s="224" t="s">
        <v>33</v>
      </c>
      <c r="B17" s="8">
        <v>53</v>
      </c>
      <c r="C17" s="9">
        <v>19</v>
      </c>
      <c r="D17" s="10">
        <f>SUM(B17:C17)</f>
        <v>72</v>
      </c>
      <c r="E17" s="14">
        <v>61</v>
      </c>
      <c r="F17" s="9">
        <v>29</v>
      </c>
      <c r="G17" s="15">
        <f>SUM(E17:F17)</f>
        <v>90</v>
      </c>
      <c r="H17" s="8">
        <v>49</v>
      </c>
      <c r="I17" s="9">
        <v>35</v>
      </c>
      <c r="J17" s="15">
        <f>SUM(H17:I17)</f>
        <v>84</v>
      </c>
      <c r="K17" s="8">
        <v>33</v>
      </c>
      <c r="L17" s="9">
        <v>48</v>
      </c>
      <c r="M17" s="15">
        <f>SUM(K17:L17)</f>
        <v>81</v>
      </c>
      <c r="N17" s="12">
        <v>31</v>
      </c>
      <c r="O17" s="13">
        <v>40</v>
      </c>
      <c r="P17" s="231">
        <f>SUM(N17:O17)</f>
        <v>71</v>
      </c>
      <c r="Q17" s="37">
        <f>B17+E17+H17+K17+N17</f>
        <v>227</v>
      </c>
      <c r="R17" s="28">
        <f>C17+F17+I17+L17+O17</f>
        <v>171</v>
      </c>
      <c r="S17" s="38">
        <f aca="true" t="shared" si="3" ref="S17:S26">SUM(Q17:R17)</f>
        <v>398</v>
      </c>
      <c r="T17" s="26"/>
      <c r="U17" s="26"/>
    </row>
    <row r="18" spans="1:21" ht="24.75" customHeight="1">
      <c r="A18" s="224" t="s">
        <v>34</v>
      </c>
      <c r="B18" s="1964">
        <v>176</v>
      </c>
      <c r="C18" s="1965"/>
      <c r="D18" s="1966">
        <f>SUM(B18:C18)</f>
        <v>176</v>
      </c>
      <c r="E18" s="1967">
        <v>192</v>
      </c>
      <c r="F18" s="1965">
        <v>7</v>
      </c>
      <c r="G18" s="1968">
        <f>SUM(E18:F18)</f>
        <v>199</v>
      </c>
      <c r="H18" s="1964">
        <v>140</v>
      </c>
      <c r="I18" s="1965">
        <v>7</v>
      </c>
      <c r="J18" s="1968">
        <f>SUM(H18:I18)</f>
        <v>147</v>
      </c>
      <c r="K18" s="1964">
        <v>129</v>
      </c>
      <c r="L18" s="9">
        <v>5</v>
      </c>
      <c r="M18" s="15">
        <f>SUM(K18:L18)</f>
        <v>134</v>
      </c>
      <c r="N18" s="8"/>
      <c r="O18" s="9"/>
      <c r="P18" s="10">
        <v>0</v>
      </c>
      <c r="Q18" s="37">
        <f aca="true" t="shared" si="4" ref="Q18:R20">B18+E18+H18+K18</f>
        <v>637</v>
      </c>
      <c r="R18" s="28">
        <f t="shared" si="4"/>
        <v>19</v>
      </c>
      <c r="S18" s="38">
        <f t="shared" si="3"/>
        <v>656</v>
      </c>
      <c r="T18" s="26"/>
      <c r="U18" s="26"/>
    </row>
    <row r="19" spans="1:21" ht="29.25" customHeight="1" hidden="1">
      <c r="A19" s="224" t="s">
        <v>35</v>
      </c>
      <c r="B19" s="8"/>
      <c r="C19" s="9"/>
      <c r="D19" s="10">
        <f>SUM(B19:C19)</f>
        <v>0</v>
      </c>
      <c r="E19" s="14"/>
      <c r="F19" s="9"/>
      <c r="G19" s="15">
        <f>SUM(E19:F19)</f>
        <v>0</v>
      </c>
      <c r="H19" s="8"/>
      <c r="I19" s="9"/>
      <c r="J19" s="15">
        <f>SUM(H19:I19)</f>
        <v>0</v>
      </c>
      <c r="K19" s="8"/>
      <c r="L19" s="9"/>
      <c r="M19" s="15">
        <f>SUM(K19:L19)</f>
        <v>0</v>
      </c>
      <c r="N19" s="8"/>
      <c r="O19" s="9"/>
      <c r="P19" s="10">
        <v>0</v>
      </c>
      <c r="Q19" s="37">
        <f t="shared" si="4"/>
        <v>0</v>
      </c>
      <c r="R19" s="28">
        <f t="shared" si="4"/>
        <v>0</v>
      </c>
      <c r="S19" s="38">
        <f t="shared" si="3"/>
        <v>0</v>
      </c>
      <c r="T19" s="26"/>
      <c r="U19" s="26"/>
    </row>
    <row r="20" spans="1:21" ht="33" customHeight="1" thickBot="1">
      <c r="A20" s="224" t="s">
        <v>36</v>
      </c>
      <c r="B20" s="8">
        <v>25</v>
      </c>
      <c r="C20" s="9"/>
      <c r="D20" s="10">
        <f>SUM(B20:C20)</f>
        <v>25</v>
      </c>
      <c r="E20" s="14">
        <v>23</v>
      </c>
      <c r="F20" s="9"/>
      <c r="G20" s="15">
        <f>SUM(E20:F20)</f>
        <v>23</v>
      </c>
      <c r="H20" s="8">
        <v>9</v>
      </c>
      <c r="I20" s="9">
        <v>1</v>
      </c>
      <c r="J20" s="15">
        <f>SUM(H20:I20)</f>
        <v>10</v>
      </c>
      <c r="K20" s="8">
        <v>8</v>
      </c>
      <c r="L20" s="9"/>
      <c r="M20" s="15">
        <f>SUM(K20:L20)</f>
        <v>8</v>
      </c>
      <c r="N20" s="11"/>
      <c r="O20" s="1261"/>
      <c r="P20" s="1262">
        <v>0</v>
      </c>
      <c r="Q20" s="37">
        <f t="shared" si="4"/>
        <v>65</v>
      </c>
      <c r="R20" s="28">
        <f t="shared" si="4"/>
        <v>1</v>
      </c>
      <c r="S20" s="38">
        <f t="shared" si="3"/>
        <v>66</v>
      </c>
      <c r="T20" s="33"/>
      <c r="U20" s="33"/>
    </row>
    <row r="21" spans="1:21" ht="24.75" customHeight="1" thickBot="1">
      <c r="A21" s="39" t="s">
        <v>8</v>
      </c>
      <c r="B21" s="53">
        <f aca="true" t="shared" si="5" ref="B21:M21">SUM(B17:B20)</f>
        <v>254</v>
      </c>
      <c r="C21" s="53">
        <f t="shared" si="5"/>
        <v>19</v>
      </c>
      <c r="D21" s="1">
        <f t="shared" si="5"/>
        <v>273</v>
      </c>
      <c r="E21" s="169">
        <f t="shared" si="5"/>
        <v>276</v>
      </c>
      <c r="F21" s="53">
        <f t="shared" si="5"/>
        <v>36</v>
      </c>
      <c r="G21" s="1">
        <f t="shared" si="5"/>
        <v>312</v>
      </c>
      <c r="H21" s="45">
        <f t="shared" si="5"/>
        <v>198</v>
      </c>
      <c r="I21" s="45">
        <f t="shared" si="5"/>
        <v>43</v>
      </c>
      <c r="J21" s="46">
        <f t="shared" si="5"/>
        <v>241</v>
      </c>
      <c r="K21" s="45">
        <f t="shared" si="5"/>
        <v>170</v>
      </c>
      <c r="L21" s="45">
        <f t="shared" si="5"/>
        <v>53</v>
      </c>
      <c r="M21" s="46">
        <f t="shared" si="5"/>
        <v>223</v>
      </c>
      <c r="N21" s="1">
        <f>SUM(N17:N20)</f>
        <v>31</v>
      </c>
      <c r="O21" s="1">
        <f>SUM(O17:O20)</f>
        <v>40</v>
      </c>
      <c r="P21" s="1">
        <f>SUM(N21:O21)</f>
        <v>71</v>
      </c>
      <c r="Q21" s="1969">
        <f>B21+E21+H21+K21+N21</f>
        <v>929</v>
      </c>
      <c r="R21" s="1970">
        <f>C21+F21+I21+L21+O21</f>
        <v>191</v>
      </c>
      <c r="S21" s="1971">
        <f t="shared" si="3"/>
        <v>1120</v>
      </c>
      <c r="T21" s="26"/>
      <c r="U21" s="26"/>
    </row>
    <row r="22" spans="1:21" ht="33" customHeight="1">
      <c r="A22" s="40" t="s">
        <v>25</v>
      </c>
      <c r="B22" s="65"/>
      <c r="C22" s="50"/>
      <c r="D22" s="67"/>
      <c r="E22" s="52"/>
      <c r="F22" s="50"/>
      <c r="G22" s="66"/>
      <c r="H22" s="25"/>
      <c r="I22" s="24"/>
      <c r="J22" s="64"/>
      <c r="K22" s="25"/>
      <c r="L22" s="24"/>
      <c r="M22" s="64"/>
      <c r="N22" s="25"/>
      <c r="O22" s="24"/>
      <c r="P22" s="246"/>
      <c r="Q22" s="37">
        <f>B22+E22+H22+K22</f>
        <v>0</v>
      </c>
      <c r="R22" s="28">
        <f>C22+F22+I22+L22</f>
        <v>0</v>
      </c>
      <c r="S22" s="38">
        <f t="shared" si="3"/>
        <v>0</v>
      </c>
      <c r="T22" s="26"/>
      <c r="U22" s="26"/>
    </row>
    <row r="23" spans="1:21" ht="24.75" customHeight="1">
      <c r="A23" s="224" t="s">
        <v>33</v>
      </c>
      <c r="B23" s="8">
        <v>1</v>
      </c>
      <c r="C23" s="9">
        <v>2</v>
      </c>
      <c r="D23" s="10">
        <f>SUM(B23:C23)</f>
        <v>3</v>
      </c>
      <c r="E23" s="14">
        <v>3</v>
      </c>
      <c r="F23" s="9">
        <v>3</v>
      </c>
      <c r="G23" s="15">
        <f>SUM(E23:F23)</f>
        <v>6</v>
      </c>
      <c r="H23" s="8"/>
      <c r="I23" s="9">
        <v>5</v>
      </c>
      <c r="J23" s="15">
        <f>SUM(H23:I23)</f>
        <v>5</v>
      </c>
      <c r="K23" s="8">
        <v>1</v>
      </c>
      <c r="L23" s="9">
        <v>2</v>
      </c>
      <c r="M23" s="15">
        <f>SUM(K23:L23)</f>
        <v>3</v>
      </c>
      <c r="N23" s="8"/>
      <c r="O23" s="9">
        <v>1</v>
      </c>
      <c r="P23" s="10">
        <f>SUM(O23)</f>
        <v>1</v>
      </c>
      <c r="Q23" s="37">
        <f>B23+E23+H23+K23+N23</f>
        <v>5</v>
      </c>
      <c r="R23" s="28">
        <f>C23+F23+I23+L23+O23</f>
        <v>13</v>
      </c>
      <c r="S23" s="38">
        <f t="shared" si="3"/>
        <v>18</v>
      </c>
      <c r="T23" s="33"/>
      <c r="U23" s="33"/>
    </row>
    <row r="24" spans="1:21" ht="32.25" customHeight="1">
      <c r="A24" s="224" t="s">
        <v>34</v>
      </c>
      <c r="B24" s="8">
        <v>2</v>
      </c>
      <c r="C24" s="9">
        <v>1</v>
      </c>
      <c r="D24" s="10">
        <f>SUM(B24:C24)</f>
        <v>3</v>
      </c>
      <c r="E24" s="14">
        <v>7</v>
      </c>
      <c r="F24" s="9">
        <v>2</v>
      </c>
      <c r="G24" s="15">
        <f>SUM(E24:F24)</f>
        <v>9</v>
      </c>
      <c r="H24" s="8">
        <v>1</v>
      </c>
      <c r="I24" s="9">
        <v>5</v>
      </c>
      <c r="J24" s="15">
        <f>SUM(H24:I24)</f>
        <v>6</v>
      </c>
      <c r="K24" s="8">
        <v>3</v>
      </c>
      <c r="L24" s="9">
        <v>4</v>
      </c>
      <c r="M24" s="15">
        <f>SUM(K24:L24)</f>
        <v>7</v>
      </c>
      <c r="N24" s="8"/>
      <c r="O24" s="9"/>
      <c r="P24" s="10">
        <v>0</v>
      </c>
      <c r="Q24" s="37">
        <f>B24+E24+H24+K24</f>
        <v>13</v>
      </c>
      <c r="R24" s="28">
        <f>C24+F24+I24+L24</f>
        <v>12</v>
      </c>
      <c r="S24" s="38">
        <f t="shared" si="3"/>
        <v>25</v>
      </c>
      <c r="T24" s="34"/>
      <c r="U24" s="34"/>
    </row>
    <row r="25" spans="1:21" ht="32.25" customHeight="1" hidden="1">
      <c r="A25" s="224" t="s">
        <v>35</v>
      </c>
      <c r="B25" s="8"/>
      <c r="C25" s="9"/>
      <c r="D25" s="10"/>
      <c r="E25" s="14"/>
      <c r="F25" s="9"/>
      <c r="G25" s="15"/>
      <c r="H25" s="8"/>
      <c r="I25" s="9"/>
      <c r="J25" s="15"/>
      <c r="K25" s="8"/>
      <c r="L25" s="9"/>
      <c r="M25" s="15"/>
      <c r="N25" s="8"/>
      <c r="O25" s="9"/>
      <c r="P25" s="10">
        <v>0</v>
      </c>
      <c r="Q25" s="37"/>
      <c r="R25" s="28"/>
      <c r="S25" s="38"/>
      <c r="T25" s="34"/>
      <c r="U25" s="34"/>
    </row>
    <row r="26" spans="1:21" ht="77.25" customHeight="1" thickBot="1">
      <c r="A26" s="224" t="s">
        <v>36</v>
      </c>
      <c r="B26" s="8"/>
      <c r="C26" s="9"/>
      <c r="D26" s="10">
        <f>SUM(B26:C26)</f>
        <v>0</v>
      </c>
      <c r="E26" s="14"/>
      <c r="F26" s="9"/>
      <c r="G26" s="15">
        <f>SUM(E26:F26)</f>
        <v>0</v>
      </c>
      <c r="H26" s="8"/>
      <c r="I26" s="9">
        <v>1</v>
      </c>
      <c r="J26" s="15">
        <f>SUM(H26:I26)</f>
        <v>1</v>
      </c>
      <c r="K26" s="8"/>
      <c r="L26" s="9"/>
      <c r="M26" s="15">
        <f>SUM(K26:L26)</f>
        <v>0</v>
      </c>
      <c r="N26" s="247"/>
      <c r="O26" s="248"/>
      <c r="P26" s="249">
        <v>0</v>
      </c>
      <c r="Q26" s="37">
        <f>B26+E26+H26+K26</f>
        <v>0</v>
      </c>
      <c r="R26" s="28">
        <f>C26+F26+I26+L26</f>
        <v>1</v>
      </c>
      <c r="S26" s="38">
        <f t="shared" si="3"/>
        <v>1</v>
      </c>
      <c r="T26" s="33"/>
      <c r="U26" s="33"/>
    </row>
    <row r="27" spans="1:21" ht="26.25" thickBot="1">
      <c r="A27" s="2" t="s">
        <v>13</v>
      </c>
      <c r="B27" s="171">
        <f aca="true" t="shared" si="6" ref="B27:M27">SUM(B23:B26)</f>
        <v>3</v>
      </c>
      <c r="C27" s="171">
        <f t="shared" si="6"/>
        <v>3</v>
      </c>
      <c r="D27" s="172">
        <f t="shared" si="6"/>
        <v>6</v>
      </c>
      <c r="E27" s="173">
        <f t="shared" si="6"/>
        <v>10</v>
      </c>
      <c r="F27" s="171">
        <f t="shared" si="6"/>
        <v>5</v>
      </c>
      <c r="G27" s="172">
        <f t="shared" si="6"/>
        <v>15</v>
      </c>
      <c r="H27" s="173">
        <f t="shared" si="6"/>
        <v>1</v>
      </c>
      <c r="I27" s="171">
        <f t="shared" si="6"/>
        <v>11</v>
      </c>
      <c r="J27" s="171">
        <f t="shared" si="6"/>
        <v>12</v>
      </c>
      <c r="K27" s="171">
        <f t="shared" si="6"/>
        <v>4</v>
      </c>
      <c r="L27" s="171">
        <f t="shared" si="6"/>
        <v>6</v>
      </c>
      <c r="M27" s="171">
        <f t="shared" si="6"/>
        <v>10</v>
      </c>
      <c r="N27" s="172">
        <f>SUM(N23:N26)</f>
        <v>0</v>
      </c>
      <c r="O27" s="172">
        <f>SUM(O23:O26)</f>
        <v>1</v>
      </c>
      <c r="P27" s="172">
        <f>SUM(N27:O27)</f>
        <v>1</v>
      </c>
      <c r="Q27" s="47">
        <f>SUM(Q22:Q26)</f>
        <v>18</v>
      </c>
      <c r="R27" s="47">
        <f>SUM(R22:R26)</f>
        <v>26</v>
      </c>
      <c r="S27" s="1">
        <f>SUM(S22:S26)</f>
        <v>44</v>
      </c>
      <c r="T27" s="27"/>
      <c r="U27" s="27"/>
    </row>
    <row r="28" spans="1:21" ht="28.5" customHeight="1" thickBot="1">
      <c r="A28" s="35" t="s">
        <v>10</v>
      </c>
      <c r="B28" s="58">
        <f aca="true" t="shared" si="7" ref="B28:L28">B21</f>
        <v>254</v>
      </c>
      <c r="C28" s="58">
        <f t="shared" si="7"/>
        <v>19</v>
      </c>
      <c r="D28" s="62">
        <f t="shared" si="7"/>
        <v>273</v>
      </c>
      <c r="E28" s="80">
        <f t="shared" si="7"/>
        <v>276</v>
      </c>
      <c r="F28" s="58">
        <f t="shared" si="7"/>
        <v>36</v>
      </c>
      <c r="G28" s="58">
        <f t="shared" si="7"/>
        <v>312</v>
      </c>
      <c r="H28" s="58">
        <f t="shared" si="7"/>
        <v>198</v>
      </c>
      <c r="I28" s="58">
        <f t="shared" si="7"/>
        <v>43</v>
      </c>
      <c r="J28" s="58">
        <f t="shared" si="7"/>
        <v>241</v>
      </c>
      <c r="K28" s="58">
        <f t="shared" si="7"/>
        <v>170</v>
      </c>
      <c r="L28" s="58">
        <f t="shared" si="7"/>
        <v>53</v>
      </c>
      <c r="M28" s="59">
        <f>M21</f>
        <v>223</v>
      </c>
      <c r="N28" s="62">
        <f>SUM(N21)</f>
        <v>31</v>
      </c>
      <c r="O28" s="62">
        <f>SUM(O21)</f>
        <v>40</v>
      </c>
      <c r="P28" s="62">
        <f>SUM(N28:O28)</f>
        <v>71</v>
      </c>
      <c r="Q28" s="58">
        <f>Q21</f>
        <v>929</v>
      </c>
      <c r="R28" s="58">
        <f>R21</f>
        <v>191</v>
      </c>
      <c r="S28" s="62">
        <f>Q28+R28</f>
        <v>1120</v>
      </c>
      <c r="T28" s="27"/>
      <c r="U28" s="27"/>
    </row>
    <row r="29" spans="1:20" ht="27.75" customHeight="1" thickBot="1">
      <c r="A29" s="35" t="s">
        <v>14</v>
      </c>
      <c r="B29" s="58">
        <f aca="true" t="shared" si="8" ref="B29:S29">B27</f>
        <v>3</v>
      </c>
      <c r="C29" s="58">
        <f t="shared" si="8"/>
        <v>3</v>
      </c>
      <c r="D29" s="62">
        <f t="shared" si="8"/>
        <v>6</v>
      </c>
      <c r="E29" s="80">
        <f t="shared" si="8"/>
        <v>10</v>
      </c>
      <c r="F29" s="58">
        <f t="shared" si="8"/>
        <v>5</v>
      </c>
      <c r="G29" s="58">
        <f t="shared" si="8"/>
        <v>15</v>
      </c>
      <c r="H29" s="58">
        <f t="shared" si="8"/>
        <v>1</v>
      </c>
      <c r="I29" s="58">
        <f t="shared" si="8"/>
        <v>11</v>
      </c>
      <c r="J29" s="58">
        <f t="shared" si="8"/>
        <v>12</v>
      </c>
      <c r="K29" s="58">
        <f t="shared" si="8"/>
        <v>4</v>
      </c>
      <c r="L29" s="58">
        <f t="shared" si="8"/>
        <v>6</v>
      </c>
      <c r="M29" s="59">
        <f>M27</f>
        <v>10</v>
      </c>
      <c r="N29" s="62">
        <f>SUM(N27)</f>
        <v>0</v>
      </c>
      <c r="O29" s="62">
        <f>SUM(O27)</f>
        <v>1</v>
      </c>
      <c r="P29" s="62">
        <f>SUM(N29:O29)</f>
        <v>1</v>
      </c>
      <c r="Q29" s="58">
        <f t="shared" si="8"/>
        <v>18</v>
      </c>
      <c r="R29" s="58">
        <f>R27</f>
        <v>26</v>
      </c>
      <c r="S29" s="62">
        <f t="shared" si="8"/>
        <v>44</v>
      </c>
      <c r="T29" s="30"/>
    </row>
    <row r="30" spans="1:21" ht="32.25" customHeight="1" thickBot="1">
      <c r="A30" s="3" t="s">
        <v>15</v>
      </c>
      <c r="B30" s="60">
        <f aca="true" t="shared" si="9" ref="B30:R30">SUM(B28:B29)</f>
        <v>257</v>
      </c>
      <c r="C30" s="60">
        <f t="shared" si="9"/>
        <v>22</v>
      </c>
      <c r="D30" s="63">
        <f t="shared" si="9"/>
        <v>279</v>
      </c>
      <c r="E30" s="81">
        <f t="shared" si="9"/>
        <v>286</v>
      </c>
      <c r="F30" s="60">
        <f t="shared" si="9"/>
        <v>41</v>
      </c>
      <c r="G30" s="60">
        <f t="shared" si="9"/>
        <v>327</v>
      </c>
      <c r="H30" s="60">
        <f t="shared" si="9"/>
        <v>199</v>
      </c>
      <c r="I30" s="60">
        <f t="shared" si="9"/>
        <v>54</v>
      </c>
      <c r="J30" s="60">
        <f t="shared" si="9"/>
        <v>253</v>
      </c>
      <c r="K30" s="60">
        <f>SUM(K28:K29)</f>
        <v>174</v>
      </c>
      <c r="L30" s="60">
        <f t="shared" si="9"/>
        <v>59</v>
      </c>
      <c r="M30" s="61">
        <f t="shared" si="9"/>
        <v>233</v>
      </c>
      <c r="N30" s="63">
        <f>SUM(N28:N29)</f>
        <v>31</v>
      </c>
      <c r="O30" s="63">
        <f>SUM(O28:O29)</f>
        <v>41</v>
      </c>
      <c r="P30" s="63">
        <f>SUM(P28:P29)</f>
        <v>72</v>
      </c>
      <c r="Q30" s="60">
        <f t="shared" si="9"/>
        <v>947</v>
      </c>
      <c r="R30" s="60">
        <f t="shared" si="9"/>
        <v>217</v>
      </c>
      <c r="S30" s="63">
        <f>SUM(S28:S29)</f>
        <v>1164</v>
      </c>
      <c r="T30" s="27"/>
      <c r="U30" s="27"/>
    </row>
    <row r="31" spans="1:19" ht="30.75" customHeight="1">
      <c r="A31" s="2914" t="s">
        <v>37</v>
      </c>
      <c r="B31" s="2914"/>
      <c r="C31" s="2914"/>
      <c r="D31" s="2914"/>
      <c r="E31" s="2914"/>
      <c r="F31" s="2914"/>
      <c r="G31" s="2914"/>
      <c r="H31" s="2914"/>
      <c r="I31" s="2914"/>
      <c r="J31" s="2914"/>
      <c r="K31" s="2914"/>
      <c r="L31" s="2914"/>
      <c r="M31" s="2914"/>
      <c r="N31" s="2914"/>
      <c r="O31" s="2914"/>
      <c r="P31" s="2914"/>
      <c r="Q31" s="2914"/>
      <c r="R31" s="2914"/>
      <c r="S31" s="2914"/>
    </row>
    <row r="32" spans="2:19" ht="25.5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2:19" ht="45" customHeight="1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</row>
  </sheetData>
  <sheetProtection/>
  <mergeCells count="10">
    <mergeCell ref="A31:S31"/>
    <mergeCell ref="A1:S1"/>
    <mergeCell ref="A3:S3"/>
    <mergeCell ref="A5:A7"/>
    <mergeCell ref="B5:D6"/>
    <mergeCell ref="E5:G6"/>
    <mergeCell ref="H5:J6"/>
    <mergeCell ref="K5:M6"/>
    <mergeCell ref="N5:P6"/>
    <mergeCell ref="Q5:S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FF00"/>
  </sheetPr>
  <dimension ref="A1:T24"/>
  <sheetViews>
    <sheetView zoomScale="50" zoomScaleNormal="50" zoomScalePageLayoutView="0" workbookViewId="0" topLeftCell="A1">
      <selection activeCell="J38" sqref="J38"/>
    </sheetView>
  </sheetViews>
  <sheetFormatPr defaultColWidth="9.00390625" defaultRowHeight="12.75"/>
  <cols>
    <col min="1" max="1" width="93.00390625" style="17" customWidth="1"/>
    <col min="2" max="2" width="13.875" style="17" customWidth="1"/>
    <col min="3" max="3" width="12.125" style="17" customWidth="1"/>
    <col min="4" max="4" width="11.00390625" style="17" customWidth="1"/>
    <col min="5" max="5" width="14.125" style="17" customWidth="1"/>
    <col min="6" max="6" width="11.875" style="17" customWidth="1"/>
    <col min="7" max="7" width="9.625" style="17" customWidth="1"/>
    <col min="8" max="8" width="14.375" style="17" customWidth="1"/>
    <col min="9" max="9" width="13.00390625" style="17" customWidth="1"/>
    <col min="10" max="10" width="11.25390625" style="17" customWidth="1"/>
    <col min="11" max="11" width="14.25390625" style="17" customWidth="1"/>
    <col min="12" max="12" width="13.125" style="17" customWidth="1"/>
    <col min="13" max="13" width="11.875" style="17" customWidth="1"/>
    <col min="14" max="15" width="10.75390625" style="17" customWidth="1"/>
    <col min="16" max="16" width="9.125" style="17" customWidth="1"/>
    <col min="17" max="17" width="12.875" style="17" customWidth="1"/>
    <col min="18" max="18" width="23.375" style="17" customWidth="1"/>
    <col min="19" max="20" width="9.125" style="17" customWidth="1"/>
    <col min="21" max="21" width="10.625" style="17" bestFit="1" customWidth="1"/>
    <col min="22" max="22" width="11.25390625" style="17" customWidth="1"/>
    <col min="23" max="16384" width="9.125" style="17" customWidth="1"/>
  </cols>
  <sheetData>
    <row r="1" spans="1:20" ht="25.5" customHeight="1">
      <c r="A1" s="2915"/>
      <c r="B1" s="2915"/>
      <c r="C1" s="2915"/>
      <c r="D1" s="2915"/>
      <c r="E1" s="2915"/>
      <c r="F1" s="2915"/>
      <c r="G1" s="2915"/>
      <c r="H1" s="2915"/>
      <c r="I1" s="2915"/>
      <c r="J1" s="2915"/>
      <c r="K1" s="2915"/>
      <c r="L1" s="2915"/>
      <c r="M1" s="2915"/>
      <c r="N1" s="2915"/>
      <c r="O1" s="2915"/>
      <c r="P1" s="2915"/>
      <c r="Q1" s="2915"/>
      <c r="R1" s="2915"/>
      <c r="S1" s="2915"/>
      <c r="T1" s="2915"/>
    </row>
    <row r="2" spans="1:16" ht="32.25" customHeight="1">
      <c r="A2" s="2915" t="s">
        <v>128</v>
      </c>
      <c r="B2" s="2915"/>
      <c r="C2" s="2915"/>
      <c r="D2" s="2915"/>
      <c r="E2" s="2915"/>
      <c r="F2" s="2915"/>
      <c r="G2" s="2915"/>
      <c r="H2" s="2915"/>
      <c r="I2" s="2915"/>
      <c r="J2" s="2915"/>
      <c r="K2" s="2915"/>
      <c r="L2" s="2915"/>
      <c r="M2" s="2915"/>
      <c r="N2" s="2915"/>
      <c r="O2" s="2915"/>
      <c r="P2" s="2915"/>
    </row>
    <row r="3" spans="1:15" ht="24.75" customHeight="1">
      <c r="A3" s="2915" t="s">
        <v>355</v>
      </c>
      <c r="B3" s="2915"/>
      <c r="C3" s="2915"/>
      <c r="D3" s="2915"/>
      <c r="E3" s="2915"/>
      <c r="F3" s="2915"/>
      <c r="G3" s="2915"/>
      <c r="H3" s="2915"/>
      <c r="I3" s="2915"/>
      <c r="J3" s="2915"/>
      <c r="K3" s="2915"/>
      <c r="L3" s="2915"/>
      <c r="M3" s="2915"/>
      <c r="N3" s="49"/>
      <c r="O3" s="49"/>
    </row>
    <row r="4" ht="33" customHeight="1" thickBot="1">
      <c r="A4" s="18"/>
    </row>
    <row r="5" spans="1:15" ht="33" customHeight="1" thickBot="1">
      <c r="A5" s="2917" t="s">
        <v>9</v>
      </c>
      <c r="B5" s="2932" t="s">
        <v>19</v>
      </c>
      <c r="C5" s="2933"/>
      <c r="D5" s="2934"/>
      <c r="E5" s="2932" t="s">
        <v>20</v>
      </c>
      <c r="F5" s="2933"/>
      <c r="G5" s="2934"/>
      <c r="H5" s="2932" t="s">
        <v>31</v>
      </c>
      <c r="I5" s="2933"/>
      <c r="J5" s="2934"/>
      <c r="K5" s="2908" t="s">
        <v>21</v>
      </c>
      <c r="L5" s="2909"/>
      <c r="M5" s="2910"/>
      <c r="N5" s="32"/>
      <c r="O5" s="32"/>
    </row>
    <row r="6" spans="1:15" ht="33" customHeight="1" thickBot="1">
      <c r="A6" s="2918"/>
      <c r="B6" s="2935" t="s">
        <v>5</v>
      </c>
      <c r="C6" s="2936"/>
      <c r="D6" s="2937"/>
      <c r="E6" s="2935" t="s">
        <v>5</v>
      </c>
      <c r="F6" s="2936"/>
      <c r="G6" s="2937"/>
      <c r="H6" s="2935" t="s">
        <v>5</v>
      </c>
      <c r="I6" s="2936"/>
      <c r="J6" s="2937"/>
      <c r="K6" s="2911"/>
      <c r="L6" s="2912"/>
      <c r="M6" s="2913"/>
      <c r="N6" s="32"/>
      <c r="O6" s="32"/>
    </row>
    <row r="7" spans="1:15" ht="99.75" customHeight="1" thickBot="1">
      <c r="A7" s="2938"/>
      <c r="B7" s="219" t="s">
        <v>26</v>
      </c>
      <c r="C7" s="221" t="s">
        <v>27</v>
      </c>
      <c r="D7" s="223" t="s">
        <v>4</v>
      </c>
      <c r="E7" s="219" t="s">
        <v>26</v>
      </c>
      <c r="F7" s="221" t="s">
        <v>27</v>
      </c>
      <c r="G7" s="223" t="s">
        <v>4</v>
      </c>
      <c r="H7" s="219" t="s">
        <v>26</v>
      </c>
      <c r="I7" s="221" t="s">
        <v>27</v>
      </c>
      <c r="J7" s="223" t="s">
        <v>4</v>
      </c>
      <c r="K7" s="219" t="s">
        <v>26</v>
      </c>
      <c r="L7" s="221" t="s">
        <v>27</v>
      </c>
      <c r="M7" s="223" t="s">
        <v>4</v>
      </c>
      <c r="N7" s="32"/>
      <c r="O7" s="32"/>
    </row>
    <row r="8" spans="1:15" ht="36.75" customHeight="1" thickBot="1">
      <c r="A8" s="155" t="s">
        <v>22</v>
      </c>
      <c r="B8" s="168"/>
      <c r="C8" s="197"/>
      <c r="D8" s="199"/>
      <c r="E8" s="45"/>
      <c r="F8" s="2037"/>
      <c r="G8" s="2038"/>
      <c r="H8" s="45"/>
      <c r="I8" s="2037"/>
      <c r="J8" s="2038"/>
      <c r="K8" s="154"/>
      <c r="L8" s="78"/>
      <c r="M8" s="2036"/>
      <c r="N8" s="32"/>
      <c r="O8" s="32"/>
    </row>
    <row r="9" spans="1:15" ht="29.25" customHeight="1" thickBot="1">
      <c r="A9" s="227" t="s">
        <v>42</v>
      </c>
      <c r="B9" s="2039">
        <f aca="true" t="shared" si="0" ref="B9:J9">B16+B13</f>
        <v>0</v>
      </c>
      <c r="C9" s="2040">
        <f t="shared" si="0"/>
        <v>2</v>
      </c>
      <c r="D9" s="2011">
        <f t="shared" si="0"/>
        <v>2</v>
      </c>
      <c r="E9" s="2039">
        <f t="shared" si="0"/>
        <v>0</v>
      </c>
      <c r="F9" s="2040">
        <f t="shared" si="0"/>
        <v>4</v>
      </c>
      <c r="G9" s="2010">
        <f t="shared" si="0"/>
        <v>4</v>
      </c>
      <c r="H9" s="2039">
        <f t="shared" si="0"/>
        <v>0</v>
      </c>
      <c r="I9" s="2040">
        <f t="shared" si="0"/>
        <v>2</v>
      </c>
      <c r="J9" s="2010">
        <f t="shared" si="0"/>
        <v>2</v>
      </c>
      <c r="K9" s="2012">
        <f>B9+E9+H9</f>
        <v>0</v>
      </c>
      <c r="L9" s="2013">
        <f>C9+F9+I9</f>
        <v>8</v>
      </c>
      <c r="M9" s="2014">
        <f>D9+G9+J9</f>
        <v>8</v>
      </c>
      <c r="N9" s="32"/>
      <c r="O9" s="32"/>
    </row>
    <row r="10" spans="1:15" ht="36.75" customHeight="1" thickBot="1">
      <c r="A10" s="19" t="s">
        <v>12</v>
      </c>
      <c r="B10" s="58">
        <f aca="true" t="shared" si="1" ref="B10:M10">SUM(B8:B9)</f>
        <v>0</v>
      </c>
      <c r="C10" s="58">
        <f t="shared" si="1"/>
        <v>2</v>
      </c>
      <c r="D10" s="59">
        <f t="shared" si="1"/>
        <v>2</v>
      </c>
      <c r="E10" s="58">
        <f t="shared" si="1"/>
        <v>0</v>
      </c>
      <c r="F10" s="58">
        <f t="shared" si="1"/>
        <v>4</v>
      </c>
      <c r="G10" s="62">
        <f t="shared" si="1"/>
        <v>4</v>
      </c>
      <c r="H10" s="58">
        <f t="shared" si="1"/>
        <v>0</v>
      </c>
      <c r="I10" s="58">
        <f t="shared" si="1"/>
        <v>2</v>
      </c>
      <c r="J10" s="62">
        <f t="shared" si="1"/>
        <v>2</v>
      </c>
      <c r="K10" s="58">
        <f t="shared" si="1"/>
        <v>0</v>
      </c>
      <c r="L10" s="58">
        <f t="shared" si="1"/>
        <v>8</v>
      </c>
      <c r="M10" s="62">
        <f t="shared" si="1"/>
        <v>8</v>
      </c>
      <c r="N10" s="32"/>
      <c r="O10" s="32"/>
    </row>
    <row r="11" spans="1:15" ht="27" customHeight="1" thickBot="1">
      <c r="A11" s="19" t="s">
        <v>23</v>
      </c>
      <c r="B11" s="56"/>
      <c r="C11" s="161"/>
      <c r="D11" s="162"/>
      <c r="E11" s="56"/>
      <c r="F11" s="161"/>
      <c r="G11" s="162"/>
      <c r="H11" s="56"/>
      <c r="I11" s="161"/>
      <c r="J11" s="162"/>
      <c r="K11" s="57"/>
      <c r="L11" s="161"/>
      <c r="M11" s="163"/>
      <c r="N11" s="32"/>
      <c r="O11" s="32"/>
    </row>
    <row r="12" spans="1:15" ht="31.5" customHeight="1" thickBot="1">
      <c r="A12" s="41" t="s">
        <v>11</v>
      </c>
      <c r="B12" s="4"/>
      <c r="C12" s="6"/>
      <c r="D12" s="21"/>
      <c r="E12" s="4"/>
      <c r="F12" s="6"/>
      <c r="G12" s="21"/>
      <c r="H12" s="4"/>
      <c r="I12" s="6"/>
      <c r="J12" s="21"/>
      <c r="K12" s="255"/>
      <c r="L12" s="5"/>
      <c r="M12" s="256"/>
      <c r="N12" s="29"/>
      <c r="O12" s="29"/>
    </row>
    <row r="13" spans="1:15" ht="24.75" customHeight="1" thickBot="1">
      <c r="A13" s="227" t="s">
        <v>42</v>
      </c>
      <c r="B13" s="2017">
        <v>0</v>
      </c>
      <c r="C13" s="2017">
        <v>2</v>
      </c>
      <c r="D13" s="1271">
        <f>SUM(B13:C13)</f>
        <v>2</v>
      </c>
      <c r="E13" s="2017">
        <v>0</v>
      </c>
      <c r="F13" s="2017">
        <v>4</v>
      </c>
      <c r="G13" s="1271">
        <f>SUM(E13:F13)</f>
        <v>4</v>
      </c>
      <c r="H13" s="2017">
        <v>0</v>
      </c>
      <c r="I13" s="2017">
        <v>2</v>
      </c>
      <c r="J13" s="1271">
        <f>SUM(H13:I13)</f>
        <v>2</v>
      </c>
      <c r="K13" s="2033">
        <f>B13+E13+H13</f>
        <v>0</v>
      </c>
      <c r="L13" s="2034">
        <f>C13+F13+I13</f>
        <v>8</v>
      </c>
      <c r="M13" s="2035">
        <f>D13+G13+J13</f>
        <v>8</v>
      </c>
      <c r="N13" s="26"/>
      <c r="O13" s="26"/>
    </row>
    <row r="14" spans="1:15" ht="24.75" customHeight="1" thickBot="1">
      <c r="A14" s="2" t="s">
        <v>8</v>
      </c>
      <c r="B14" s="208">
        <f aca="true" t="shared" si="2" ref="B14:M14">SUM(B13:B13)</f>
        <v>0</v>
      </c>
      <c r="C14" s="208">
        <f t="shared" si="2"/>
        <v>2</v>
      </c>
      <c r="D14" s="208">
        <f t="shared" si="2"/>
        <v>2</v>
      </c>
      <c r="E14" s="208">
        <f t="shared" si="2"/>
        <v>0</v>
      </c>
      <c r="F14" s="208">
        <f t="shared" si="2"/>
        <v>4</v>
      </c>
      <c r="G14" s="208">
        <f t="shared" si="2"/>
        <v>4</v>
      </c>
      <c r="H14" s="208">
        <f t="shared" si="2"/>
        <v>0</v>
      </c>
      <c r="I14" s="208">
        <f t="shared" si="2"/>
        <v>2</v>
      </c>
      <c r="J14" s="208">
        <f t="shared" si="2"/>
        <v>2</v>
      </c>
      <c r="K14" s="208">
        <f t="shared" si="2"/>
        <v>0</v>
      </c>
      <c r="L14" s="208">
        <f t="shared" si="2"/>
        <v>8</v>
      </c>
      <c r="M14" s="172">
        <f t="shared" si="2"/>
        <v>8</v>
      </c>
      <c r="N14" s="33"/>
      <c r="O14" s="33"/>
    </row>
    <row r="15" spans="1:15" ht="24.75" customHeight="1" thickBot="1">
      <c r="A15" s="220" t="s">
        <v>25</v>
      </c>
      <c r="B15" s="235"/>
      <c r="C15" s="236"/>
      <c r="D15" s="237"/>
      <c r="E15" s="235"/>
      <c r="F15" s="236"/>
      <c r="G15" s="237"/>
      <c r="H15" s="238"/>
      <c r="I15" s="239"/>
      <c r="J15" s="240"/>
      <c r="K15" s="209"/>
      <c r="L15" s="210"/>
      <c r="M15" s="211"/>
      <c r="N15" s="26"/>
      <c r="O15" s="26"/>
    </row>
    <row r="16" spans="1:15" ht="24.75" customHeight="1" thickBot="1">
      <c r="A16" s="227" t="s">
        <v>42</v>
      </c>
      <c r="B16" s="1988">
        <v>0</v>
      </c>
      <c r="C16" s="1989">
        <v>0</v>
      </c>
      <c r="D16" s="82">
        <f>SUM(B16:C16)</f>
        <v>0</v>
      </c>
      <c r="E16" s="2018">
        <v>0</v>
      </c>
      <c r="F16" s="2029">
        <v>0</v>
      </c>
      <c r="G16" s="82">
        <f>SUM(E16:F16)</f>
        <v>0</v>
      </c>
      <c r="H16" s="2018">
        <v>0</v>
      </c>
      <c r="I16" s="2018">
        <v>0</v>
      </c>
      <c r="J16" s="82">
        <f>SUM(H16:I16)</f>
        <v>0</v>
      </c>
      <c r="K16" s="206">
        <f>B16+E16+H16</f>
        <v>0</v>
      </c>
      <c r="L16" s="234">
        <f>C16+F16+I16</f>
        <v>0</v>
      </c>
      <c r="M16" s="207">
        <f>D16+G16+J16</f>
        <v>0</v>
      </c>
      <c r="N16" s="26"/>
      <c r="O16" s="26"/>
    </row>
    <row r="17" spans="1:15" ht="36.75" customHeight="1" thickBot="1">
      <c r="A17" s="2" t="s">
        <v>13</v>
      </c>
      <c r="B17" s="171">
        <f aca="true" t="shared" si="3" ref="B17:M17">SUM(B16:B16)</f>
        <v>0</v>
      </c>
      <c r="C17" s="171">
        <f t="shared" si="3"/>
        <v>0</v>
      </c>
      <c r="D17" s="171">
        <f t="shared" si="3"/>
        <v>0</v>
      </c>
      <c r="E17" s="171">
        <f t="shared" si="3"/>
        <v>0</v>
      </c>
      <c r="F17" s="171">
        <f t="shared" si="3"/>
        <v>0</v>
      </c>
      <c r="G17" s="171">
        <f t="shared" si="3"/>
        <v>0</v>
      </c>
      <c r="H17" s="171">
        <f t="shared" si="3"/>
        <v>0</v>
      </c>
      <c r="I17" s="171">
        <f t="shared" si="3"/>
        <v>0</v>
      </c>
      <c r="J17" s="171">
        <f t="shared" si="3"/>
        <v>0</v>
      </c>
      <c r="K17" s="171">
        <f t="shared" si="3"/>
        <v>0</v>
      </c>
      <c r="L17" s="171">
        <f t="shared" si="3"/>
        <v>0</v>
      </c>
      <c r="M17" s="172">
        <f t="shared" si="3"/>
        <v>0</v>
      </c>
      <c r="N17" s="26"/>
      <c r="O17" s="26"/>
    </row>
    <row r="18" spans="1:15" ht="30" customHeight="1" thickBot="1">
      <c r="A18" s="35" t="s">
        <v>10</v>
      </c>
      <c r="B18" s="58">
        <f aca="true" t="shared" si="4" ref="B18:M18">B14</f>
        <v>0</v>
      </c>
      <c r="C18" s="58">
        <f t="shared" si="4"/>
        <v>2</v>
      </c>
      <c r="D18" s="58">
        <f t="shared" si="4"/>
        <v>2</v>
      </c>
      <c r="E18" s="58">
        <f t="shared" si="4"/>
        <v>0</v>
      </c>
      <c r="F18" s="58">
        <f t="shared" si="4"/>
        <v>4</v>
      </c>
      <c r="G18" s="59">
        <f t="shared" si="4"/>
        <v>4</v>
      </c>
      <c r="H18" s="59">
        <f t="shared" si="4"/>
        <v>0</v>
      </c>
      <c r="I18" s="59">
        <f t="shared" si="4"/>
        <v>2</v>
      </c>
      <c r="J18" s="59">
        <f t="shared" si="4"/>
        <v>2</v>
      </c>
      <c r="K18" s="59">
        <f t="shared" si="4"/>
        <v>0</v>
      </c>
      <c r="L18" s="59">
        <f t="shared" si="4"/>
        <v>8</v>
      </c>
      <c r="M18" s="62">
        <f t="shared" si="4"/>
        <v>8</v>
      </c>
      <c r="N18" s="36"/>
      <c r="O18" s="36"/>
    </row>
    <row r="19" spans="1:15" ht="26.25" thickBot="1">
      <c r="A19" s="35" t="s">
        <v>14</v>
      </c>
      <c r="B19" s="58">
        <f aca="true" t="shared" si="5" ref="B19:M19">B17</f>
        <v>0</v>
      </c>
      <c r="C19" s="58">
        <f t="shared" si="5"/>
        <v>0</v>
      </c>
      <c r="D19" s="58">
        <f t="shared" si="5"/>
        <v>0</v>
      </c>
      <c r="E19" s="58">
        <f t="shared" si="5"/>
        <v>0</v>
      </c>
      <c r="F19" s="58">
        <f t="shared" si="5"/>
        <v>0</v>
      </c>
      <c r="G19" s="59">
        <f t="shared" si="5"/>
        <v>0</v>
      </c>
      <c r="H19" s="59">
        <f t="shared" si="5"/>
        <v>0</v>
      </c>
      <c r="I19" s="59">
        <f t="shared" si="5"/>
        <v>0</v>
      </c>
      <c r="J19" s="59">
        <f t="shared" si="5"/>
        <v>0</v>
      </c>
      <c r="K19" s="59">
        <f t="shared" si="5"/>
        <v>0</v>
      </c>
      <c r="L19" s="59">
        <f t="shared" si="5"/>
        <v>0</v>
      </c>
      <c r="M19" s="62">
        <f t="shared" si="5"/>
        <v>0</v>
      </c>
      <c r="N19" s="27"/>
      <c r="O19" s="27"/>
    </row>
    <row r="20" spans="1:15" ht="26.25" thickBot="1">
      <c r="A20" s="3" t="s">
        <v>15</v>
      </c>
      <c r="B20" s="60">
        <f aca="true" t="shared" si="6" ref="B20:M20">SUM(B18:B19)</f>
        <v>0</v>
      </c>
      <c r="C20" s="60">
        <f t="shared" si="6"/>
        <v>2</v>
      </c>
      <c r="D20" s="60">
        <f t="shared" si="6"/>
        <v>2</v>
      </c>
      <c r="E20" s="60">
        <f t="shared" si="6"/>
        <v>0</v>
      </c>
      <c r="F20" s="60">
        <f t="shared" si="6"/>
        <v>4</v>
      </c>
      <c r="G20" s="61">
        <f t="shared" si="6"/>
        <v>4</v>
      </c>
      <c r="H20" s="61">
        <f t="shared" si="6"/>
        <v>0</v>
      </c>
      <c r="I20" s="61">
        <f t="shared" si="6"/>
        <v>2</v>
      </c>
      <c r="J20" s="61">
        <f t="shared" si="6"/>
        <v>2</v>
      </c>
      <c r="K20" s="61">
        <f t="shared" si="6"/>
        <v>0</v>
      </c>
      <c r="L20" s="61">
        <f t="shared" si="6"/>
        <v>8</v>
      </c>
      <c r="M20" s="63">
        <f t="shared" si="6"/>
        <v>8</v>
      </c>
      <c r="N20" s="27"/>
      <c r="O20" s="27"/>
    </row>
    <row r="21" spans="1:15" ht="12" customHeigh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4" ht="25.5" customHeight="1" hidden="1" thickBo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30"/>
    </row>
    <row r="23" spans="1:16" ht="37.5" customHeight="1">
      <c r="A23" s="2928" t="s">
        <v>283</v>
      </c>
      <c r="B23" s="2928"/>
      <c r="C23" s="2928"/>
      <c r="D23" s="2928"/>
      <c r="E23" s="2928"/>
      <c r="F23" s="2928"/>
      <c r="G23" s="2928"/>
      <c r="H23" s="2928"/>
      <c r="I23" s="2928"/>
      <c r="J23" s="2928"/>
      <c r="K23" s="2928"/>
      <c r="L23" s="2928"/>
      <c r="M23" s="2928"/>
      <c r="N23" s="2928"/>
      <c r="O23" s="2928"/>
      <c r="P23" s="2928"/>
    </row>
    <row r="24" spans="2:16" ht="26.25" customHeight="1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</sheetData>
  <sheetProtection/>
  <mergeCells count="12">
    <mergeCell ref="A23:P23"/>
    <mergeCell ref="B6:D6"/>
    <mergeCell ref="E6:G6"/>
    <mergeCell ref="H6:J6"/>
    <mergeCell ref="A1:T1"/>
    <mergeCell ref="A2:P2"/>
    <mergeCell ref="A3:M3"/>
    <mergeCell ref="A5:A7"/>
    <mergeCell ref="B5:D5"/>
    <mergeCell ref="E5:G5"/>
    <mergeCell ref="H5:J5"/>
    <mergeCell ref="K5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FF00"/>
  </sheetPr>
  <dimension ref="A1:T35"/>
  <sheetViews>
    <sheetView zoomScale="50" zoomScaleNormal="50" zoomScalePageLayoutView="0" workbookViewId="0" topLeftCell="A1">
      <selection activeCell="R39" sqref="R39"/>
    </sheetView>
  </sheetViews>
  <sheetFormatPr defaultColWidth="9.00390625" defaultRowHeight="12.75"/>
  <cols>
    <col min="1" max="1" width="88.875" style="17" customWidth="1"/>
    <col min="2" max="2" width="12.75390625" style="17" customWidth="1"/>
    <col min="3" max="3" width="12.875" style="17" customWidth="1"/>
    <col min="4" max="4" width="12.25390625" style="17" customWidth="1"/>
    <col min="5" max="5" width="10.25390625" style="17" customWidth="1"/>
    <col min="6" max="6" width="8.75390625" style="17" customWidth="1"/>
    <col min="7" max="7" width="11.00390625" style="17" customWidth="1"/>
    <col min="8" max="8" width="9.375" style="17" customWidth="1"/>
    <col min="9" max="9" width="10.375" style="17" customWidth="1"/>
    <col min="10" max="10" width="12.25390625" style="17" customWidth="1"/>
    <col min="11" max="12" width="9.625" style="17" customWidth="1"/>
    <col min="13" max="13" width="12.00390625" style="17" customWidth="1"/>
    <col min="14" max="14" width="12.625" style="17" customWidth="1"/>
    <col min="15" max="15" width="11.00390625" style="17" customWidth="1"/>
    <col min="16" max="16" width="10.875" style="17" customWidth="1"/>
    <col min="17" max="18" width="10.75390625" style="17" customWidth="1"/>
    <col min="19" max="19" width="9.125" style="17" customWidth="1"/>
    <col min="20" max="20" width="12.875" style="17" customWidth="1"/>
    <col min="21" max="21" width="23.375" style="17" customWidth="1"/>
    <col min="22" max="23" width="9.125" style="17" customWidth="1"/>
    <col min="24" max="24" width="10.625" style="17" bestFit="1" customWidth="1"/>
    <col min="25" max="25" width="11.25390625" style="17" customWidth="1"/>
    <col min="26" max="16384" width="9.125" style="17" customWidth="1"/>
  </cols>
  <sheetData>
    <row r="1" spans="1:20" ht="39.75" customHeight="1">
      <c r="A1" s="2915" t="s">
        <v>134</v>
      </c>
      <c r="B1" s="2915"/>
      <c r="C1" s="2915"/>
      <c r="D1" s="2915"/>
      <c r="E1" s="2915"/>
      <c r="F1" s="2915"/>
      <c r="G1" s="2915"/>
      <c r="H1" s="2915"/>
      <c r="I1" s="2915"/>
      <c r="J1" s="2915"/>
      <c r="K1" s="2915"/>
      <c r="L1" s="2915"/>
      <c r="M1" s="2915"/>
      <c r="N1" s="2915"/>
      <c r="O1" s="2915"/>
      <c r="P1" s="2915"/>
      <c r="Q1" s="31"/>
      <c r="R1" s="31"/>
      <c r="S1" s="31"/>
      <c r="T1" s="31"/>
    </row>
    <row r="2" spans="1:16" ht="28.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</row>
    <row r="3" spans="1:18" ht="37.5" customHeight="1">
      <c r="A3" s="2915" t="s">
        <v>350</v>
      </c>
      <c r="B3" s="2915"/>
      <c r="C3" s="2915"/>
      <c r="D3" s="2915"/>
      <c r="E3" s="2915"/>
      <c r="F3" s="2915"/>
      <c r="G3" s="2915"/>
      <c r="H3" s="2915"/>
      <c r="I3" s="2915"/>
      <c r="J3" s="2915"/>
      <c r="K3" s="2915"/>
      <c r="L3" s="2915"/>
      <c r="M3" s="2915"/>
      <c r="N3" s="2915"/>
      <c r="O3" s="2915"/>
      <c r="P3" s="2915"/>
      <c r="Q3" s="49"/>
      <c r="R3" s="49"/>
    </row>
    <row r="4" ht="33" customHeight="1" thickBot="1">
      <c r="A4" s="18"/>
    </row>
    <row r="5" spans="1:18" ht="33" customHeight="1">
      <c r="A5" s="2917" t="s">
        <v>9</v>
      </c>
      <c r="B5" s="2904" t="s">
        <v>0</v>
      </c>
      <c r="C5" s="2924"/>
      <c r="D5" s="2939"/>
      <c r="E5" s="2904" t="s">
        <v>1</v>
      </c>
      <c r="F5" s="2924"/>
      <c r="G5" s="2939"/>
      <c r="H5" s="2904" t="s">
        <v>2</v>
      </c>
      <c r="I5" s="2924"/>
      <c r="J5" s="2939"/>
      <c r="K5" s="2904" t="s">
        <v>3</v>
      </c>
      <c r="L5" s="2924"/>
      <c r="M5" s="2939"/>
      <c r="N5" s="2908" t="s">
        <v>6</v>
      </c>
      <c r="O5" s="2909"/>
      <c r="P5" s="2910"/>
      <c r="Q5" s="32"/>
      <c r="R5" s="32"/>
    </row>
    <row r="6" spans="1:18" ht="33" customHeight="1" thickBot="1">
      <c r="A6" s="2918"/>
      <c r="B6" s="2940"/>
      <c r="C6" s="2941"/>
      <c r="D6" s="2942"/>
      <c r="E6" s="2943"/>
      <c r="F6" s="2944"/>
      <c r="G6" s="2945"/>
      <c r="H6" s="2943"/>
      <c r="I6" s="2944"/>
      <c r="J6" s="2945"/>
      <c r="K6" s="2940"/>
      <c r="L6" s="2941"/>
      <c r="M6" s="2942"/>
      <c r="N6" s="2911"/>
      <c r="O6" s="2912"/>
      <c r="P6" s="2913"/>
      <c r="Q6" s="32"/>
      <c r="R6" s="32"/>
    </row>
    <row r="7" spans="1:18" ht="99.75" customHeight="1" thickBot="1">
      <c r="A7" s="2938"/>
      <c r="B7" s="639" t="s">
        <v>216</v>
      </c>
      <c r="C7" s="639" t="s">
        <v>217</v>
      </c>
      <c r="D7" s="640" t="s">
        <v>4</v>
      </c>
      <c r="E7" s="641" t="s">
        <v>216</v>
      </c>
      <c r="F7" s="641" t="s">
        <v>217</v>
      </c>
      <c r="G7" s="642" t="s">
        <v>4</v>
      </c>
      <c r="H7" s="643" t="s">
        <v>216</v>
      </c>
      <c r="I7" s="641" t="s">
        <v>217</v>
      </c>
      <c r="J7" s="644" t="s">
        <v>4</v>
      </c>
      <c r="K7" s="645" t="s">
        <v>216</v>
      </c>
      <c r="L7" s="645" t="s">
        <v>217</v>
      </c>
      <c r="M7" s="646" t="s">
        <v>4</v>
      </c>
      <c r="N7" s="639" t="s">
        <v>216</v>
      </c>
      <c r="O7" s="647" t="s">
        <v>217</v>
      </c>
      <c r="P7" s="648" t="s">
        <v>4</v>
      </c>
      <c r="Q7" s="32"/>
      <c r="R7" s="32"/>
    </row>
    <row r="8" spans="1:18" ht="45" customHeight="1" thickBot="1">
      <c r="A8" s="2" t="s">
        <v>22</v>
      </c>
      <c r="B8" s="47"/>
      <c r="C8" s="47"/>
      <c r="D8" s="649"/>
      <c r="E8" s="649"/>
      <c r="F8" s="649"/>
      <c r="G8" s="650"/>
      <c r="H8" s="651"/>
      <c r="I8" s="649"/>
      <c r="J8" s="649"/>
      <c r="K8" s="649"/>
      <c r="L8" s="649"/>
      <c r="M8" s="650"/>
      <c r="N8" s="649"/>
      <c r="O8" s="649"/>
      <c r="P8" s="650"/>
      <c r="Q8" s="32"/>
      <c r="R8" s="32"/>
    </row>
    <row r="9" spans="1:18" ht="28.5" customHeight="1">
      <c r="A9" s="244" t="s">
        <v>104</v>
      </c>
      <c r="B9" s="1155">
        <v>20</v>
      </c>
      <c r="C9" s="201">
        <v>2</v>
      </c>
      <c r="D9" s="1268">
        <v>22</v>
      </c>
      <c r="E9" s="1269">
        <v>20</v>
      </c>
      <c r="F9" s="1270">
        <v>3</v>
      </c>
      <c r="G9" s="1271">
        <v>23</v>
      </c>
      <c r="H9" s="1269">
        <v>16</v>
      </c>
      <c r="I9" s="1270">
        <v>18</v>
      </c>
      <c r="J9" s="1271">
        <v>34</v>
      </c>
      <c r="K9" s="1272">
        <v>10</v>
      </c>
      <c r="L9" s="1273">
        <v>1</v>
      </c>
      <c r="M9" s="1268">
        <f>SUM(K9:L9)</f>
        <v>11</v>
      </c>
      <c r="N9" s="1274">
        <f>B9+E290+H9+K9+E9</f>
        <v>66</v>
      </c>
      <c r="O9" s="1274">
        <f>SUM(C9)+F9+I9+L9</f>
        <v>24</v>
      </c>
      <c r="P9" s="1275">
        <f>SUM(N9:O9)</f>
        <v>90</v>
      </c>
      <c r="Q9" s="32"/>
      <c r="R9" s="32"/>
    </row>
    <row r="10" spans="1:18" ht="28.5" customHeight="1">
      <c r="A10" s="224" t="s">
        <v>110</v>
      </c>
      <c r="B10" s="241">
        <v>15</v>
      </c>
      <c r="C10" s="93">
        <v>0</v>
      </c>
      <c r="D10" s="1276">
        <v>15</v>
      </c>
      <c r="E10" s="1277">
        <v>10</v>
      </c>
      <c r="F10" s="573">
        <v>0</v>
      </c>
      <c r="G10" s="1276">
        <v>10</v>
      </c>
      <c r="H10" s="1277">
        <v>10</v>
      </c>
      <c r="I10" s="573">
        <v>1</v>
      </c>
      <c r="J10" s="1276">
        <f>SUM(H10:I10)</f>
        <v>11</v>
      </c>
      <c r="K10" s="1277">
        <v>7</v>
      </c>
      <c r="L10" s="573">
        <v>0</v>
      </c>
      <c r="M10" s="1276">
        <v>7</v>
      </c>
      <c r="N10" s="1278">
        <f>B10+E291+H10+K10+E10</f>
        <v>42</v>
      </c>
      <c r="O10" s="1278">
        <f>C10+F291+I10+L10+F10</f>
        <v>1</v>
      </c>
      <c r="P10" s="1279">
        <f>SUM(N10:O10)</f>
        <v>43</v>
      </c>
      <c r="Q10" s="32"/>
      <c r="R10" s="32"/>
    </row>
    <row r="11" spans="1:18" ht="30.75" customHeight="1">
      <c r="A11" s="224" t="s">
        <v>108</v>
      </c>
      <c r="B11" s="241">
        <v>15</v>
      </c>
      <c r="C11" s="93">
        <v>1</v>
      </c>
      <c r="D11" s="1276">
        <v>16</v>
      </c>
      <c r="E11" s="1280">
        <v>0</v>
      </c>
      <c r="F11" s="1281">
        <v>0</v>
      </c>
      <c r="G11" s="1276">
        <v>0</v>
      </c>
      <c r="H11" s="1280">
        <v>11</v>
      </c>
      <c r="I11" s="1281">
        <v>5</v>
      </c>
      <c r="J11" s="1276">
        <f>SUM(H11:I11)</f>
        <v>16</v>
      </c>
      <c r="K11" s="1280">
        <v>10</v>
      </c>
      <c r="L11" s="1281">
        <v>0</v>
      </c>
      <c r="M11" s="1276">
        <f>SUM(K11:L11)</f>
        <v>10</v>
      </c>
      <c r="N11" s="1278">
        <f>B11+E292+H11+K11+E11</f>
        <v>36</v>
      </c>
      <c r="O11" s="1278">
        <f>C11+F292+I11+L11+F11</f>
        <v>6</v>
      </c>
      <c r="P11" s="1279">
        <f>SUM(N11:O11)</f>
        <v>42</v>
      </c>
      <c r="Q11" s="32"/>
      <c r="R11" s="32"/>
    </row>
    <row r="12" spans="1:18" ht="27.75" customHeight="1" thickBot="1">
      <c r="A12" s="224" t="s">
        <v>81</v>
      </c>
      <c r="B12" s="418">
        <v>15</v>
      </c>
      <c r="C12" s="170">
        <v>0</v>
      </c>
      <c r="D12" s="1282">
        <v>15</v>
      </c>
      <c r="E12" s="1283">
        <v>19</v>
      </c>
      <c r="F12" s="1284">
        <v>0</v>
      </c>
      <c r="G12" s="1282">
        <v>19</v>
      </c>
      <c r="H12" s="1283">
        <v>10</v>
      </c>
      <c r="I12" s="1284">
        <v>2</v>
      </c>
      <c r="J12" s="1282">
        <f>SUM(H12:I12)</f>
        <v>12</v>
      </c>
      <c r="K12" s="1283">
        <v>10</v>
      </c>
      <c r="L12" s="1284">
        <v>0</v>
      </c>
      <c r="M12" s="1282">
        <f>SUM(K12:L12)</f>
        <v>10</v>
      </c>
      <c r="N12" s="1278">
        <f>B12+E293+H12+K12+E12</f>
        <v>54</v>
      </c>
      <c r="O12" s="1278">
        <f>C12+F293+I12+L12+F12</f>
        <v>2</v>
      </c>
      <c r="P12" s="1279">
        <f>SUM(N12:O12)</f>
        <v>56</v>
      </c>
      <c r="Q12" s="32"/>
      <c r="R12" s="32"/>
    </row>
    <row r="13" spans="1:18" ht="45" customHeight="1" thickBot="1">
      <c r="A13" s="19" t="s">
        <v>12</v>
      </c>
      <c r="B13" s="56">
        <v>65</v>
      </c>
      <c r="C13" s="56">
        <v>3</v>
      </c>
      <c r="D13" s="652">
        <v>68</v>
      </c>
      <c r="E13" s="914">
        <v>49</v>
      </c>
      <c r="F13" s="914">
        <v>3</v>
      </c>
      <c r="G13" s="914">
        <v>52</v>
      </c>
      <c r="H13" s="914">
        <f aca="true" t="shared" si="0" ref="H13:P13">SUM(H9:H12)</f>
        <v>47</v>
      </c>
      <c r="I13" s="914">
        <f t="shared" si="0"/>
        <v>26</v>
      </c>
      <c r="J13" s="914">
        <f t="shared" si="0"/>
        <v>73</v>
      </c>
      <c r="K13" s="652">
        <f t="shared" si="0"/>
        <v>37</v>
      </c>
      <c r="L13" s="652">
        <f t="shared" si="0"/>
        <v>1</v>
      </c>
      <c r="M13" s="652">
        <f t="shared" si="0"/>
        <v>38</v>
      </c>
      <c r="N13" s="652">
        <f t="shared" si="0"/>
        <v>198</v>
      </c>
      <c r="O13" s="652">
        <f t="shared" si="0"/>
        <v>33</v>
      </c>
      <c r="P13" s="652">
        <f t="shared" si="0"/>
        <v>231</v>
      </c>
      <c r="Q13" s="32"/>
      <c r="R13" s="32"/>
    </row>
    <row r="14" spans="1:18" ht="45" customHeight="1" thickBot="1">
      <c r="A14" s="3" t="s">
        <v>23</v>
      </c>
      <c r="B14" s="58"/>
      <c r="C14" s="152"/>
      <c r="D14" s="653"/>
      <c r="E14" s="653"/>
      <c r="F14" s="653"/>
      <c r="G14" s="653"/>
      <c r="H14" s="653"/>
      <c r="I14" s="653"/>
      <c r="J14" s="653"/>
      <c r="K14" s="653"/>
      <c r="L14" s="653"/>
      <c r="M14" s="653"/>
      <c r="N14" s="653"/>
      <c r="O14" s="653"/>
      <c r="P14" s="654"/>
      <c r="Q14" s="32"/>
      <c r="R14" s="32"/>
    </row>
    <row r="15" spans="1:18" ht="31.5" customHeight="1">
      <c r="A15" s="41" t="s">
        <v>11</v>
      </c>
      <c r="B15" s="235"/>
      <c r="C15" s="1285"/>
      <c r="D15" s="1286"/>
      <c r="E15" s="1287"/>
      <c r="F15" s="1288"/>
      <c r="G15" s="1289"/>
      <c r="H15" s="1287"/>
      <c r="I15" s="1288"/>
      <c r="J15" s="1289"/>
      <c r="K15" s="1290"/>
      <c r="L15" s="1288" t="s">
        <v>7</v>
      </c>
      <c r="M15" s="1286"/>
      <c r="N15" s="1291"/>
      <c r="O15" s="1292"/>
      <c r="P15" s="1293"/>
      <c r="Q15" s="29"/>
      <c r="R15" s="29"/>
    </row>
    <row r="16" spans="1:18" ht="24.75" customHeight="1">
      <c r="A16" s="224" t="s">
        <v>104</v>
      </c>
      <c r="B16" s="241">
        <v>20</v>
      </c>
      <c r="C16" s="93">
        <v>2</v>
      </c>
      <c r="D16" s="396">
        <f>SUM(B16:C16)</f>
        <v>22</v>
      </c>
      <c r="E16" s="1294">
        <v>20</v>
      </c>
      <c r="F16" s="393">
        <v>3</v>
      </c>
      <c r="G16" s="396">
        <v>23</v>
      </c>
      <c r="H16" s="1294">
        <v>16</v>
      </c>
      <c r="I16" s="393">
        <v>18</v>
      </c>
      <c r="J16" s="396">
        <f>SUM(H16:I16)</f>
        <v>34</v>
      </c>
      <c r="K16" s="1277">
        <v>8</v>
      </c>
      <c r="L16" s="573">
        <v>1</v>
      </c>
      <c r="M16" s="1295">
        <f>SUM(K16:L16)</f>
        <v>9</v>
      </c>
      <c r="N16" s="1278">
        <f>B16+E16+H16+K16</f>
        <v>64</v>
      </c>
      <c r="O16" s="1296">
        <f aca="true" t="shared" si="1" ref="N16:O18">C16+F16+I16+L16</f>
        <v>24</v>
      </c>
      <c r="P16" s="1279">
        <f>SUM(N16:O16)</f>
        <v>88</v>
      </c>
      <c r="Q16" s="26"/>
      <c r="R16" s="26"/>
    </row>
    <row r="17" spans="1:18" ht="24.75" customHeight="1">
      <c r="A17" s="224" t="s">
        <v>110</v>
      </c>
      <c r="B17" s="241">
        <v>15</v>
      </c>
      <c r="C17" s="93">
        <v>0</v>
      </c>
      <c r="D17" s="1295">
        <f>SUM(B17:C17)</f>
        <v>15</v>
      </c>
      <c r="E17" s="1277">
        <v>10</v>
      </c>
      <c r="F17" s="573">
        <v>0</v>
      </c>
      <c r="G17" s="1295">
        <v>10</v>
      </c>
      <c r="H17" s="1277">
        <v>10</v>
      </c>
      <c r="I17" s="573">
        <v>0</v>
      </c>
      <c r="J17" s="1295">
        <f>SUM(H17:I17)</f>
        <v>10</v>
      </c>
      <c r="K17" s="1277">
        <v>7</v>
      </c>
      <c r="L17" s="573">
        <v>0</v>
      </c>
      <c r="M17" s="1295">
        <f>SUM(K17:L17)</f>
        <v>7</v>
      </c>
      <c r="N17" s="1278">
        <f t="shared" si="1"/>
        <v>42</v>
      </c>
      <c r="O17" s="1296">
        <f t="shared" si="1"/>
        <v>0</v>
      </c>
      <c r="P17" s="1279">
        <f>SUM(N17:O17)</f>
        <v>42</v>
      </c>
      <c r="Q17" s="26"/>
      <c r="R17" s="26"/>
    </row>
    <row r="18" spans="1:18" ht="24.75" customHeight="1">
      <c r="A18" s="224" t="s">
        <v>108</v>
      </c>
      <c r="B18" s="241">
        <v>15</v>
      </c>
      <c r="C18" s="93">
        <v>1</v>
      </c>
      <c r="D18" s="1295">
        <f>SUM(B18:C18)</f>
        <v>16</v>
      </c>
      <c r="E18" s="1280">
        <v>0</v>
      </c>
      <c r="F18" s="1281">
        <v>0</v>
      </c>
      <c r="G18" s="1295">
        <v>0</v>
      </c>
      <c r="H18" s="1280">
        <v>10</v>
      </c>
      <c r="I18" s="1281">
        <v>5</v>
      </c>
      <c r="J18" s="1295">
        <f>SUM(H18:I18)</f>
        <v>15</v>
      </c>
      <c r="K18" s="1280">
        <v>10</v>
      </c>
      <c r="L18" s="1281">
        <v>0</v>
      </c>
      <c r="M18" s="1295">
        <f>SUM(K18:L18)</f>
        <v>10</v>
      </c>
      <c r="N18" s="1278">
        <f t="shared" si="1"/>
        <v>35</v>
      </c>
      <c r="O18" s="1296">
        <f t="shared" si="1"/>
        <v>6</v>
      </c>
      <c r="P18" s="1279">
        <f>SUM(N18:O18)</f>
        <v>41</v>
      </c>
      <c r="Q18" s="26"/>
      <c r="R18" s="26"/>
    </row>
    <row r="19" spans="1:18" ht="29.25" customHeight="1" thickBot="1">
      <c r="A19" s="224" t="s">
        <v>81</v>
      </c>
      <c r="B19" s="241">
        <v>15</v>
      </c>
      <c r="C19" s="93">
        <v>0</v>
      </c>
      <c r="D19" s="1295">
        <f>SUM(B19:C19)</f>
        <v>15</v>
      </c>
      <c r="E19" s="1280">
        <v>19</v>
      </c>
      <c r="F19" s="1281">
        <v>0</v>
      </c>
      <c r="G19" s="1295">
        <v>19</v>
      </c>
      <c r="H19" s="1280">
        <v>10</v>
      </c>
      <c r="I19" s="1281">
        <v>2</v>
      </c>
      <c r="J19" s="1295">
        <f>SUM(H19:I19)</f>
        <v>12</v>
      </c>
      <c r="K19" s="1280">
        <v>9</v>
      </c>
      <c r="L19" s="1281">
        <v>0</v>
      </c>
      <c r="M19" s="1295">
        <f>SUM(K19:L19)</f>
        <v>9</v>
      </c>
      <c r="N19" s="1278">
        <f>B19+E19+H19+K19</f>
        <v>53</v>
      </c>
      <c r="O19" s="1296">
        <f>C19+F19+I19+L19</f>
        <v>2</v>
      </c>
      <c r="P19" s="1279">
        <f>SUM(N19:O19)</f>
        <v>55</v>
      </c>
      <c r="Q19" s="26"/>
      <c r="R19" s="26"/>
    </row>
    <row r="20" spans="1:18" ht="24.75" customHeight="1" thickBot="1">
      <c r="A20" s="39" t="s">
        <v>8</v>
      </c>
      <c r="B20" s="405">
        <f>SUM(B16:B19)</f>
        <v>65</v>
      </c>
      <c r="C20" s="405">
        <f>SUM(C16:C19)</f>
        <v>3</v>
      </c>
      <c r="D20" s="1297">
        <f>SUM(D16:D19)</f>
        <v>68</v>
      </c>
      <c r="E20" s="1298">
        <v>49</v>
      </c>
      <c r="F20" s="1298">
        <v>3</v>
      </c>
      <c r="G20" s="1298">
        <v>52</v>
      </c>
      <c r="H20" s="1298">
        <f aca="true" t="shared" si="2" ref="H20:P20">SUM(H16:H19)</f>
        <v>46</v>
      </c>
      <c r="I20" s="1298">
        <f t="shared" si="2"/>
        <v>25</v>
      </c>
      <c r="J20" s="1298">
        <f t="shared" si="2"/>
        <v>71</v>
      </c>
      <c r="K20" s="1297">
        <f t="shared" si="2"/>
        <v>34</v>
      </c>
      <c r="L20" s="1297">
        <f t="shared" si="2"/>
        <v>1</v>
      </c>
      <c r="M20" s="1299">
        <f t="shared" si="2"/>
        <v>35</v>
      </c>
      <c r="N20" s="1297">
        <v>194</v>
      </c>
      <c r="O20" s="1297">
        <f t="shared" si="2"/>
        <v>32</v>
      </c>
      <c r="P20" s="1300">
        <f t="shared" si="2"/>
        <v>226</v>
      </c>
      <c r="Q20" s="33"/>
      <c r="R20" s="33"/>
    </row>
    <row r="21" spans="1:18" ht="52.5" customHeight="1">
      <c r="A21" s="428" t="s">
        <v>25</v>
      </c>
      <c r="B21" s="1155"/>
      <c r="C21" s="201"/>
      <c r="D21" s="1301"/>
      <c r="E21" s="1272"/>
      <c r="F21" s="1273"/>
      <c r="G21" s="1301"/>
      <c r="H21" s="1272"/>
      <c r="I21" s="1273"/>
      <c r="J21" s="1301"/>
      <c r="K21" s="1272"/>
      <c r="L21" s="1273"/>
      <c r="M21" s="1301"/>
      <c r="N21" s="1272"/>
      <c r="O21" s="1273"/>
      <c r="P21" s="1268"/>
      <c r="Q21" s="26"/>
      <c r="R21" s="26"/>
    </row>
    <row r="22" spans="1:18" ht="24.75" customHeight="1">
      <c r="A22" s="224" t="s">
        <v>104</v>
      </c>
      <c r="B22" s="241">
        <v>0</v>
      </c>
      <c r="C22" s="93">
        <v>0</v>
      </c>
      <c r="D22" s="82">
        <v>0</v>
      </c>
      <c r="E22" s="241">
        <v>0</v>
      </c>
      <c r="F22" s="93">
        <v>0</v>
      </c>
      <c r="G22" s="82">
        <v>0</v>
      </c>
      <c r="H22" s="241">
        <v>0</v>
      </c>
      <c r="I22" s="93">
        <v>0</v>
      </c>
      <c r="J22" s="82">
        <f>SUM(H22:I22)</f>
        <v>0</v>
      </c>
      <c r="K22" s="241">
        <v>2</v>
      </c>
      <c r="L22" s="93">
        <v>0</v>
      </c>
      <c r="M22" s="82">
        <f>SUM(K22:L22)</f>
        <v>2</v>
      </c>
      <c r="N22" s="86">
        <f aca="true" t="shared" si="3" ref="N22:O25">B22+E22+H22+K22</f>
        <v>2</v>
      </c>
      <c r="O22" s="87">
        <f t="shared" si="3"/>
        <v>0</v>
      </c>
      <c r="P22" s="77">
        <f>SUM(N22:O22)</f>
        <v>2</v>
      </c>
      <c r="Q22" s="26"/>
      <c r="R22" s="26"/>
    </row>
    <row r="23" spans="1:18" ht="24.75" customHeight="1">
      <c r="A23" s="224" t="s">
        <v>110</v>
      </c>
      <c r="B23" s="241">
        <v>0</v>
      </c>
      <c r="C23" s="93">
        <v>0</v>
      </c>
      <c r="D23" s="82">
        <v>0</v>
      </c>
      <c r="E23" s="241">
        <v>0</v>
      </c>
      <c r="F23" s="93">
        <v>0</v>
      </c>
      <c r="G23" s="82">
        <v>0</v>
      </c>
      <c r="H23" s="241">
        <v>0</v>
      </c>
      <c r="I23" s="93">
        <v>1</v>
      </c>
      <c r="J23" s="82">
        <f>SUM(H23:I23)</f>
        <v>1</v>
      </c>
      <c r="K23" s="241">
        <v>0</v>
      </c>
      <c r="L23" s="93">
        <v>0</v>
      </c>
      <c r="M23" s="82">
        <f>SUM(K23:L23)</f>
        <v>0</v>
      </c>
      <c r="N23" s="86">
        <f>B23+E23+H23+K23</f>
        <v>0</v>
      </c>
      <c r="O23" s="87">
        <f>C23+F23+I23+L23</f>
        <v>1</v>
      </c>
      <c r="P23" s="77">
        <f>SUM(N23:O23)</f>
        <v>1</v>
      </c>
      <c r="Q23" s="26"/>
      <c r="R23" s="26"/>
    </row>
    <row r="24" spans="1:18" ht="24.75" customHeight="1">
      <c r="A24" s="224" t="s">
        <v>108</v>
      </c>
      <c r="B24" s="241">
        <v>0</v>
      </c>
      <c r="C24" s="93">
        <v>0</v>
      </c>
      <c r="D24" s="82">
        <v>0</v>
      </c>
      <c r="E24" s="241">
        <v>0</v>
      </c>
      <c r="F24" s="1302">
        <v>0</v>
      </c>
      <c r="G24" s="82">
        <v>0</v>
      </c>
      <c r="H24" s="241">
        <v>1</v>
      </c>
      <c r="I24" s="1302">
        <v>0</v>
      </c>
      <c r="J24" s="82">
        <f>SUM(H24:I24)</f>
        <v>1</v>
      </c>
      <c r="K24" s="241">
        <v>0</v>
      </c>
      <c r="L24" s="93">
        <v>0</v>
      </c>
      <c r="M24" s="82">
        <f>SUM(K24:L24)</f>
        <v>0</v>
      </c>
      <c r="N24" s="86">
        <f>B24+E24+H24+K24</f>
        <v>1</v>
      </c>
      <c r="O24" s="87">
        <f>C24+F24+I24+L24</f>
        <v>0</v>
      </c>
      <c r="P24" s="77">
        <f>SUM(N24:O24)</f>
        <v>1</v>
      </c>
      <c r="Q24" s="26"/>
      <c r="R24" s="26"/>
    </row>
    <row r="25" spans="1:18" ht="24.75" customHeight="1" thickBot="1">
      <c r="A25" s="224" t="s">
        <v>81</v>
      </c>
      <c r="B25" s="241">
        <v>0</v>
      </c>
      <c r="C25" s="93">
        <v>0</v>
      </c>
      <c r="D25" s="82">
        <v>0</v>
      </c>
      <c r="E25" s="241">
        <v>0</v>
      </c>
      <c r="F25" s="93">
        <v>0</v>
      </c>
      <c r="G25" s="82">
        <v>0</v>
      </c>
      <c r="H25" s="241">
        <v>0</v>
      </c>
      <c r="I25" s="93">
        <v>0</v>
      </c>
      <c r="J25" s="82">
        <f>SUM(H25:I25)</f>
        <v>0</v>
      </c>
      <c r="K25" s="241">
        <v>1</v>
      </c>
      <c r="L25" s="93">
        <v>0</v>
      </c>
      <c r="M25" s="82">
        <f>SUM(K25:L25)</f>
        <v>1</v>
      </c>
      <c r="N25" s="86">
        <f t="shared" si="3"/>
        <v>1</v>
      </c>
      <c r="O25" s="87">
        <f t="shared" si="3"/>
        <v>0</v>
      </c>
      <c r="P25" s="77">
        <f>SUM(N25:O25)</f>
        <v>1</v>
      </c>
      <c r="Q25" s="29"/>
      <c r="R25" s="29"/>
    </row>
    <row r="26" spans="1:18" ht="33" customHeight="1" thickBot="1">
      <c r="A26" s="2" t="s">
        <v>13</v>
      </c>
      <c r="B26" s="58">
        <v>0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f aca="true" t="shared" si="4" ref="H26:P26">SUM(H22:H25)</f>
        <v>1</v>
      </c>
      <c r="I26" s="58">
        <f t="shared" si="4"/>
        <v>1</v>
      </c>
      <c r="J26" s="58">
        <f t="shared" si="4"/>
        <v>2</v>
      </c>
      <c r="K26" s="58">
        <f t="shared" si="4"/>
        <v>3</v>
      </c>
      <c r="L26" s="58">
        <f t="shared" si="4"/>
        <v>0</v>
      </c>
      <c r="M26" s="59">
        <f t="shared" si="4"/>
        <v>3</v>
      </c>
      <c r="N26" s="58">
        <f t="shared" si="4"/>
        <v>4</v>
      </c>
      <c r="O26" s="58">
        <f t="shared" si="4"/>
        <v>1</v>
      </c>
      <c r="P26" s="62">
        <f t="shared" si="4"/>
        <v>5</v>
      </c>
      <c r="Q26" s="26"/>
      <c r="R26" s="26"/>
    </row>
    <row r="27" spans="1:18" ht="30" customHeight="1" thickBot="1">
      <c r="A27" s="35" t="s">
        <v>10</v>
      </c>
      <c r="B27" s="58">
        <f>SUM(B20)</f>
        <v>65</v>
      </c>
      <c r="C27" s="58">
        <f>SUM(C20)</f>
        <v>3</v>
      </c>
      <c r="D27" s="58">
        <f>SUM(D20)</f>
        <v>68</v>
      </c>
      <c r="E27" s="58">
        <v>49</v>
      </c>
      <c r="F27" s="58">
        <v>2</v>
      </c>
      <c r="G27" s="58">
        <v>51</v>
      </c>
      <c r="H27" s="58">
        <f aca="true" t="shared" si="5" ref="H27:P27">H20</f>
        <v>46</v>
      </c>
      <c r="I27" s="58">
        <f t="shared" si="5"/>
        <v>25</v>
      </c>
      <c r="J27" s="58">
        <f t="shared" si="5"/>
        <v>71</v>
      </c>
      <c r="K27" s="58">
        <f t="shared" si="5"/>
        <v>34</v>
      </c>
      <c r="L27" s="58">
        <f t="shared" si="5"/>
        <v>1</v>
      </c>
      <c r="M27" s="58">
        <f t="shared" si="5"/>
        <v>35</v>
      </c>
      <c r="N27" s="58">
        <f t="shared" si="5"/>
        <v>194</v>
      </c>
      <c r="O27" s="58">
        <v>32</v>
      </c>
      <c r="P27" s="62">
        <f t="shared" si="5"/>
        <v>226</v>
      </c>
      <c r="Q27" s="36"/>
      <c r="R27" s="36"/>
    </row>
    <row r="28" spans="1:18" ht="26.25" thickBot="1">
      <c r="A28" s="35" t="s">
        <v>14</v>
      </c>
      <c r="B28" s="58">
        <v>0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f aca="true" t="shared" si="6" ref="H28:P28">H26</f>
        <v>1</v>
      </c>
      <c r="I28" s="58">
        <f t="shared" si="6"/>
        <v>1</v>
      </c>
      <c r="J28" s="58">
        <f t="shared" si="6"/>
        <v>2</v>
      </c>
      <c r="K28" s="58">
        <f t="shared" si="6"/>
        <v>3</v>
      </c>
      <c r="L28" s="58">
        <f t="shared" si="6"/>
        <v>0</v>
      </c>
      <c r="M28" s="58">
        <f t="shared" si="6"/>
        <v>3</v>
      </c>
      <c r="N28" s="58">
        <f t="shared" si="6"/>
        <v>4</v>
      </c>
      <c r="O28" s="58">
        <f t="shared" si="6"/>
        <v>1</v>
      </c>
      <c r="P28" s="62">
        <f t="shared" si="6"/>
        <v>5</v>
      </c>
      <c r="Q28" s="27"/>
      <c r="R28" s="27"/>
    </row>
    <row r="29" spans="1:18" ht="26.25" thickBot="1">
      <c r="A29" s="3" t="s">
        <v>15</v>
      </c>
      <c r="B29" s="60">
        <f>SUM(B26:B27)</f>
        <v>65</v>
      </c>
      <c r="C29" s="60">
        <f>SUM(C26:C27)</f>
        <v>3</v>
      </c>
      <c r="D29" s="60">
        <f>SUM(D26:D27)</f>
        <v>68</v>
      </c>
      <c r="E29" s="1303">
        <v>49</v>
      </c>
      <c r="F29" s="1303">
        <v>2</v>
      </c>
      <c r="G29" s="1303">
        <v>51</v>
      </c>
      <c r="H29" s="1303">
        <f aca="true" t="shared" si="7" ref="H29:P29">SUM(H27:H28)</f>
        <v>47</v>
      </c>
      <c r="I29" s="1303">
        <f t="shared" si="7"/>
        <v>26</v>
      </c>
      <c r="J29" s="1303">
        <f t="shared" si="7"/>
        <v>73</v>
      </c>
      <c r="K29" s="60">
        <f t="shared" si="7"/>
        <v>37</v>
      </c>
      <c r="L29" s="60">
        <f t="shared" si="7"/>
        <v>1</v>
      </c>
      <c r="M29" s="60">
        <f t="shared" si="7"/>
        <v>38</v>
      </c>
      <c r="N29" s="60">
        <f t="shared" si="7"/>
        <v>198</v>
      </c>
      <c r="O29" s="60">
        <f t="shared" si="7"/>
        <v>33</v>
      </c>
      <c r="P29" s="63">
        <f t="shared" si="7"/>
        <v>231</v>
      </c>
      <c r="Q29" s="27"/>
      <c r="R29" s="27"/>
    </row>
    <row r="30" spans="1:18" ht="12" customHeight="1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1:17" ht="25.5" customHeight="1" hidden="1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30"/>
    </row>
    <row r="32" spans="1:18" ht="25.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1:16" ht="30.75" customHeight="1">
      <c r="A33" s="3193" t="s">
        <v>135</v>
      </c>
      <c r="B33" s="3193"/>
      <c r="C33" s="3193"/>
      <c r="D33" s="3193"/>
      <c r="E33" s="3193"/>
      <c r="F33" s="3193"/>
      <c r="G33" s="3193"/>
      <c r="H33" s="3193"/>
      <c r="I33" s="3193"/>
      <c r="J33" s="3193"/>
      <c r="K33" s="3193"/>
      <c r="L33" s="3193"/>
      <c r="M33" s="3193"/>
      <c r="N33" s="3193"/>
      <c r="O33" s="3193"/>
      <c r="P33" s="3193"/>
    </row>
    <row r="34" spans="1:16" ht="25.5">
      <c r="A34" s="435"/>
      <c r="B34" s="27" t="s">
        <v>136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2:16" ht="45" customHeight="1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</sheetData>
  <sheetProtection/>
  <mergeCells count="9">
    <mergeCell ref="A33:P33"/>
    <mergeCell ref="A1:P1"/>
    <mergeCell ref="A3:P3"/>
    <mergeCell ref="A5:A7"/>
    <mergeCell ref="B5:D6"/>
    <mergeCell ref="E5:G6"/>
    <mergeCell ref="H5:J6"/>
    <mergeCell ref="K5:M6"/>
    <mergeCell ref="N5:P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FF00"/>
  </sheetPr>
  <dimension ref="A1:U36"/>
  <sheetViews>
    <sheetView zoomScale="50" zoomScaleNormal="50" zoomScalePageLayoutView="0" workbookViewId="0" topLeftCell="A1">
      <selection activeCell="AE26" sqref="AE26"/>
    </sheetView>
  </sheetViews>
  <sheetFormatPr defaultColWidth="9.00390625" defaultRowHeight="12.75"/>
  <cols>
    <col min="1" max="1" width="3.00390625" style="17" customWidth="1"/>
    <col min="2" max="2" width="79.25390625" style="17" customWidth="1"/>
    <col min="3" max="3" width="12.75390625" style="17" customWidth="1"/>
    <col min="4" max="4" width="12.875" style="17" customWidth="1"/>
    <col min="5" max="5" width="12.25390625" style="17" customWidth="1"/>
    <col min="6" max="6" width="10.25390625" style="17" customWidth="1"/>
    <col min="7" max="7" width="8.75390625" style="17" customWidth="1"/>
    <col min="8" max="8" width="11.00390625" style="17" customWidth="1"/>
    <col min="9" max="9" width="9.375" style="17" customWidth="1"/>
    <col min="10" max="10" width="10.375" style="17" customWidth="1"/>
    <col min="11" max="11" width="14.25390625" style="17" customWidth="1"/>
    <col min="12" max="13" width="9.625" style="17" customWidth="1"/>
    <col min="14" max="17" width="12.00390625" style="17" customWidth="1"/>
    <col min="18" max="18" width="12.625" style="17" customWidth="1"/>
    <col min="19" max="19" width="11.00390625" style="17" customWidth="1"/>
    <col min="20" max="20" width="10.875" style="17" customWidth="1"/>
    <col min="21" max="21" width="14.25390625" style="17" customWidth="1"/>
    <col min="22" max="22" width="10.625" style="17" bestFit="1" customWidth="1"/>
    <col min="23" max="23" width="9.25390625" style="17" bestFit="1" customWidth="1"/>
    <col min="24" max="16384" width="9.125" style="17" customWidth="1"/>
  </cols>
  <sheetData>
    <row r="1" spans="1:20" ht="25.5" customHeight="1">
      <c r="A1" s="2915" t="s">
        <v>134</v>
      </c>
      <c r="B1" s="2915"/>
      <c r="C1" s="2915"/>
      <c r="D1" s="2915"/>
      <c r="E1" s="2915"/>
      <c r="F1" s="2915"/>
      <c r="G1" s="2915"/>
      <c r="H1" s="2915"/>
      <c r="I1" s="2915"/>
      <c r="J1" s="2915"/>
      <c r="K1" s="2915"/>
      <c r="L1" s="2915"/>
      <c r="M1" s="2915"/>
      <c r="N1" s="2915"/>
      <c r="O1" s="2915"/>
      <c r="P1" s="2915"/>
      <c r="Q1" s="2915"/>
      <c r="R1" s="2915"/>
      <c r="S1" s="2915"/>
      <c r="T1" s="2915"/>
    </row>
    <row r="2" spans="1:20" ht="26.25" customHeight="1">
      <c r="A2" s="2916"/>
      <c r="B2" s="2916"/>
      <c r="C2" s="2916"/>
      <c r="D2" s="2916"/>
      <c r="E2" s="2916"/>
      <c r="F2" s="2916"/>
      <c r="G2" s="2916"/>
      <c r="H2" s="2916"/>
      <c r="I2" s="2916"/>
      <c r="J2" s="2916"/>
      <c r="K2" s="2916"/>
      <c r="L2" s="2916"/>
      <c r="M2" s="2916"/>
      <c r="N2" s="2916"/>
      <c r="O2" s="2916"/>
      <c r="P2" s="2916"/>
      <c r="Q2" s="2916"/>
      <c r="R2" s="2916"/>
      <c r="S2" s="2916"/>
      <c r="T2" s="2916"/>
    </row>
    <row r="3" spans="1:20" ht="37.5" customHeight="1">
      <c r="A3" s="2915" t="s">
        <v>351</v>
      </c>
      <c r="B3" s="2915"/>
      <c r="C3" s="2915"/>
      <c r="D3" s="2915"/>
      <c r="E3" s="2915"/>
      <c r="F3" s="2915"/>
      <c r="G3" s="2915"/>
      <c r="H3" s="2915"/>
      <c r="I3" s="2915"/>
      <c r="J3" s="2915"/>
      <c r="K3" s="2915"/>
      <c r="L3" s="2915"/>
      <c r="M3" s="2915"/>
      <c r="N3" s="2915"/>
      <c r="O3" s="2915"/>
      <c r="P3" s="2915"/>
      <c r="Q3" s="2915"/>
      <c r="R3" s="2915"/>
      <c r="S3" s="2915"/>
      <c r="T3" s="2915"/>
    </row>
    <row r="4" spans="1:2" ht="33" customHeight="1" thickBot="1">
      <c r="A4" s="17">
        <v>2</v>
      </c>
      <c r="B4" s="18"/>
    </row>
    <row r="5" spans="2:20" ht="33" customHeight="1">
      <c r="B5" s="2917" t="s">
        <v>9</v>
      </c>
      <c r="C5" s="2904" t="s">
        <v>0</v>
      </c>
      <c r="D5" s="2905"/>
      <c r="E5" s="2905"/>
      <c r="F5" s="2904" t="s">
        <v>1</v>
      </c>
      <c r="G5" s="2905"/>
      <c r="H5" s="2920"/>
      <c r="I5" s="2924" t="s">
        <v>2</v>
      </c>
      <c r="J5" s="2905"/>
      <c r="K5" s="2905"/>
      <c r="L5" s="2904" t="s">
        <v>3</v>
      </c>
      <c r="M5" s="2905"/>
      <c r="N5" s="2920"/>
      <c r="O5" s="2904">
        <v>5</v>
      </c>
      <c r="P5" s="2905"/>
      <c r="Q5" s="2905"/>
      <c r="R5" s="2908" t="s">
        <v>6</v>
      </c>
      <c r="S5" s="2909"/>
      <c r="T5" s="2910"/>
    </row>
    <row r="6" spans="2:20" ht="33" customHeight="1" thickBot="1">
      <c r="B6" s="2918"/>
      <c r="C6" s="2906"/>
      <c r="D6" s="2907"/>
      <c r="E6" s="2907"/>
      <c r="F6" s="2921"/>
      <c r="G6" s="2922"/>
      <c r="H6" s="2923"/>
      <c r="I6" s="2922"/>
      <c r="J6" s="2922"/>
      <c r="K6" s="2922"/>
      <c r="L6" s="2925"/>
      <c r="M6" s="2926"/>
      <c r="N6" s="2927"/>
      <c r="O6" s="2906"/>
      <c r="P6" s="2907"/>
      <c r="Q6" s="2907"/>
      <c r="R6" s="2911"/>
      <c r="S6" s="2912"/>
      <c r="T6" s="2913"/>
    </row>
    <row r="7" spans="2:20" ht="99.75" customHeight="1" thickBot="1">
      <c r="B7" s="2938"/>
      <c r="C7" s="219" t="s">
        <v>26</v>
      </c>
      <c r="D7" s="221" t="s">
        <v>27</v>
      </c>
      <c r="E7" s="223" t="s">
        <v>4</v>
      </c>
      <c r="F7" s="219" t="s">
        <v>26</v>
      </c>
      <c r="G7" s="221" t="s">
        <v>27</v>
      </c>
      <c r="H7" s="223" t="s">
        <v>4</v>
      </c>
      <c r="I7" s="219" t="s">
        <v>26</v>
      </c>
      <c r="J7" s="221" t="s">
        <v>27</v>
      </c>
      <c r="K7" s="223" t="s">
        <v>4</v>
      </c>
      <c r="L7" s="219" t="s">
        <v>26</v>
      </c>
      <c r="M7" s="221" t="s">
        <v>27</v>
      </c>
      <c r="N7" s="223" t="s">
        <v>4</v>
      </c>
      <c r="O7" s="219" t="s">
        <v>26</v>
      </c>
      <c r="P7" s="221" t="s">
        <v>27</v>
      </c>
      <c r="Q7" s="223" t="s">
        <v>4</v>
      </c>
      <c r="R7" s="219" t="s">
        <v>26</v>
      </c>
      <c r="S7" s="221" t="s">
        <v>27</v>
      </c>
      <c r="T7" s="223" t="s">
        <v>4</v>
      </c>
    </row>
    <row r="8" spans="2:20" ht="34.5" customHeight="1">
      <c r="B8" s="68" t="s">
        <v>22</v>
      </c>
      <c r="C8" s="136"/>
      <c r="D8" s="137"/>
      <c r="E8" s="138"/>
      <c r="F8" s="116"/>
      <c r="G8" s="116"/>
      <c r="H8" s="125"/>
      <c r="I8" s="141"/>
      <c r="J8" s="137"/>
      <c r="K8" s="138"/>
      <c r="L8" s="116"/>
      <c r="M8" s="116"/>
      <c r="N8" s="125"/>
      <c r="O8" s="144"/>
      <c r="P8" s="145"/>
      <c r="Q8" s="138"/>
      <c r="R8" s="126"/>
      <c r="S8" s="126"/>
      <c r="T8" s="127"/>
    </row>
    <row r="9" spans="2:20" ht="34.5" customHeight="1">
      <c r="B9" s="224" t="s">
        <v>104</v>
      </c>
      <c r="C9" s="257">
        <v>7</v>
      </c>
      <c r="D9" s="391">
        <v>7</v>
      </c>
      <c r="E9" s="414">
        <v>14</v>
      </c>
      <c r="F9" s="257">
        <v>0</v>
      </c>
      <c r="G9" s="391">
        <v>31</v>
      </c>
      <c r="H9" s="414">
        <v>31</v>
      </c>
      <c r="I9" s="397">
        <v>2</v>
      </c>
      <c r="J9" s="391">
        <v>23</v>
      </c>
      <c r="K9" s="426">
        <f>SUM(I9:J9)</f>
        <v>25</v>
      </c>
      <c r="L9" s="257">
        <v>0</v>
      </c>
      <c r="M9" s="391">
        <v>0</v>
      </c>
      <c r="N9" s="414">
        <f>SUM(L9:M9)</f>
        <v>0</v>
      </c>
      <c r="O9" s="397">
        <v>2</v>
      </c>
      <c r="P9" s="391">
        <v>7</v>
      </c>
      <c r="Q9" s="82">
        <f>SUM(O9:P9)</f>
        <v>9</v>
      </c>
      <c r="R9" s="86">
        <f aca="true" t="shared" si="0" ref="R9:S12">C9+F9+I9+L9+O9</f>
        <v>11</v>
      </c>
      <c r="S9" s="91">
        <f t="shared" si="0"/>
        <v>68</v>
      </c>
      <c r="T9" s="92">
        <f>SUM(R9:S9)</f>
        <v>79</v>
      </c>
    </row>
    <row r="10" spans="2:20" ht="34.5" customHeight="1">
      <c r="B10" s="224" t="s">
        <v>110</v>
      </c>
      <c r="C10" s="257">
        <v>10</v>
      </c>
      <c r="D10" s="391">
        <v>1</v>
      </c>
      <c r="E10" s="83">
        <v>11</v>
      </c>
      <c r="F10" s="257">
        <v>10</v>
      </c>
      <c r="G10" s="391">
        <v>2</v>
      </c>
      <c r="H10" s="83">
        <f>SUM(F10:G10)</f>
        <v>12</v>
      </c>
      <c r="I10" s="94">
        <v>2</v>
      </c>
      <c r="J10" s="93">
        <v>0</v>
      </c>
      <c r="K10" s="82">
        <f>SUM(I10:J10)</f>
        <v>2</v>
      </c>
      <c r="L10" s="241">
        <v>2</v>
      </c>
      <c r="M10" s="93">
        <v>1</v>
      </c>
      <c r="N10" s="83">
        <f>SUM(L10:M10)</f>
        <v>3</v>
      </c>
      <c r="O10" s="94">
        <v>0</v>
      </c>
      <c r="P10" s="93">
        <v>0</v>
      </c>
      <c r="Q10" s="82">
        <f>SUM(O10:P10)</f>
        <v>0</v>
      </c>
      <c r="R10" s="86">
        <f t="shared" si="0"/>
        <v>24</v>
      </c>
      <c r="S10" s="87">
        <f t="shared" si="0"/>
        <v>4</v>
      </c>
      <c r="T10" s="77">
        <f>SUM(R10:S10)</f>
        <v>28</v>
      </c>
    </row>
    <row r="11" spans="2:20" ht="51.75" customHeight="1">
      <c r="B11" s="224" t="s">
        <v>108</v>
      </c>
      <c r="C11" s="257">
        <v>3</v>
      </c>
      <c r="D11" s="391">
        <v>8</v>
      </c>
      <c r="E11" s="83">
        <v>11</v>
      </c>
      <c r="F11" s="257">
        <v>0</v>
      </c>
      <c r="G11" s="391">
        <v>7</v>
      </c>
      <c r="H11" s="83">
        <v>7</v>
      </c>
      <c r="I11" s="94">
        <v>2</v>
      </c>
      <c r="J11" s="93">
        <v>10</v>
      </c>
      <c r="K11" s="82">
        <f>SUM(I11:J11)</f>
        <v>12</v>
      </c>
      <c r="L11" s="241">
        <v>0</v>
      </c>
      <c r="M11" s="93">
        <v>0</v>
      </c>
      <c r="N11" s="83">
        <f>SUM(L11:M11)</f>
        <v>0</v>
      </c>
      <c r="O11" s="94">
        <v>0</v>
      </c>
      <c r="P11" s="93">
        <v>0</v>
      </c>
      <c r="Q11" s="82">
        <f>SUM(O11:P11)</f>
        <v>0</v>
      </c>
      <c r="R11" s="86">
        <f t="shared" si="0"/>
        <v>5</v>
      </c>
      <c r="S11" s="87">
        <f t="shared" si="0"/>
        <v>25</v>
      </c>
      <c r="T11" s="77">
        <f>SUM(R11:S11)</f>
        <v>30</v>
      </c>
    </row>
    <row r="12" spans="2:20" ht="34.5" customHeight="1" thickBot="1">
      <c r="B12" s="224" t="s">
        <v>81</v>
      </c>
      <c r="C12" s="257">
        <v>0</v>
      </c>
      <c r="D12" s="391">
        <v>9</v>
      </c>
      <c r="E12" s="83">
        <v>9</v>
      </c>
      <c r="F12" s="257">
        <v>0</v>
      </c>
      <c r="G12" s="391">
        <v>22</v>
      </c>
      <c r="H12" s="83">
        <f>SUM(F12:G12)</f>
        <v>22</v>
      </c>
      <c r="I12" s="94">
        <v>0</v>
      </c>
      <c r="J12" s="93">
        <v>13</v>
      </c>
      <c r="K12" s="82">
        <f>SUM(I12:J12)</f>
        <v>13</v>
      </c>
      <c r="L12" s="241">
        <v>0</v>
      </c>
      <c r="M12" s="93">
        <v>0</v>
      </c>
      <c r="N12" s="83">
        <f>SUM(L12:M12)</f>
        <v>0</v>
      </c>
      <c r="O12" s="94">
        <v>0</v>
      </c>
      <c r="P12" s="93">
        <v>0</v>
      </c>
      <c r="Q12" s="426">
        <f>SUM(O12:P12)</f>
        <v>0</v>
      </c>
      <c r="R12" s="243">
        <f t="shared" si="0"/>
        <v>0</v>
      </c>
      <c r="S12" s="87">
        <f t="shared" si="0"/>
        <v>44</v>
      </c>
      <c r="T12" s="77">
        <f>SUM(R12:S12)</f>
        <v>44</v>
      </c>
    </row>
    <row r="13" spans="2:20" ht="34.5" customHeight="1" thickBot="1">
      <c r="B13" s="68" t="s">
        <v>16</v>
      </c>
      <c r="C13" s="58">
        <f>SUM(C9:C12)</f>
        <v>20</v>
      </c>
      <c r="D13" s="152">
        <v>25</v>
      </c>
      <c r="E13" s="124">
        <f aca="true" t="shared" si="1" ref="E13:T13">SUM(E9:E12)</f>
        <v>45</v>
      </c>
      <c r="F13" s="58">
        <f t="shared" si="1"/>
        <v>10</v>
      </c>
      <c r="G13" s="152">
        <v>62</v>
      </c>
      <c r="H13" s="124">
        <f t="shared" si="1"/>
        <v>72</v>
      </c>
      <c r="I13" s="80">
        <f t="shared" si="1"/>
        <v>6</v>
      </c>
      <c r="J13" s="152">
        <f t="shared" si="1"/>
        <v>46</v>
      </c>
      <c r="K13" s="153">
        <f t="shared" si="1"/>
        <v>52</v>
      </c>
      <c r="L13" s="58">
        <f t="shared" si="1"/>
        <v>2</v>
      </c>
      <c r="M13" s="152">
        <f t="shared" si="1"/>
        <v>1</v>
      </c>
      <c r="N13" s="124">
        <f t="shared" si="1"/>
        <v>3</v>
      </c>
      <c r="O13" s="80">
        <f t="shared" si="1"/>
        <v>2</v>
      </c>
      <c r="P13" s="152">
        <f t="shared" si="1"/>
        <v>7</v>
      </c>
      <c r="Q13" s="153">
        <f t="shared" si="1"/>
        <v>9</v>
      </c>
      <c r="R13" s="58">
        <f t="shared" si="1"/>
        <v>40</v>
      </c>
      <c r="S13" s="80">
        <f t="shared" si="1"/>
        <v>141</v>
      </c>
      <c r="T13" s="124">
        <f t="shared" si="1"/>
        <v>181</v>
      </c>
    </row>
    <row r="14" spans="2:20" ht="30.75" customHeight="1" thickBot="1">
      <c r="B14" s="19" t="s">
        <v>23</v>
      </c>
      <c r="C14" s="56"/>
      <c r="D14" s="90"/>
      <c r="E14" s="89"/>
      <c r="F14" s="56"/>
      <c r="G14" s="90"/>
      <c r="H14" s="89"/>
      <c r="I14" s="161"/>
      <c r="J14" s="90"/>
      <c r="K14" s="89"/>
      <c r="L14" s="161"/>
      <c r="M14" s="90"/>
      <c r="N14" s="89"/>
      <c r="O14" s="161"/>
      <c r="P14" s="90"/>
      <c r="Q14" s="89"/>
      <c r="R14" s="161"/>
      <c r="S14" s="161"/>
      <c r="T14" s="163"/>
    </row>
    <row r="15" spans="2:20" ht="30.75" customHeight="1">
      <c r="B15" s="41" t="s">
        <v>11</v>
      </c>
      <c r="C15" s="399"/>
      <c r="D15" s="88"/>
      <c r="E15" s="89"/>
      <c r="F15" s="399"/>
      <c r="G15" s="88"/>
      <c r="H15" s="89"/>
      <c r="I15" s="399"/>
      <c r="J15" s="88"/>
      <c r="K15" s="226"/>
      <c r="L15" s="400"/>
      <c r="M15" s="88" t="s">
        <v>7</v>
      </c>
      <c r="N15" s="89"/>
      <c r="O15" s="399"/>
      <c r="P15" s="88"/>
      <c r="Q15" s="2688"/>
      <c r="R15" s="481"/>
      <c r="S15" s="482"/>
      <c r="T15" s="1612"/>
    </row>
    <row r="16" spans="2:20" ht="30" customHeight="1">
      <c r="B16" s="224" t="s">
        <v>104</v>
      </c>
      <c r="C16" s="257">
        <v>7</v>
      </c>
      <c r="D16" s="391">
        <v>7</v>
      </c>
      <c r="E16" s="426">
        <v>14</v>
      </c>
      <c r="F16" s="257">
        <v>0</v>
      </c>
      <c r="G16" s="391">
        <v>30</v>
      </c>
      <c r="H16" s="426">
        <v>30</v>
      </c>
      <c r="I16" s="257">
        <v>2</v>
      </c>
      <c r="J16" s="391">
        <v>23</v>
      </c>
      <c r="K16" s="414">
        <f>SUM(I16:J16)</f>
        <v>25</v>
      </c>
      <c r="L16" s="397">
        <v>0</v>
      </c>
      <c r="M16" s="391">
        <v>0</v>
      </c>
      <c r="N16" s="414">
        <f>SUM(L16:M16)</f>
        <v>0</v>
      </c>
      <c r="O16" s="397">
        <v>2</v>
      </c>
      <c r="P16" s="391">
        <v>7</v>
      </c>
      <c r="Q16" s="426">
        <f>SUM(O16:P16)</f>
        <v>9</v>
      </c>
      <c r="R16" s="243">
        <f aca="true" t="shared" si="2" ref="R16:S18">C16+F16+I16+L16+O16</f>
        <v>11</v>
      </c>
      <c r="S16" s="91">
        <f t="shared" si="2"/>
        <v>67</v>
      </c>
      <c r="T16" s="92">
        <f>SUM(R16:S16)</f>
        <v>78</v>
      </c>
    </row>
    <row r="17" spans="2:20" ht="25.5" customHeight="1">
      <c r="B17" s="224" t="s">
        <v>110</v>
      </c>
      <c r="C17" s="257">
        <v>10</v>
      </c>
      <c r="D17" s="391">
        <v>1</v>
      </c>
      <c r="E17" s="82">
        <v>11</v>
      </c>
      <c r="F17" s="257">
        <v>10</v>
      </c>
      <c r="G17" s="391">
        <v>1</v>
      </c>
      <c r="H17" s="82">
        <f>SUM(F17:G17)</f>
        <v>11</v>
      </c>
      <c r="I17" s="241">
        <v>2</v>
      </c>
      <c r="J17" s="93">
        <v>0</v>
      </c>
      <c r="K17" s="83">
        <f>SUM(I17:J17)</f>
        <v>2</v>
      </c>
      <c r="L17" s="94">
        <v>1</v>
      </c>
      <c r="M17" s="93">
        <v>1</v>
      </c>
      <c r="N17" s="83">
        <f>SUM(L17:M17)</f>
        <v>2</v>
      </c>
      <c r="O17" s="94">
        <v>0</v>
      </c>
      <c r="P17" s="93">
        <v>0</v>
      </c>
      <c r="Q17" s="82">
        <f>SUM(O17:P17)</f>
        <v>0</v>
      </c>
      <c r="R17" s="86">
        <v>23</v>
      </c>
      <c r="S17" s="87">
        <f t="shared" si="2"/>
        <v>3</v>
      </c>
      <c r="T17" s="77">
        <f>SUM(R17:S17)</f>
        <v>26</v>
      </c>
    </row>
    <row r="18" spans="2:20" ht="57" customHeight="1">
      <c r="B18" s="224" t="s">
        <v>108</v>
      </c>
      <c r="C18" s="257">
        <v>3</v>
      </c>
      <c r="D18" s="391">
        <v>8</v>
      </c>
      <c r="E18" s="82">
        <v>11</v>
      </c>
      <c r="F18" s="257">
        <v>0</v>
      </c>
      <c r="G18" s="391">
        <v>7</v>
      </c>
      <c r="H18" s="82">
        <f>SUM(F18:G18)</f>
        <v>7</v>
      </c>
      <c r="I18" s="241">
        <v>2</v>
      </c>
      <c r="J18" s="93">
        <v>10</v>
      </c>
      <c r="K18" s="83">
        <f>SUM(I18:J18)</f>
        <v>12</v>
      </c>
      <c r="L18" s="94">
        <v>0</v>
      </c>
      <c r="M18" s="93">
        <v>0</v>
      </c>
      <c r="N18" s="83">
        <f>SUM(L18:M18)</f>
        <v>0</v>
      </c>
      <c r="O18" s="94">
        <v>0</v>
      </c>
      <c r="P18" s="93">
        <v>0</v>
      </c>
      <c r="Q18" s="82">
        <f>SUM(O18:P18)</f>
        <v>0</v>
      </c>
      <c r="R18" s="86">
        <f t="shared" si="2"/>
        <v>5</v>
      </c>
      <c r="S18" s="87">
        <f t="shared" si="2"/>
        <v>25</v>
      </c>
      <c r="T18" s="77">
        <f>SUM(R18:S18)</f>
        <v>30</v>
      </c>
    </row>
    <row r="19" spans="2:20" ht="30" customHeight="1" thickBot="1">
      <c r="B19" s="224" t="s">
        <v>81</v>
      </c>
      <c r="C19" s="257">
        <v>0</v>
      </c>
      <c r="D19" s="391">
        <v>9</v>
      </c>
      <c r="E19" s="82">
        <v>9</v>
      </c>
      <c r="F19" s="257">
        <v>0</v>
      </c>
      <c r="G19" s="391">
        <v>22</v>
      </c>
      <c r="H19" s="82">
        <f>SUM(F19:G19)</f>
        <v>22</v>
      </c>
      <c r="I19" s="241">
        <v>0</v>
      </c>
      <c r="J19" s="93">
        <v>13</v>
      </c>
      <c r="K19" s="83">
        <f>SUM(I19:J19)</f>
        <v>13</v>
      </c>
      <c r="L19" s="94">
        <v>0</v>
      </c>
      <c r="M19" s="93">
        <v>0</v>
      </c>
      <c r="N19" s="83">
        <f>SUM(L19:M19)</f>
        <v>0</v>
      </c>
      <c r="O19" s="94">
        <v>0</v>
      </c>
      <c r="P19" s="93">
        <v>0</v>
      </c>
      <c r="Q19" s="82">
        <f>SUM(O19:P19)</f>
        <v>0</v>
      </c>
      <c r="R19" s="86">
        <f>C19+F19+I19+L19+O19</f>
        <v>0</v>
      </c>
      <c r="S19" s="87">
        <f>D19+G19+J19+M19+P19</f>
        <v>44</v>
      </c>
      <c r="T19" s="77">
        <f>SUM(R19:S19)</f>
        <v>44</v>
      </c>
    </row>
    <row r="20" spans="2:20" ht="24.75" customHeight="1" thickBot="1">
      <c r="B20" s="42" t="s">
        <v>8</v>
      </c>
      <c r="C20" s="56">
        <f aca="true" t="shared" si="3" ref="C20:T20">SUM(C16:C19)</f>
        <v>20</v>
      </c>
      <c r="D20" s="56">
        <f t="shared" si="3"/>
        <v>25</v>
      </c>
      <c r="E20" s="56">
        <f t="shared" si="3"/>
        <v>45</v>
      </c>
      <c r="F20" s="56">
        <f t="shared" si="3"/>
        <v>10</v>
      </c>
      <c r="G20" s="56">
        <v>60</v>
      </c>
      <c r="H20" s="56">
        <f t="shared" si="3"/>
        <v>70</v>
      </c>
      <c r="I20" s="56">
        <f t="shared" si="3"/>
        <v>6</v>
      </c>
      <c r="J20" s="56">
        <f t="shared" si="3"/>
        <v>46</v>
      </c>
      <c r="K20" s="56">
        <f t="shared" si="3"/>
        <v>52</v>
      </c>
      <c r="L20" s="56">
        <f t="shared" si="3"/>
        <v>1</v>
      </c>
      <c r="M20" s="56">
        <f t="shared" si="3"/>
        <v>1</v>
      </c>
      <c r="N20" s="56">
        <f t="shared" si="3"/>
        <v>2</v>
      </c>
      <c r="O20" s="56">
        <f t="shared" si="3"/>
        <v>2</v>
      </c>
      <c r="P20" s="56">
        <f t="shared" si="3"/>
        <v>7</v>
      </c>
      <c r="Q20" s="56">
        <f t="shared" si="3"/>
        <v>9</v>
      </c>
      <c r="R20" s="56">
        <f t="shared" si="3"/>
        <v>39</v>
      </c>
      <c r="S20" s="56">
        <f t="shared" si="3"/>
        <v>139</v>
      </c>
      <c r="T20" s="427">
        <f t="shared" si="3"/>
        <v>178</v>
      </c>
    </row>
    <row r="21" spans="2:20" ht="57.75" customHeight="1">
      <c r="B21" s="428" t="s">
        <v>25</v>
      </c>
      <c r="C21" s="400"/>
      <c r="D21" s="400"/>
      <c r="E21" s="429"/>
      <c r="F21" s="400"/>
      <c r="G21" s="400"/>
      <c r="H21" s="429"/>
      <c r="I21" s="399"/>
      <c r="J21" s="400"/>
      <c r="K21" s="95"/>
      <c r="L21" s="400"/>
      <c r="M21" s="400"/>
      <c r="N21" s="429"/>
      <c r="O21" s="96"/>
      <c r="P21" s="412"/>
      <c r="Q21" s="430"/>
      <c r="R21" s="96"/>
      <c r="S21" s="97"/>
      <c r="T21" s="98"/>
    </row>
    <row r="22" spans="2:20" ht="24.75" customHeight="1">
      <c r="B22" s="224" t="s">
        <v>104</v>
      </c>
      <c r="C22" s="238">
        <v>0</v>
      </c>
      <c r="D22" s="239">
        <v>0</v>
      </c>
      <c r="E22" s="83">
        <v>0</v>
      </c>
      <c r="F22" s="238">
        <v>0</v>
      </c>
      <c r="G22" s="239">
        <v>1</v>
      </c>
      <c r="H22" s="83">
        <f>SUM(F22:G22)</f>
        <v>1</v>
      </c>
      <c r="I22" s="238">
        <v>0</v>
      </c>
      <c r="J22" s="239">
        <v>0</v>
      </c>
      <c r="K22" s="83">
        <f>SUM(I22:J22)</f>
        <v>0</v>
      </c>
      <c r="L22" s="238">
        <v>0</v>
      </c>
      <c r="M22" s="239">
        <v>0</v>
      </c>
      <c r="N22" s="82">
        <f>SUM(L22:M22)</f>
        <v>0</v>
      </c>
      <c r="O22" s="238">
        <v>0</v>
      </c>
      <c r="P22" s="239">
        <v>0</v>
      </c>
      <c r="Q22" s="83">
        <f>SUM(O22:P22)</f>
        <v>0</v>
      </c>
      <c r="R22" s="86">
        <f aca="true" t="shared" si="4" ref="R22:S24">C22+F22+I22+L22+O22</f>
        <v>0</v>
      </c>
      <c r="S22" s="87">
        <f t="shared" si="4"/>
        <v>1</v>
      </c>
      <c r="T22" s="77">
        <f>SUM(R22:S22)</f>
        <v>1</v>
      </c>
    </row>
    <row r="23" spans="2:20" ht="24.75" customHeight="1">
      <c r="B23" s="224" t="s">
        <v>110</v>
      </c>
      <c r="C23" s="238">
        <v>0</v>
      </c>
      <c r="D23" s="239">
        <v>0</v>
      </c>
      <c r="E23" s="83">
        <f>SUM(C23:D23)</f>
        <v>0</v>
      </c>
      <c r="F23" s="238">
        <v>0</v>
      </c>
      <c r="G23" s="239">
        <v>0</v>
      </c>
      <c r="H23" s="83">
        <f>SUM(F23:G23)</f>
        <v>0</v>
      </c>
      <c r="I23" s="99">
        <v>0</v>
      </c>
      <c r="J23" s="93">
        <v>0</v>
      </c>
      <c r="K23" s="83">
        <f>SUM(I23:J23)</f>
        <v>0</v>
      </c>
      <c r="L23" s="238">
        <v>0</v>
      </c>
      <c r="M23" s="239">
        <v>0</v>
      </c>
      <c r="N23" s="82">
        <f>SUM(L23:M23)</f>
        <v>0</v>
      </c>
      <c r="O23" s="238">
        <v>0</v>
      </c>
      <c r="P23" s="239">
        <v>0</v>
      </c>
      <c r="Q23" s="83">
        <f>SUM(O23:P23)</f>
        <v>0</v>
      </c>
      <c r="R23" s="86">
        <v>1</v>
      </c>
      <c r="S23" s="87">
        <f t="shared" si="4"/>
        <v>0</v>
      </c>
      <c r="T23" s="77">
        <f>SUM(R23:S23)</f>
        <v>1</v>
      </c>
    </row>
    <row r="24" spans="2:20" ht="54" customHeight="1">
      <c r="B24" s="224" t="s">
        <v>108</v>
      </c>
      <c r="C24" s="238">
        <v>0</v>
      </c>
      <c r="D24" s="239">
        <v>0</v>
      </c>
      <c r="E24" s="83">
        <f>SUM(C24:D24)</f>
        <v>0</v>
      </c>
      <c r="F24" s="238">
        <v>0</v>
      </c>
      <c r="G24" s="239">
        <v>0</v>
      </c>
      <c r="H24" s="83">
        <f>SUM(F24:G24)</f>
        <v>0</v>
      </c>
      <c r="I24" s="99">
        <v>0</v>
      </c>
      <c r="J24" s="93">
        <v>1</v>
      </c>
      <c r="K24" s="83">
        <f>SUM(I24:J24)</f>
        <v>1</v>
      </c>
      <c r="L24" s="238">
        <v>0</v>
      </c>
      <c r="M24" s="239">
        <v>0</v>
      </c>
      <c r="N24" s="82">
        <f>SUM(L24:M24)</f>
        <v>0</v>
      </c>
      <c r="O24" s="238">
        <v>0</v>
      </c>
      <c r="P24" s="239">
        <v>0</v>
      </c>
      <c r="Q24" s="83">
        <f>SUM(O24:P24)</f>
        <v>0</v>
      </c>
      <c r="R24" s="86">
        <f t="shared" si="4"/>
        <v>0</v>
      </c>
      <c r="S24" s="87">
        <f t="shared" si="4"/>
        <v>1</v>
      </c>
      <c r="T24" s="77">
        <f>SUM(R24:S24)</f>
        <v>1</v>
      </c>
    </row>
    <row r="25" spans="2:20" ht="24.75" customHeight="1" thickBot="1">
      <c r="B25" s="224" t="s">
        <v>81</v>
      </c>
      <c r="C25" s="431">
        <v>0</v>
      </c>
      <c r="D25" s="432">
        <v>0</v>
      </c>
      <c r="E25" s="414">
        <f>SUM(C25:D25)</f>
        <v>0</v>
      </c>
      <c r="F25" s="431">
        <v>0</v>
      </c>
      <c r="G25" s="432">
        <v>0</v>
      </c>
      <c r="H25" s="414">
        <f>SUM(F25:G25)</f>
        <v>0</v>
      </c>
      <c r="I25" s="433">
        <v>0</v>
      </c>
      <c r="J25" s="432">
        <v>0</v>
      </c>
      <c r="K25" s="414">
        <f>SUM(I25:J25)</f>
        <v>0</v>
      </c>
      <c r="L25" s="431">
        <v>0</v>
      </c>
      <c r="M25" s="432">
        <v>0</v>
      </c>
      <c r="N25" s="426">
        <f>SUM(L25:M25)</f>
        <v>0</v>
      </c>
      <c r="O25" s="431">
        <v>0</v>
      </c>
      <c r="P25" s="432">
        <v>0</v>
      </c>
      <c r="Q25" s="414">
        <f>SUM(O25:P25)</f>
        <v>0</v>
      </c>
      <c r="R25" s="243">
        <f>C25+F25+I25+L25+O25</f>
        <v>0</v>
      </c>
      <c r="S25" s="91">
        <f>D25+G25+J25+M25+P25</f>
        <v>0</v>
      </c>
      <c r="T25" s="92">
        <f>SUM(R25:S25)</f>
        <v>0</v>
      </c>
    </row>
    <row r="26" spans="2:20" ht="34.5" customHeight="1" thickBot="1">
      <c r="B26" s="434" t="s">
        <v>13</v>
      </c>
      <c r="C26" s="152">
        <f aca="true" t="shared" si="5" ref="C26:T26">SUM(C21:C25)</f>
        <v>0</v>
      </c>
      <c r="D26" s="152">
        <f t="shared" si="5"/>
        <v>0</v>
      </c>
      <c r="E26" s="152">
        <f t="shared" si="5"/>
        <v>0</v>
      </c>
      <c r="F26" s="152">
        <f t="shared" si="5"/>
        <v>0</v>
      </c>
      <c r="G26" s="152">
        <f t="shared" si="5"/>
        <v>1</v>
      </c>
      <c r="H26" s="152">
        <f t="shared" si="5"/>
        <v>1</v>
      </c>
      <c r="I26" s="152">
        <f t="shared" si="5"/>
        <v>0</v>
      </c>
      <c r="J26" s="152">
        <f t="shared" si="5"/>
        <v>1</v>
      </c>
      <c r="K26" s="152">
        <f t="shared" si="5"/>
        <v>1</v>
      </c>
      <c r="L26" s="152">
        <f t="shared" si="5"/>
        <v>0</v>
      </c>
      <c r="M26" s="152">
        <f t="shared" si="5"/>
        <v>0</v>
      </c>
      <c r="N26" s="152">
        <f t="shared" si="5"/>
        <v>0</v>
      </c>
      <c r="O26" s="152">
        <f t="shared" si="5"/>
        <v>0</v>
      </c>
      <c r="P26" s="152">
        <f t="shared" si="5"/>
        <v>0</v>
      </c>
      <c r="Q26" s="152">
        <f t="shared" si="5"/>
        <v>0</v>
      </c>
      <c r="R26" s="152">
        <f t="shared" si="5"/>
        <v>1</v>
      </c>
      <c r="S26" s="152">
        <f t="shared" si="5"/>
        <v>2</v>
      </c>
      <c r="T26" s="124">
        <f t="shared" si="5"/>
        <v>3</v>
      </c>
    </row>
    <row r="27" spans="2:21" ht="30.75" customHeight="1" thickBot="1">
      <c r="B27" s="146" t="s">
        <v>10</v>
      </c>
      <c r="C27" s="147">
        <f aca="true" t="shared" si="6" ref="C27:T27">C20</f>
        <v>20</v>
      </c>
      <c r="D27" s="148">
        <f t="shared" si="6"/>
        <v>25</v>
      </c>
      <c r="E27" s="149">
        <f t="shared" si="6"/>
        <v>45</v>
      </c>
      <c r="F27" s="147">
        <f t="shared" si="6"/>
        <v>10</v>
      </c>
      <c r="G27" s="148">
        <f t="shared" si="6"/>
        <v>60</v>
      </c>
      <c r="H27" s="149">
        <f t="shared" si="6"/>
        <v>70</v>
      </c>
      <c r="I27" s="150">
        <f t="shared" si="6"/>
        <v>6</v>
      </c>
      <c r="J27" s="148">
        <f t="shared" si="6"/>
        <v>46</v>
      </c>
      <c r="K27" s="151">
        <f t="shared" si="6"/>
        <v>52</v>
      </c>
      <c r="L27" s="147">
        <f t="shared" si="6"/>
        <v>1</v>
      </c>
      <c r="M27" s="148">
        <f t="shared" si="6"/>
        <v>1</v>
      </c>
      <c r="N27" s="149">
        <f t="shared" si="6"/>
        <v>2</v>
      </c>
      <c r="O27" s="150">
        <f t="shared" si="6"/>
        <v>2</v>
      </c>
      <c r="P27" s="148">
        <f t="shared" si="6"/>
        <v>7</v>
      </c>
      <c r="Q27" s="1267">
        <f t="shared" si="6"/>
        <v>9</v>
      </c>
      <c r="R27" s="1921">
        <f t="shared" si="6"/>
        <v>39</v>
      </c>
      <c r="S27" s="148">
        <f t="shared" si="6"/>
        <v>139</v>
      </c>
      <c r="T27" s="149">
        <f t="shared" si="6"/>
        <v>178</v>
      </c>
      <c r="U27" s="30"/>
    </row>
    <row r="28" spans="2:20" ht="36.75" thickBot="1">
      <c r="B28" s="35" t="s">
        <v>17</v>
      </c>
      <c r="C28" s="129">
        <f aca="true" t="shared" si="7" ref="C28:T28">C26</f>
        <v>0</v>
      </c>
      <c r="D28" s="128">
        <f t="shared" si="7"/>
        <v>0</v>
      </c>
      <c r="E28" s="130">
        <f t="shared" si="7"/>
        <v>0</v>
      </c>
      <c r="F28" s="129">
        <f t="shared" si="7"/>
        <v>0</v>
      </c>
      <c r="G28" s="128">
        <f t="shared" si="7"/>
        <v>1</v>
      </c>
      <c r="H28" s="130">
        <f t="shared" si="7"/>
        <v>1</v>
      </c>
      <c r="I28" s="134">
        <f t="shared" si="7"/>
        <v>0</v>
      </c>
      <c r="J28" s="128">
        <f t="shared" si="7"/>
        <v>1</v>
      </c>
      <c r="K28" s="139">
        <f t="shared" si="7"/>
        <v>1</v>
      </c>
      <c r="L28" s="129">
        <f t="shared" si="7"/>
        <v>0</v>
      </c>
      <c r="M28" s="128">
        <f t="shared" si="7"/>
        <v>0</v>
      </c>
      <c r="N28" s="130">
        <f t="shared" si="7"/>
        <v>0</v>
      </c>
      <c r="O28" s="134">
        <f t="shared" si="7"/>
        <v>0</v>
      </c>
      <c r="P28" s="128">
        <f t="shared" si="7"/>
        <v>0</v>
      </c>
      <c r="Q28" s="130">
        <f t="shared" si="7"/>
        <v>0</v>
      </c>
      <c r="R28" s="129">
        <f t="shared" si="7"/>
        <v>1</v>
      </c>
      <c r="S28" s="128">
        <f t="shared" si="7"/>
        <v>2</v>
      </c>
      <c r="T28" s="130">
        <f t="shared" si="7"/>
        <v>3</v>
      </c>
    </row>
    <row r="29" spans="2:20" ht="36" customHeight="1" thickBot="1">
      <c r="B29" s="3" t="s">
        <v>18</v>
      </c>
      <c r="C29" s="131">
        <f aca="true" t="shared" si="8" ref="C29:S29">SUM(C27:C28)</f>
        <v>20</v>
      </c>
      <c r="D29" s="132">
        <f t="shared" si="8"/>
        <v>25</v>
      </c>
      <c r="E29" s="133">
        <f t="shared" si="8"/>
        <v>45</v>
      </c>
      <c r="F29" s="131">
        <f t="shared" si="8"/>
        <v>10</v>
      </c>
      <c r="G29" s="132">
        <f t="shared" si="8"/>
        <v>61</v>
      </c>
      <c r="H29" s="133">
        <f t="shared" si="8"/>
        <v>71</v>
      </c>
      <c r="I29" s="135">
        <f t="shared" si="8"/>
        <v>6</v>
      </c>
      <c r="J29" s="132">
        <f t="shared" si="8"/>
        <v>47</v>
      </c>
      <c r="K29" s="140">
        <f t="shared" si="8"/>
        <v>53</v>
      </c>
      <c r="L29" s="131">
        <f t="shared" si="8"/>
        <v>1</v>
      </c>
      <c r="M29" s="132">
        <f t="shared" si="8"/>
        <v>1</v>
      </c>
      <c r="N29" s="133">
        <f t="shared" si="8"/>
        <v>2</v>
      </c>
      <c r="O29" s="135">
        <f t="shared" si="8"/>
        <v>2</v>
      </c>
      <c r="P29" s="132">
        <f t="shared" si="8"/>
        <v>7</v>
      </c>
      <c r="Q29" s="133">
        <f t="shared" si="8"/>
        <v>9</v>
      </c>
      <c r="R29" s="131">
        <f t="shared" si="8"/>
        <v>40</v>
      </c>
      <c r="S29" s="132">
        <f t="shared" si="8"/>
        <v>141</v>
      </c>
      <c r="T29" s="133">
        <f>SUM(T27:T28)</f>
        <v>181</v>
      </c>
    </row>
    <row r="30" spans="2:20" ht="25.5"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2:20" ht="25.5">
      <c r="B31" s="26"/>
      <c r="C31" s="27"/>
      <c r="D31" s="27" t="s">
        <v>135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</row>
    <row r="32" spans="2:20" ht="25.5">
      <c r="B32" s="2914"/>
      <c r="C32" s="2914"/>
      <c r="D32" s="2914"/>
      <c r="E32" s="2914"/>
      <c r="F32" s="2914"/>
      <c r="G32" s="2914"/>
      <c r="H32" s="2914"/>
      <c r="I32" s="2914"/>
      <c r="J32" s="2914"/>
      <c r="K32" s="2914"/>
      <c r="L32" s="2914"/>
      <c r="M32" s="2914"/>
      <c r="N32" s="2914"/>
      <c r="O32" s="2914"/>
      <c r="P32" s="2914"/>
      <c r="Q32" s="2914"/>
      <c r="R32" s="2914"/>
      <c r="S32" s="2914"/>
      <c r="T32" s="2914"/>
    </row>
    <row r="33" spans="2:20" ht="25.5">
      <c r="B33" s="26"/>
      <c r="C33" s="27"/>
      <c r="D33" s="27" t="s">
        <v>136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</row>
    <row r="35" spans="2:20" ht="25.5">
      <c r="B35" s="30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2:20" ht="25.5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</row>
  </sheetData>
  <sheetProtection/>
  <mergeCells count="11">
    <mergeCell ref="B32:T32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FF00"/>
  </sheetPr>
  <dimension ref="A1:S95"/>
  <sheetViews>
    <sheetView zoomScale="50" zoomScaleNormal="50" zoomScalePageLayoutView="0" workbookViewId="0" topLeftCell="A72">
      <selection activeCell="AG62" sqref="AG62"/>
    </sheetView>
  </sheetViews>
  <sheetFormatPr defaultColWidth="9.00390625" defaultRowHeight="78.75" customHeight="1"/>
  <cols>
    <col min="1" max="1" width="88.875" style="1179" customWidth="1"/>
    <col min="2" max="2" width="9.625" style="1179" customWidth="1"/>
    <col min="3" max="3" width="12.875" style="1179" customWidth="1"/>
    <col min="4" max="4" width="12.25390625" style="1179" customWidth="1"/>
    <col min="5" max="5" width="10.25390625" style="1179" customWidth="1"/>
    <col min="6" max="6" width="8.75390625" style="1179" customWidth="1"/>
    <col min="7" max="7" width="11.00390625" style="1179" customWidth="1"/>
    <col min="8" max="8" width="9.375" style="1179" customWidth="1"/>
    <col min="9" max="9" width="10.375" style="1179" customWidth="1"/>
    <col min="10" max="10" width="12.25390625" style="1179" customWidth="1"/>
    <col min="11" max="12" width="9.625" style="1179" customWidth="1"/>
    <col min="13" max="13" width="12.00390625" style="1179" customWidth="1"/>
    <col min="14" max="14" width="12.625" style="1179" customWidth="1"/>
    <col min="15" max="15" width="11.00390625" style="1179" customWidth="1"/>
    <col min="16" max="16" width="10.875" style="1179" customWidth="1"/>
    <col min="17" max="16384" width="9.125" style="1179" customWidth="1"/>
  </cols>
  <sheetData>
    <row r="1" spans="1:16" ht="63.75" customHeight="1">
      <c r="A1" s="3195" t="s">
        <v>173</v>
      </c>
      <c r="B1" s="3195"/>
      <c r="C1" s="3195"/>
      <c r="D1" s="3195"/>
      <c r="E1" s="3195"/>
      <c r="F1" s="3195"/>
      <c r="G1" s="3195"/>
      <c r="H1" s="3195"/>
      <c r="I1" s="3195"/>
      <c r="J1" s="3195"/>
      <c r="K1" s="3195"/>
      <c r="L1" s="3195"/>
      <c r="M1" s="3195"/>
      <c r="N1" s="3195"/>
      <c r="O1" s="3195"/>
      <c r="P1" s="3195"/>
    </row>
    <row r="2" spans="1:16" ht="7.5" customHeight="1">
      <c r="A2" s="3196"/>
      <c r="B2" s="3196"/>
      <c r="C2" s="3196"/>
      <c r="D2" s="3196"/>
      <c r="E2" s="3196"/>
      <c r="F2" s="3196"/>
      <c r="G2" s="3196"/>
      <c r="H2" s="3196"/>
      <c r="I2" s="3196"/>
      <c r="J2" s="3196"/>
      <c r="K2" s="3196"/>
      <c r="L2" s="3196"/>
      <c r="M2" s="3196"/>
      <c r="N2" s="3196"/>
      <c r="O2" s="3196"/>
      <c r="P2" s="3196"/>
    </row>
    <row r="3" spans="1:16" ht="13.5" customHeight="1">
      <c r="A3" s="3195" t="s">
        <v>360</v>
      </c>
      <c r="B3" s="3195"/>
      <c r="C3" s="3195"/>
      <c r="D3" s="3195"/>
      <c r="E3" s="3195"/>
      <c r="F3" s="3195"/>
      <c r="G3" s="3195"/>
      <c r="H3" s="3195"/>
      <c r="I3" s="3195"/>
      <c r="J3" s="3195"/>
      <c r="K3" s="3195"/>
      <c r="L3" s="3195"/>
      <c r="M3" s="3195"/>
      <c r="N3" s="3195"/>
      <c r="O3" s="3195"/>
      <c r="P3" s="3195"/>
    </row>
    <row r="4" spans="1:16" ht="33" customHeight="1" thickBot="1">
      <c r="A4" s="2096"/>
      <c r="B4" s="1180"/>
      <c r="C4" s="1180"/>
      <c r="D4" s="1180"/>
      <c r="E4" s="1180"/>
      <c r="F4" s="1180"/>
      <c r="G4" s="1180"/>
      <c r="H4" s="1180"/>
      <c r="I4" s="1180"/>
      <c r="J4" s="1180"/>
      <c r="K4" s="1180"/>
      <c r="L4" s="1180"/>
      <c r="M4" s="1180"/>
      <c r="N4" s="1180"/>
      <c r="O4" s="1180"/>
      <c r="P4" s="1180"/>
    </row>
    <row r="5" spans="1:16" ht="33" customHeight="1" thickBot="1">
      <c r="A5" s="3197" t="s">
        <v>9</v>
      </c>
      <c r="B5" s="3199" t="s">
        <v>0</v>
      </c>
      <c r="C5" s="3200"/>
      <c r="D5" s="3201"/>
      <c r="E5" s="3199" t="s">
        <v>1</v>
      </c>
      <c r="F5" s="3200"/>
      <c r="G5" s="3201"/>
      <c r="H5" s="3199" t="s">
        <v>2</v>
      </c>
      <c r="I5" s="3200"/>
      <c r="J5" s="3201"/>
      <c r="K5" s="3199" t="s">
        <v>3</v>
      </c>
      <c r="L5" s="3200"/>
      <c r="M5" s="3201"/>
      <c r="N5" s="3202" t="s">
        <v>6</v>
      </c>
      <c r="O5" s="3203"/>
      <c r="P5" s="3204"/>
    </row>
    <row r="6" spans="1:16" ht="191.25" customHeight="1" thickBot="1">
      <c r="A6" s="3198"/>
      <c r="B6" s="2133" t="s">
        <v>26</v>
      </c>
      <c r="C6" s="2133" t="s">
        <v>27</v>
      </c>
      <c r="D6" s="2133" t="s">
        <v>4</v>
      </c>
      <c r="E6" s="2133" t="s">
        <v>26</v>
      </c>
      <c r="F6" s="2133" t="s">
        <v>27</v>
      </c>
      <c r="G6" s="2133" t="s">
        <v>4</v>
      </c>
      <c r="H6" s="2133" t="s">
        <v>26</v>
      </c>
      <c r="I6" s="2133" t="s">
        <v>27</v>
      </c>
      <c r="J6" s="2133" t="s">
        <v>4</v>
      </c>
      <c r="K6" s="2133" t="s">
        <v>26</v>
      </c>
      <c r="L6" s="2133" t="s">
        <v>27</v>
      </c>
      <c r="M6" s="2133" t="s">
        <v>4</v>
      </c>
      <c r="N6" s="2133" t="s">
        <v>26</v>
      </c>
      <c r="O6" s="2133" t="s">
        <v>27</v>
      </c>
      <c r="P6" s="2134" t="s">
        <v>4</v>
      </c>
    </row>
    <row r="7" spans="1:16" ht="32.25" customHeight="1" thickBot="1">
      <c r="A7" s="2135" t="s">
        <v>22</v>
      </c>
      <c r="B7" s="2136"/>
      <c r="C7" s="2136"/>
      <c r="D7" s="2140"/>
      <c r="E7" s="2136"/>
      <c r="F7" s="2136"/>
      <c r="G7" s="2137"/>
      <c r="H7" s="2138"/>
      <c r="I7" s="2136"/>
      <c r="J7" s="2136"/>
      <c r="K7" s="2136"/>
      <c r="L7" s="2136"/>
      <c r="M7" s="2137"/>
      <c r="N7" s="2139"/>
      <c r="O7" s="2139"/>
      <c r="P7" s="2140"/>
    </row>
    <row r="8" spans="1:16" ht="25.5" customHeight="1">
      <c r="A8" s="2141" t="s">
        <v>303</v>
      </c>
      <c r="B8" s="2142">
        <v>60</v>
      </c>
      <c r="C8" s="2143">
        <v>0</v>
      </c>
      <c r="D8" s="2163">
        <v>60</v>
      </c>
      <c r="E8" s="2145">
        <v>67</v>
      </c>
      <c r="F8" s="2143">
        <v>0</v>
      </c>
      <c r="G8" s="2146">
        <v>67</v>
      </c>
      <c r="H8" s="2145">
        <v>64</v>
      </c>
      <c r="I8" s="2143">
        <v>0</v>
      </c>
      <c r="J8" s="2147">
        <v>64</v>
      </c>
      <c r="K8" s="2142">
        <v>46</v>
      </c>
      <c r="L8" s="2143">
        <v>0</v>
      </c>
      <c r="M8" s="2146">
        <v>46</v>
      </c>
      <c r="N8" s="2148">
        <v>237</v>
      </c>
      <c r="O8" s="2149">
        <v>0</v>
      </c>
      <c r="P8" s="2150">
        <v>237</v>
      </c>
    </row>
    <row r="9" spans="1:16" ht="25.5" customHeight="1">
      <c r="A9" s="671" t="s">
        <v>174</v>
      </c>
      <c r="B9" s="2151">
        <v>36</v>
      </c>
      <c r="C9" s="2144">
        <v>1</v>
      </c>
      <c r="D9" s="2144">
        <v>37</v>
      </c>
      <c r="E9" s="2152">
        <v>43</v>
      </c>
      <c r="F9" s="2144">
        <v>3</v>
      </c>
      <c r="G9" s="2153">
        <v>46</v>
      </c>
      <c r="H9" s="2152">
        <v>37</v>
      </c>
      <c r="I9" s="2144">
        <v>11</v>
      </c>
      <c r="J9" s="2154">
        <v>48</v>
      </c>
      <c r="K9" s="2151">
        <v>23</v>
      </c>
      <c r="L9" s="2144">
        <v>4</v>
      </c>
      <c r="M9" s="2153">
        <v>27</v>
      </c>
      <c r="N9" s="2148">
        <v>139</v>
      </c>
      <c r="O9" s="2149">
        <v>19</v>
      </c>
      <c r="P9" s="2150">
        <v>158</v>
      </c>
    </row>
    <row r="10" spans="1:16" ht="25.5" customHeight="1">
      <c r="A10" s="671" t="s">
        <v>304</v>
      </c>
      <c r="B10" s="2151">
        <v>25</v>
      </c>
      <c r="C10" s="2144">
        <v>0</v>
      </c>
      <c r="D10" s="2144">
        <v>25</v>
      </c>
      <c r="E10" s="2152">
        <v>33</v>
      </c>
      <c r="F10" s="2144">
        <v>0</v>
      </c>
      <c r="G10" s="2153">
        <v>33</v>
      </c>
      <c r="H10" s="2152">
        <v>35</v>
      </c>
      <c r="I10" s="2144">
        <v>1</v>
      </c>
      <c r="J10" s="2154">
        <v>36</v>
      </c>
      <c r="K10" s="2151">
        <v>18</v>
      </c>
      <c r="L10" s="2144">
        <v>2</v>
      </c>
      <c r="M10" s="2153">
        <v>20</v>
      </c>
      <c r="N10" s="2148">
        <v>111</v>
      </c>
      <c r="O10" s="2149">
        <v>3</v>
      </c>
      <c r="P10" s="2150">
        <v>114</v>
      </c>
    </row>
    <row r="11" spans="1:16" ht="25.5" customHeight="1">
      <c r="A11" s="671" t="s">
        <v>305</v>
      </c>
      <c r="B11" s="2151">
        <v>46</v>
      </c>
      <c r="C11" s="2144">
        <v>0</v>
      </c>
      <c r="D11" s="2144">
        <v>46</v>
      </c>
      <c r="E11" s="2152">
        <v>32</v>
      </c>
      <c r="F11" s="2144">
        <v>1</v>
      </c>
      <c r="G11" s="2153">
        <v>33</v>
      </c>
      <c r="H11" s="2152">
        <v>33</v>
      </c>
      <c r="I11" s="2144">
        <v>3</v>
      </c>
      <c r="J11" s="2154">
        <v>36</v>
      </c>
      <c r="K11" s="2151">
        <v>33</v>
      </c>
      <c r="L11" s="2144">
        <v>2</v>
      </c>
      <c r="M11" s="2153">
        <v>35</v>
      </c>
      <c r="N11" s="2148">
        <v>144</v>
      </c>
      <c r="O11" s="2149">
        <v>6</v>
      </c>
      <c r="P11" s="2150">
        <v>150</v>
      </c>
    </row>
    <row r="12" spans="1:16" ht="25.5" customHeight="1">
      <c r="A12" s="672" t="s">
        <v>175</v>
      </c>
      <c r="B12" s="2151">
        <v>53</v>
      </c>
      <c r="C12" s="2144">
        <v>2</v>
      </c>
      <c r="D12" s="2144">
        <v>55</v>
      </c>
      <c r="E12" s="2152">
        <v>46</v>
      </c>
      <c r="F12" s="2144">
        <v>7</v>
      </c>
      <c r="G12" s="2153">
        <v>53</v>
      </c>
      <c r="H12" s="2152">
        <v>53</v>
      </c>
      <c r="I12" s="2144">
        <v>7</v>
      </c>
      <c r="J12" s="2154">
        <v>60</v>
      </c>
      <c r="K12" s="2151">
        <v>36</v>
      </c>
      <c r="L12" s="2144">
        <v>22</v>
      </c>
      <c r="M12" s="2153">
        <v>58</v>
      </c>
      <c r="N12" s="2148">
        <v>188</v>
      </c>
      <c r="O12" s="2149">
        <v>38</v>
      </c>
      <c r="P12" s="2150">
        <v>226</v>
      </c>
    </row>
    <row r="13" spans="1:16" ht="25.5" customHeight="1">
      <c r="A13" s="671" t="s">
        <v>306</v>
      </c>
      <c r="B13" s="2151">
        <v>25</v>
      </c>
      <c r="C13" s="2144">
        <v>3</v>
      </c>
      <c r="D13" s="2144">
        <v>28</v>
      </c>
      <c r="E13" s="2152">
        <v>23</v>
      </c>
      <c r="F13" s="2144">
        <v>3</v>
      </c>
      <c r="G13" s="2153">
        <v>26</v>
      </c>
      <c r="H13" s="2152">
        <v>22</v>
      </c>
      <c r="I13" s="2144">
        <v>1</v>
      </c>
      <c r="J13" s="2154">
        <v>23</v>
      </c>
      <c r="K13" s="2151">
        <v>15</v>
      </c>
      <c r="L13" s="2144">
        <v>3</v>
      </c>
      <c r="M13" s="2153">
        <v>18</v>
      </c>
      <c r="N13" s="2148">
        <v>85</v>
      </c>
      <c r="O13" s="2149">
        <v>10</v>
      </c>
      <c r="P13" s="2150">
        <v>95</v>
      </c>
    </row>
    <row r="14" spans="1:16" ht="25.5" customHeight="1">
      <c r="A14" s="671" t="s">
        <v>176</v>
      </c>
      <c r="B14" s="2151">
        <v>55</v>
      </c>
      <c r="C14" s="2144">
        <v>1</v>
      </c>
      <c r="D14" s="2144">
        <v>56</v>
      </c>
      <c r="E14" s="2152">
        <v>56</v>
      </c>
      <c r="F14" s="2144">
        <v>8</v>
      </c>
      <c r="G14" s="2153">
        <v>64</v>
      </c>
      <c r="H14" s="2152">
        <v>42</v>
      </c>
      <c r="I14" s="2144">
        <v>6</v>
      </c>
      <c r="J14" s="2154">
        <v>48</v>
      </c>
      <c r="K14" s="2151">
        <v>45</v>
      </c>
      <c r="L14" s="2144">
        <v>5</v>
      </c>
      <c r="M14" s="2153">
        <v>50</v>
      </c>
      <c r="N14" s="2148">
        <v>198</v>
      </c>
      <c r="O14" s="2149">
        <v>20</v>
      </c>
      <c r="P14" s="2150">
        <v>218</v>
      </c>
    </row>
    <row r="15" spans="1:16" ht="40.5">
      <c r="A15" s="671" t="s">
        <v>212</v>
      </c>
      <c r="B15" s="2151">
        <v>0</v>
      </c>
      <c r="C15" s="2144">
        <v>0</v>
      </c>
      <c r="D15" s="2144">
        <v>0</v>
      </c>
      <c r="E15" s="2152">
        <v>0</v>
      </c>
      <c r="F15" s="2144">
        <v>0</v>
      </c>
      <c r="G15" s="2153">
        <v>0</v>
      </c>
      <c r="H15" s="2152">
        <v>0</v>
      </c>
      <c r="I15" s="2144">
        <v>0</v>
      </c>
      <c r="J15" s="2154">
        <v>0</v>
      </c>
      <c r="K15" s="2151">
        <v>0</v>
      </c>
      <c r="L15" s="2144">
        <v>0</v>
      </c>
      <c r="M15" s="2153">
        <v>0</v>
      </c>
      <c r="N15" s="2148">
        <v>0</v>
      </c>
      <c r="O15" s="2149">
        <v>0</v>
      </c>
      <c r="P15" s="2150">
        <v>0</v>
      </c>
    </row>
    <row r="16" spans="1:16" ht="40.5">
      <c r="A16" s="671" t="s">
        <v>213</v>
      </c>
      <c r="B16" s="2151">
        <v>20</v>
      </c>
      <c r="C16" s="2144">
        <v>0</v>
      </c>
      <c r="D16" s="2144">
        <v>20</v>
      </c>
      <c r="E16" s="2152">
        <v>12</v>
      </c>
      <c r="F16" s="2144">
        <v>1</v>
      </c>
      <c r="G16" s="2153">
        <v>13</v>
      </c>
      <c r="H16" s="2152">
        <v>16</v>
      </c>
      <c r="I16" s="2144">
        <v>0</v>
      </c>
      <c r="J16" s="2154">
        <v>16</v>
      </c>
      <c r="K16" s="2151">
        <v>0</v>
      </c>
      <c r="L16" s="2144">
        <v>2</v>
      </c>
      <c r="M16" s="2153">
        <v>2</v>
      </c>
      <c r="N16" s="2148">
        <v>48</v>
      </c>
      <c r="O16" s="2149">
        <v>3</v>
      </c>
      <c r="P16" s="2150">
        <v>51</v>
      </c>
    </row>
    <row r="17" spans="1:16" ht="20.25">
      <c r="A17" s="671" t="s">
        <v>177</v>
      </c>
      <c r="B17" s="2151">
        <v>24</v>
      </c>
      <c r="C17" s="2144">
        <v>1</v>
      </c>
      <c r="D17" s="2144">
        <v>25</v>
      </c>
      <c r="E17" s="2152">
        <v>25</v>
      </c>
      <c r="F17" s="2144">
        <v>5</v>
      </c>
      <c r="G17" s="2153">
        <v>30</v>
      </c>
      <c r="H17" s="2152">
        <v>21</v>
      </c>
      <c r="I17" s="2144">
        <v>5</v>
      </c>
      <c r="J17" s="2154">
        <v>26</v>
      </c>
      <c r="K17" s="2151">
        <v>13</v>
      </c>
      <c r="L17" s="2144">
        <v>1</v>
      </c>
      <c r="M17" s="2153">
        <v>14</v>
      </c>
      <c r="N17" s="2148">
        <v>83</v>
      </c>
      <c r="O17" s="2149">
        <v>12</v>
      </c>
      <c r="P17" s="2150">
        <v>95</v>
      </c>
    </row>
    <row r="18" spans="1:16" ht="33" customHeight="1">
      <c r="A18" s="671" t="s">
        <v>178</v>
      </c>
      <c r="B18" s="2151">
        <v>40</v>
      </c>
      <c r="C18" s="2144">
        <v>18</v>
      </c>
      <c r="D18" s="2144">
        <v>58</v>
      </c>
      <c r="E18" s="2152">
        <v>51</v>
      </c>
      <c r="F18" s="2144">
        <v>20</v>
      </c>
      <c r="G18" s="2153">
        <v>71</v>
      </c>
      <c r="H18" s="2152">
        <v>63</v>
      </c>
      <c r="I18" s="2144">
        <v>25</v>
      </c>
      <c r="J18" s="2154">
        <v>88</v>
      </c>
      <c r="K18" s="2151">
        <v>24</v>
      </c>
      <c r="L18" s="2144">
        <v>50</v>
      </c>
      <c r="M18" s="2153">
        <v>74</v>
      </c>
      <c r="N18" s="2148">
        <v>178</v>
      </c>
      <c r="O18" s="2149">
        <v>113</v>
      </c>
      <c r="P18" s="2150">
        <v>291</v>
      </c>
    </row>
    <row r="19" spans="1:16" ht="33" customHeight="1">
      <c r="A19" s="671" t="s">
        <v>179</v>
      </c>
      <c r="B19" s="2151">
        <v>60</v>
      </c>
      <c r="C19" s="2144">
        <v>82</v>
      </c>
      <c r="D19" s="2144">
        <v>142</v>
      </c>
      <c r="E19" s="2152">
        <v>57</v>
      </c>
      <c r="F19" s="2144">
        <v>59</v>
      </c>
      <c r="G19" s="2153">
        <v>116</v>
      </c>
      <c r="H19" s="2152">
        <v>103</v>
      </c>
      <c r="I19" s="2144">
        <v>82</v>
      </c>
      <c r="J19" s="2154">
        <v>185</v>
      </c>
      <c r="K19" s="2151">
        <v>43</v>
      </c>
      <c r="L19" s="2144">
        <v>78</v>
      </c>
      <c r="M19" s="2153">
        <v>121</v>
      </c>
      <c r="N19" s="2148">
        <v>263</v>
      </c>
      <c r="O19" s="2149">
        <v>301</v>
      </c>
      <c r="P19" s="2150">
        <v>564</v>
      </c>
    </row>
    <row r="20" spans="1:16" ht="33" customHeight="1">
      <c r="A20" s="671" t="s">
        <v>180</v>
      </c>
      <c r="B20" s="2151">
        <v>26</v>
      </c>
      <c r="C20" s="2144">
        <v>13</v>
      </c>
      <c r="D20" s="2144">
        <v>39</v>
      </c>
      <c r="E20" s="2152">
        <v>30</v>
      </c>
      <c r="F20" s="2144">
        <v>20</v>
      </c>
      <c r="G20" s="2153">
        <v>50</v>
      </c>
      <c r="H20" s="2152">
        <v>29</v>
      </c>
      <c r="I20" s="2144">
        <v>9</v>
      </c>
      <c r="J20" s="2154">
        <v>38</v>
      </c>
      <c r="K20" s="2151">
        <v>13</v>
      </c>
      <c r="L20" s="2144">
        <v>12</v>
      </c>
      <c r="M20" s="2153">
        <v>25</v>
      </c>
      <c r="N20" s="2148">
        <v>98</v>
      </c>
      <c r="O20" s="2149">
        <v>54</v>
      </c>
      <c r="P20" s="2150">
        <v>152</v>
      </c>
    </row>
    <row r="21" spans="1:16" ht="33" customHeight="1">
      <c r="A21" s="671" t="s">
        <v>307</v>
      </c>
      <c r="B21" s="2151">
        <v>15</v>
      </c>
      <c r="C21" s="2144">
        <v>11</v>
      </c>
      <c r="D21" s="2144">
        <v>26</v>
      </c>
      <c r="E21" s="2152">
        <v>17</v>
      </c>
      <c r="F21" s="2144">
        <v>12</v>
      </c>
      <c r="G21" s="2153">
        <v>29</v>
      </c>
      <c r="H21" s="2152">
        <v>0</v>
      </c>
      <c r="I21" s="2144">
        <v>0</v>
      </c>
      <c r="J21" s="2154">
        <v>0</v>
      </c>
      <c r="K21" s="2151">
        <v>0</v>
      </c>
      <c r="L21" s="2144">
        <v>3</v>
      </c>
      <c r="M21" s="2153">
        <v>3</v>
      </c>
      <c r="N21" s="2148">
        <v>32</v>
      </c>
      <c r="O21" s="2149">
        <v>26</v>
      </c>
      <c r="P21" s="2150">
        <v>58</v>
      </c>
    </row>
    <row r="22" spans="1:16" ht="33" customHeight="1">
      <c r="A22" s="671" t="s">
        <v>181</v>
      </c>
      <c r="B22" s="2151">
        <v>30</v>
      </c>
      <c r="C22" s="2144">
        <v>14</v>
      </c>
      <c r="D22" s="2144">
        <v>44</v>
      </c>
      <c r="E22" s="2152">
        <v>29</v>
      </c>
      <c r="F22" s="2144">
        <v>14</v>
      </c>
      <c r="G22" s="2153">
        <v>43</v>
      </c>
      <c r="H22" s="2152">
        <v>39</v>
      </c>
      <c r="I22" s="2144">
        <v>14</v>
      </c>
      <c r="J22" s="2154">
        <v>53</v>
      </c>
      <c r="K22" s="2151">
        <v>12</v>
      </c>
      <c r="L22" s="2144">
        <v>22</v>
      </c>
      <c r="M22" s="2153">
        <v>34</v>
      </c>
      <c r="N22" s="2148">
        <v>110</v>
      </c>
      <c r="O22" s="2149">
        <v>64</v>
      </c>
      <c r="P22" s="2150">
        <v>174</v>
      </c>
    </row>
    <row r="23" spans="1:16" ht="33" customHeight="1">
      <c r="A23" s="671" t="s">
        <v>214</v>
      </c>
      <c r="B23" s="2151">
        <v>20</v>
      </c>
      <c r="C23" s="2144">
        <v>1</v>
      </c>
      <c r="D23" s="2144">
        <v>21</v>
      </c>
      <c r="E23" s="2152">
        <v>16</v>
      </c>
      <c r="F23" s="2144">
        <v>3</v>
      </c>
      <c r="G23" s="2153">
        <v>19</v>
      </c>
      <c r="H23" s="2152">
        <v>12</v>
      </c>
      <c r="I23" s="2144">
        <v>1</v>
      </c>
      <c r="J23" s="2154">
        <v>13</v>
      </c>
      <c r="K23" s="2151">
        <v>0</v>
      </c>
      <c r="L23" s="2144">
        <v>4</v>
      </c>
      <c r="M23" s="2153">
        <v>4</v>
      </c>
      <c r="N23" s="2148">
        <v>48</v>
      </c>
      <c r="O23" s="2149">
        <v>9</v>
      </c>
      <c r="P23" s="2150">
        <v>57</v>
      </c>
    </row>
    <row r="24" spans="1:16" ht="33" customHeight="1" thickBot="1">
      <c r="A24" s="671" t="s">
        <v>182</v>
      </c>
      <c r="B24" s="2155">
        <v>44</v>
      </c>
      <c r="C24" s="2156">
        <v>12</v>
      </c>
      <c r="D24" s="2156">
        <v>56</v>
      </c>
      <c r="E24" s="2157">
        <v>39</v>
      </c>
      <c r="F24" s="2156">
        <v>24</v>
      </c>
      <c r="G24" s="2158">
        <v>63</v>
      </c>
      <c r="H24" s="2157">
        <v>61</v>
      </c>
      <c r="I24" s="2156">
        <v>33</v>
      </c>
      <c r="J24" s="2159">
        <v>94</v>
      </c>
      <c r="K24" s="2155">
        <v>20</v>
      </c>
      <c r="L24" s="2156">
        <v>42</v>
      </c>
      <c r="M24" s="2158">
        <v>62</v>
      </c>
      <c r="N24" s="2148">
        <v>164</v>
      </c>
      <c r="O24" s="2149">
        <v>111</v>
      </c>
      <c r="P24" s="2150">
        <v>275</v>
      </c>
    </row>
    <row r="25" spans="1:16" ht="26.25" customHeight="1" thickBot="1">
      <c r="A25" s="1186" t="s">
        <v>183</v>
      </c>
      <c r="B25" s="2160">
        <v>223</v>
      </c>
      <c r="C25" s="2160">
        <v>26</v>
      </c>
      <c r="D25" s="2160">
        <v>249</v>
      </c>
      <c r="E25" s="2160">
        <v>216</v>
      </c>
      <c r="F25" s="2160">
        <v>52</v>
      </c>
      <c r="G25" s="2160">
        <v>268</v>
      </c>
      <c r="H25" s="2160">
        <v>216</v>
      </c>
      <c r="I25" s="2160">
        <v>110</v>
      </c>
      <c r="J25" s="2160">
        <v>326</v>
      </c>
      <c r="K25" s="2160">
        <v>180</v>
      </c>
      <c r="L25" s="2160">
        <v>69</v>
      </c>
      <c r="M25" s="2160">
        <v>249</v>
      </c>
      <c r="N25" s="2160">
        <v>835</v>
      </c>
      <c r="O25" s="2160">
        <v>257</v>
      </c>
      <c r="P25" s="2161">
        <v>1092</v>
      </c>
    </row>
    <row r="26" spans="1:16" ht="30" customHeight="1">
      <c r="A26" s="673" t="s">
        <v>184</v>
      </c>
      <c r="B26" s="2162">
        <v>41</v>
      </c>
      <c r="C26" s="2163">
        <v>3</v>
      </c>
      <c r="D26" s="2163">
        <v>44</v>
      </c>
      <c r="E26" s="2162">
        <v>34</v>
      </c>
      <c r="F26" s="2163">
        <v>5</v>
      </c>
      <c r="G26" s="2164">
        <v>39</v>
      </c>
      <c r="H26" s="2165">
        <v>32</v>
      </c>
      <c r="I26" s="2163">
        <v>14</v>
      </c>
      <c r="J26" s="2166">
        <v>46</v>
      </c>
      <c r="K26" s="2162">
        <v>30</v>
      </c>
      <c r="L26" s="2163">
        <v>2</v>
      </c>
      <c r="M26" s="2164">
        <v>32</v>
      </c>
      <c r="N26" s="2148">
        <v>137</v>
      </c>
      <c r="O26" s="2149">
        <v>24</v>
      </c>
      <c r="P26" s="2150">
        <v>161</v>
      </c>
    </row>
    <row r="27" spans="1:16" ht="30" customHeight="1">
      <c r="A27" s="671" t="s">
        <v>185</v>
      </c>
      <c r="B27" s="2151">
        <v>25</v>
      </c>
      <c r="C27" s="2144">
        <v>3</v>
      </c>
      <c r="D27" s="2144">
        <v>28</v>
      </c>
      <c r="E27" s="2151">
        <v>27</v>
      </c>
      <c r="F27" s="2144">
        <v>2</v>
      </c>
      <c r="G27" s="2153">
        <v>29</v>
      </c>
      <c r="H27" s="2152">
        <v>22</v>
      </c>
      <c r="I27" s="2144">
        <v>2</v>
      </c>
      <c r="J27" s="2154">
        <v>24</v>
      </c>
      <c r="K27" s="2151">
        <v>0</v>
      </c>
      <c r="L27" s="2144">
        <v>0</v>
      </c>
      <c r="M27" s="2153">
        <v>0</v>
      </c>
      <c r="N27" s="2148">
        <v>74</v>
      </c>
      <c r="O27" s="2149">
        <v>7</v>
      </c>
      <c r="P27" s="2150">
        <v>81</v>
      </c>
    </row>
    <row r="28" spans="1:16" ht="30" customHeight="1">
      <c r="A28" s="671" t="s">
        <v>308</v>
      </c>
      <c r="B28" s="2151">
        <v>14</v>
      </c>
      <c r="C28" s="2144">
        <v>1</v>
      </c>
      <c r="D28" s="2144">
        <v>15</v>
      </c>
      <c r="E28" s="2151">
        <v>18</v>
      </c>
      <c r="F28" s="2144">
        <v>4</v>
      </c>
      <c r="G28" s="2153">
        <v>22</v>
      </c>
      <c r="H28" s="2152">
        <v>19</v>
      </c>
      <c r="I28" s="2144">
        <v>0</v>
      </c>
      <c r="J28" s="2154">
        <v>19</v>
      </c>
      <c r="K28" s="2151">
        <v>12</v>
      </c>
      <c r="L28" s="2144">
        <v>1</v>
      </c>
      <c r="M28" s="2153">
        <v>13</v>
      </c>
      <c r="N28" s="2148">
        <v>63</v>
      </c>
      <c r="O28" s="2149">
        <v>6</v>
      </c>
      <c r="P28" s="2150">
        <v>69</v>
      </c>
    </row>
    <row r="29" spans="1:16" ht="30" customHeight="1">
      <c r="A29" s="671" t="s">
        <v>309</v>
      </c>
      <c r="B29" s="2151">
        <v>20</v>
      </c>
      <c r="C29" s="2144">
        <v>1</v>
      </c>
      <c r="D29" s="2144">
        <v>21</v>
      </c>
      <c r="E29" s="2151">
        <v>21</v>
      </c>
      <c r="F29" s="2144">
        <v>1</v>
      </c>
      <c r="G29" s="2153">
        <v>22</v>
      </c>
      <c r="H29" s="2152">
        <v>29</v>
      </c>
      <c r="I29" s="2144">
        <v>5</v>
      </c>
      <c r="J29" s="2154">
        <v>34</v>
      </c>
      <c r="K29" s="2151">
        <v>0</v>
      </c>
      <c r="L29" s="2144">
        <v>0</v>
      </c>
      <c r="M29" s="2153">
        <v>0</v>
      </c>
      <c r="N29" s="2148">
        <v>70</v>
      </c>
      <c r="O29" s="2149">
        <v>7</v>
      </c>
      <c r="P29" s="2150">
        <v>77</v>
      </c>
    </row>
    <row r="30" spans="1:16" ht="30" customHeight="1">
      <c r="A30" s="671" t="s">
        <v>186</v>
      </c>
      <c r="B30" s="2151">
        <v>40</v>
      </c>
      <c r="C30" s="2144">
        <v>10</v>
      </c>
      <c r="D30" s="2144">
        <v>50</v>
      </c>
      <c r="E30" s="2151">
        <v>36</v>
      </c>
      <c r="F30" s="2144">
        <v>8</v>
      </c>
      <c r="G30" s="2153">
        <v>44</v>
      </c>
      <c r="H30" s="2152">
        <v>54</v>
      </c>
      <c r="I30" s="2144">
        <v>33</v>
      </c>
      <c r="J30" s="2154">
        <v>87</v>
      </c>
      <c r="K30" s="2151">
        <v>39</v>
      </c>
      <c r="L30" s="2144">
        <v>12</v>
      </c>
      <c r="M30" s="2153">
        <v>51</v>
      </c>
      <c r="N30" s="2148">
        <v>169</v>
      </c>
      <c r="O30" s="2149">
        <v>63</v>
      </c>
      <c r="P30" s="2150">
        <v>232</v>
      </c>
    </row>
    <row r="31" spans="1:16" ht="42.75" customHeight="1">
      <c r="A31" s="671" t="s">
        <v>310</v>
      </c>
      <c r="B31" s="2151">
        <v>27</v>
      </c>
      <c r="C31" s="2144">
        <v>7</v>
      </c>
      <c r="D31" s="2144">
        <v>34</v>
      </c>
      <c r="E31" s="2151">
        <v>32</v>
      </c>
      <c r="F31" s="2144">
        <v>5</v>
      </c>
      <c r="G31" s="2153">
        <v>37</v>
      </c>
      <c r="H31" s="2152">
        <v>33</v>
      </c>
      <c r="I31" s="2144">
        <v>24</v>
      </c>
      <c r="J31" s="2154">
        <v>57</v>
      </c>
      <c r="K31" s="2151">
        <v>11</v>
      </c>
      <c r="L31" s="2144">
        <v>17</v>
      </c>
      <c r="M31" s="2153">
        <v>28</v>
      </c>
      <c r="N31" s="2148">
        <v>103</v>
      </c>
      <c r="O31" s="2149">
        <v>53</v>
      </c>
      <c r="P31" s="2150">
        <v>156</v>
      </c>
    </row>
    <row r="32" spans="1:16" ht="30" customHeight="1">
      <c r="A32" s="671" t="s">
        <v>187</v>
      </c>
      <c r="B32" s="2151">
        <v>18</v>
      </c>
      <c r="C32" s="2144">
        <v>2</v>
      </c>
      <c r="D32" s="2144">
        <v>20</v>
      </c>
      <c r="E32" s="2151">
        <v>15</v>
      </c>
      <c r="F32" s="2144">
        <v>1</v>
      </c>
      <c r="G32" s="2153">
        <v>16</v>
      </c>
      <c r="H32" s="2152">
        <v>25</v>
      </c>
      <c r="I32" s="2144">
        <v>15</v>
      </c>
      <c r="J32" s="2154">
        <v>40</v>
      </c>
      <c r="K32" s="2151">
        <v>0</v>
      </c>
      <c r="L32" s="2144">
        <v>0</v>
      </c>
      <c r="M32" s="2153">
        <v>0</v>
      </c>
      <c r="N32" s="2148">
        <v>58</v>
      </c>
      <c r="O32" s="2149">
        <v>18</v>
      </c>
      <c r="P32" s="2150">
        <v>76</v>
      </c>
    </row>
    <row r="33" spans="1:16" ht="30" customHeight="1" thickBot="1">
      <c r="A33" s="674" t="s">
        <v>188</v>
      </c>
      <c r="B33" s="2167">
        <v>20</v>
      </c>
      <c r="C33" s="2168">
        <v>0</v>
      </c>
      <c r="D33" s="2156">
        <v>20</v>
      </c>
      <c r="E33" s="2155">
        <v>18</v>
      </c>
      <c r="F33" s="2156">
        <v>4</v>
      </c>
      <c r="G33" s="2158">
        <v>22</v>
      </c>
      <c r="H33" s="2157">
        <v>28</v>
      </c>
      <c r="I33" s="2156">
        <v>4</v>
      </c>
      <c r="J33" s="2159">
        <v>32</v>
      </c>
      <c r="K33" s="2155">
        <v>13</v>
      </c>
      <c r="L33" s="2156">
        <v>3</v>
      </c>
      <c r="M33" s="2158">
        <v>16</v>
      </c>
      <c r="N33" s="2169">
        <v>79</v>
      </c>
      <c r="O33" s="2170">
        <v>11</v>
      </c>
      <c r="P33" s="2171">
        <v>90</v>
      </c>
    </row>
    <row r="34" spans="1:16" ht="28.5" customHeight="1" thickBot="1">
      <c r="A34" s="2172" t="s">
        <v>12</v>
      </c>
      <c r="B34" s="2173">
        <v>1007</v>
      </c>
      <c r="C34" s="2173">
        <v>212</v>
      </c>
      <c r="D34" s="2174">
        <v>1219</v>
      </c>
      <c r="E34" s="2174">
        <v>993</v>
      </c>
      <c r="F34" s="2174">
        <v>262</v>
      </c>
      <c r="G34" s="2174">
        <v>1255</v>
      </c>
      <c r="H34" s="2174">
        <v>1088</v>
      </c>
      <c r="I34" s="2174">
        <v>405</v>
      </c>
      <c r="J34" s="2174">
        <v>1493</v>
      </c>
      <c r="K34" s="2174">
        <v>626</v>
      </c>
      <c r="L34" s="2174">
        <v>356</v>
      </c>
      <c r="M34" s="2174">
        <v>982</v>
      </c>
      <c r="N34" s="2174">
        <v>3714</v>
      </c>
      <c r="O34" s="2174">
        <v>1235</v>
      </c>
      <c r="P34" s="2175">
        <v>4949</v>
      </c>
    </row>
    <row r="35" spans="1:16" ht="31.5" customHeight="1" thickBot="1">
      <c r="A35" s="2176" t="s">
        <v>23</v>
      </c>
      <c r="B35" s="2177"/>
      <c r="C35" s="2178"/>
      <c r="D35" s="2179"/>
      <c r="E35" s="2180"/>
      <c r="F35" s="2180"/>
      <c r="G35" s="2181"/>
      <c r="H35" s="2180"/>
      <c r="I35" s="2180"/>
      <c r="J35" s="2182"/>
      <c r="K35" s="2183"/>
      <c r="L35" s="2180"/>
      <c r="M35" s="2181"/>
      <c r="N35" s="2184"/>
      <c r="O35" s="2185"/>
      <c r="P35" s="2186"/>
    </row>
    <row r="36" spans="1:16" ht="33" customHeight="1" thickBot="1">
      <c r="A36" s="1232" t="s">
        <v>11</v>
      </c>
      <c r="B36" s="2187"/>
      <c r="C36" s="2188"/>
      <c r="D36" s="2189"/>
      <c r="E36" s="2190"/>
      <c r="F36" s="2188"/>
      <c r="G36" s="2189"/>
      <c r="H36" s="2190"/>
      <c r="I36" s="2188" t="s">
        <v>7</v>
      </c>
      <c r="J36" s="2191"/>
      <c r="K36" s="2187"/>
      <c r="L36" s="2188"/>
      <c r="M36" s="2189"/>
      <c r="N36" s="2192"/>
      <c r="O36" s="2193"/>
      <c r="P36" s="2189"/>
    </row>
    <row r="37" spans="1:16" ht="24.75" customHeight="1">
      <c r="A37" s="675" t="s">
        <v>303</v>
      </c>
      <c r="B37" s="2142">
        <v>60</v>
      </c>
      <c r="C37" s="2142">
        <v>0</v>
      </c>
      <c r="D37" s="2142">
        <v>60</v>
      </c>
      <c r="E37" s="2142">
        <v>61</v>
      </c>
      <c r="F37" s="2142">
        <v>0</v>
      </c>
      <c r="G37" s="2142">
        <v>61</v>
      </c>
      <c r="H37" s="2142">
        <v>57</v>
      </c>
      <c r="I37" s="2142">
        <v>0</v>
      </c>
      <c r="J37" s="2142">
        <v>57</v>
      </c>
      <c r="K37" s="2142">
        <v>43</v>
      </c>
      <c r="L37" s="2142">
        <v>0</v>
      </c>
      <c r="M37" s="2142">
        <v>43</v>
      </c>
      <c r="N37" s="2194">
        <v>221</v>
      </c>
      <c r="O37" s="2195">
        <v>0</v>
      </c>
      <c r="P37" s="2196">
        <v>221</v>
      </c>
    </row>
    <row r="38" spans="1:16" ht="24.75" customHeight="1">
      <c r="A38" s="671" t="s">
        <v>174</v>
      </c>
      <c r="B38" s="2151">
        <v>36</v>
      </c>
      <c r="C38" s="2151">
        <v>1</v>
      </c>
      <c r="D38" s="2151">
        <v>37</v>
      </c>
      <c r="E38" s="2151">
        <v>43</v>
      </c>
      <c r="F38" s="2151">
        <v>2</v>
      </c>
      <c r="G38" s="2151">
        <v>45</v>
      </c>
      <c r="H38" s="2151">
        <v>37</v>
      </c>
      <c r="I38" s="2151">
        <v>9</v>
      </c>
      <c r="J38" s="2151">
        <v>46</v>
      </c>
      <c r="K38" s="2151">
        <v>23</v>
      </c>
      <c r="L38" s="2151">
        <v>4</v>
      </c>
      <c r="M38" s="2151">
        <v>27</v>
      </c>
      <c r="N38" s="2148">
        <v>139</v>
      </c>
      <c r="O38" s="2149">
        <v>16</v>
      </c>
      <c r="P38" s="2150">
        <v>155</v>
      </c>
    </row>
    <row r="39" spans="1:16" ht="24.75" customHeight="1">
      <c r="A39" s="671" t="s">
        <v>304</v>
      </c>
      <c r="B39" s="2151">
        <v>24</v>
      </c>
      <c r="C39" s="2151">
        <v>0</v>
      </c>
      <c r="D39" s="2151">
        <v>24</v>
      </c>
      <c r="E39" s="2151">
        <v>24</v>
      </c>
      <c r="F39" s="2151">
        <v>0</v>
      </c>
      <c r="G39" s="2151">
        <v>24</v>
      </c>
      <c r="H39" s="2151">
        <v>29</v>
      </c>
      <c r="I39" s="2151">
        <v>1</v>
      </c>
      <c r="J39" s="2151">
        <v>30</v>
      </c>
      <c r="K39" s="2151">
        <v>16</v>
      </c>
      <c r="L39" s="2151">
        <v>2</v>
      </c>
      <c r="M39" s="2151">
        <v>18</v>
      </c>
      <c r="N39" s="2148">
        <v>93</v>
      </c>
      <c r="O39" s="2149">
        <v>3</v>
      </c>
      <c r="P39" s="2150">
        <v>96</v>
      </c>
    </row>
    <row r="40" spans="1:16" ht="24.75" customHeight="1">
      <c r="A40" s="671" t="s">
        <v>305</v>
      </c>
      <c r="B40" s="2151">
        <v>46</v>
      </c>
      <c r="C40" s="2151">
        <v>0</v>
      </c>
      <c r="D40" s="2151">
        <v>46</v>
      </c>
      <c r="E40" s="2151">
        <v>32</v>
      </c>
      <c r="F40" s="2151">
        <v>1</v>
      </c>
      <c r="G40" s="2151">
        <v>33</v>
      </c>
      <c r="H40" s="2151">
        <v>25</v>
      </c>
      <c r="I40" s="2151">
        <v>3</v>
      </c>
      <c r="J40" s="2151">
        <v>28</v>
      </c>
      <c r="K40" s="2151">
        <v>32</v>
      </c>
      <c r="L40" s="2151">
        <v>2</v>
      </c>
      <c r="M40" s="2151">
        <v>34</v>
      </c>
      <c r="N40" s="2148">
        <v>135</v>
      </c>
      <c r="O40" s="2149">
        <v>6</v>
      </c>
      <c r="P40" s="2150">
        <v>141</v>
      </c>
    </row>
    <row r="41" spans="1:16" ht="24.75" customHeight="1">
      <c r="A41" s="672" t="s">
        <v>175</v>
      </c>
      <c r="B41" s="2151">
        <v>52</v>
      </c>
      <c r="C41" s="2151">
        <v>2</v>
      </c>
      <c r="D41" s="2151">
        <v>54</v>
      </c>
      <c r="E41" s="2151">
        <v>46</v>
      </c>
      <c r="F41" s="2151">
        <v>7</v>
      </c>
      <c r="G41" s="2151">
        <v>53</v>
      </c>
      <c r="H41" s="2151">
        <v>51</v>
      </c>
      <c r="I41" s="2151">
        <v>7</v>
      </c>
      <c r="J41" s="2151">
        <v>58</v>
      </c>
      <c r="K41" s="2151">
        <v>33</v>
      </c>
      <c r="L41" s="2151">
        <v>22</v>
      </c>
      <c r="M41" s="2151">
        <v>55</v>
      </c>
      <c r="N41" s="2148">
        <v>182</v>
      </c>
      <c r="O41" s="2149">
        <v>38</v>
      </c>
      <c r="P41" s="2150">
        <v>220</v>
      </c>
    </row>
    <row r="42" spans="1:16" ht="24.75" customHeight="1">
      <c r="A42" s="671" t="s">
        <v>306</v>
      </c>
      <c r="B42" s="2151">
        <v>25</v>
      </c>
      <c r="C42" s="2151">
        <v>3</v>
      </c>
      <c r="D42" s="2151">
        <v>28</v>
      </c>
      <c r="E42" s="2151">
        <v>18</v>
      </c>
      <c r="F42" s="2151">
        <v>2</v>
      </c>
      <c r="G42" s="2151">
        <v>20</v>
      </c>
      <c r="H42" s="2151">
        <v>17</v>
      </c>
      <c r="I42" s="2151">
        <v>1</v>
      </c>
      <c r="J42" s="2151">
        <v>18</v>
      </c>
      <c r="K42" s="2151">
        <v>15</v>
      </c>
      <c r="L42" s="2151">
        <v>3</v>
      </c>
      <c r="M42" s="2151">
        <v>18</v>
      </c>
      <c r="N42" s="2148">
        <v>75</v>
      </c>
      <c r="O42" s="2149">
        <v>9</v>
      </c>
      <c r="P42" s="2150">
        <v>84</v>
      </c>
    </row>
    <row r="43" spans="1:16" ht="24.75" customHeight="1">
      <c r="A43" s="671" t="s">
        <v>176</v>
      </c>
      <c r="B43" s="2151">
        <v>55</v>
      </c>
      <c r="C43" s="2151">
        <v>0</v>
      </c>
      <c r="D43" s="2151">
        <v>55</v>
      </c>
      <c r="E43" s="2151">
        <v>55</v>
      </c>
      <c r="F43" s="2151">
        <v>8</v>
      </c>
      <c r="G43" s="2151">
        <v>63</v>
      </c>
      <c r="H43" s="2151">
        <v>40</v>
      </c>
      <c r="I43" s="2151">
        <v>5</v>
      </c>
      <c r="J43" s="2151">
        <v>45</v>
      </c>
      <c r="K43" s="2151">
        <v>44</v>
      </c>
      <c r="L43" s="2151">
        <v>4</v>
      </c>
      <c r="M43" s="2151">
        <v>48</v>
      </c>
      <c r="N43" s="2148">
        <v>194</v>
      </c>
      <c r="O43" s="2149">
        <v>17</v>
      </c>
      <c r="P43" s="2150">
        <v>211</v>
      </c>
    </row>
    <row r="44" spans="1:16" ht="46.5" customHeight="1">
      <c r="A44" s="671" t="s">
        <v>212</v>
      </c>
      <c r="B44" s="2151">
        <v>0</v>
      </c>
      <c r="C44" s="2151">
        <v>0</v>
      </c>
      <c r="D44" s="2151">
        <v>0</v>
      </c>
      <c r="E44" s="2151">
        <v>0</v>
      </c>
      <c r="F44" s="2151">
        <v>0</v>
      </c>
      <c r="G44" s="2151">
        <v>0</v>
      </c>
      <c r="H44" s="2151">
        <v>0</v>
      </c>
      <c r="I44" s="2151">
        <v>0</v>
      </c>
      <c r="J44" s="2151">
        <v>0</v>
      </c>
      <c r="K44" s="2151">
        <v>0</v>
      </c>
      <c r="L44" s="2151">
        <v>0</v>
      </c>
      <c r="M44" s="2151">
        <v>0</v>
      </c>
      <c r="N44" s="2148">
        <v>0</v>
      </c>
      <c r="O44" s="2149">
        <v>0</v>
      </c>
      <c r="P44" s="2150">
        <v>0</v>
      </c>
    </row>
    <row r="45" spans="1:16" ht="40.5">
      <c r="A45" s="671" t="s">
        <v>213</v>
      </c>
      <c r="B45" s="2151">
        <v>20</v>
      </c>
      <c r="C45" s="2151">
        <v>0</v>
      </c>
      <c r="D45" s="2151">
        <v>20</v>
      </c>
      <c r="E45" s="2151">
        <v>12</v>
      </c>
      <c r="F45" s="2151">
        <v>1</v>
      </c>
      <c r="G45" s="2151">
        <v>13</v>
      </c>
      <c r="H45" s="2151">
        <v>16</v>
      </c>
      <c r="I45" s="2151">
        <v>0</v>
      </c>
      <c r="J45" s="2151">
        <v>16</v>
      </c>
      <c r="K45" s="2151">
        <v>0</v>
      </c>
      <c r="L45" s="2151">
        <v>2</v>
      </c>
      <c r="M45" s="2151">
        <v>2</v>
      </c>
      <c r="N45" s="2148">
        <v>48</v>
      </c>
      <c r="O45" s="2149">
        <v>3</v>
      </c>
      <c r="P45" s="2150">
        <v>51</v>
      </c>
    </row>
    <row r="46" spans="1:16" ht="24.75" customHeight="1">
      <c r="A46" s="671" t="s">
        <v>177</v>
      </c>
      <c r="B46" s="2151">
        <v>24</v>
      </c>
      <c r="C46" s="2151">
        <v>1</v>
      </c>
      <c r="D46" s="2151">
        <v>25</v>
      </c>
      <c r="E46" s="2151">
        <v>23</v>
      </c>
      <c r="F46" s="2151">
        <v>5</v>
      </c>
      <c r="G46" s="2151">
        <v>28</v>
      </c>
      <c r="H46" s="2151">
        <v>17</v>
      </c>
      <c r="I46" s="2151">
        <v>5</v>
      </c>
      <c r="J46" s="2151">
        <v>22</v>
      </c>
      <c r="K46" s="2151">
        <v>12</v>
      </c>
      <c r="L46" s="2151">
        <v>1</v>
      </c>
      <c r="M46" s="2151">
        <v>13</v>
      </c>
      <c r="N46" s="2148">
        <v>76</v>
      </c>
      <c r="O46" s="2149">
        <v>12</v>
      </c>
      <c r="P46" s="2150">
        <v>88</v>
      </c>
    </row>
    <row r="47" spans="1:16" ht="24.75" customHeight="1">
      <c r="A47" s="671" t="s">
        <v>178</v>
      </c>
      <c r="B47" s="2151">
        <v>38</v>
      </c>
      <c r="C47" s="2151">
        <v>16</v>
      </c>
      <c r="D47" s="2151">
        <v>54</v>
      </c>
      <c r="E47" s="2151">
        <v>36</v>
      </c>
      <c r="F47" s="2151">
        <v>19</v>
      </c>
      <c r="G47" s="2151">
        <v>55</v>
      </c>
      <c r="H47" s="2151">
        <v>48</v>
      </c>
      <c r="I47" s="2151">
        <v>23</v>
      </c>
      <c r="J47" s="2151">
        <v>71</v>
      </c>
      <c r="K47" s="2151">
        <v>24</v>
      </c>
      <c r="L47" s="2151">
        <v>49</v>
      </c>
      <c r="M47" s="2151">
        <v>73</v>
      </c>
      <c r="N47" s="2148">
        <v>146</v>
      </c>
      <c r="O47" s="2149">
        <v>107</v>
      </c>
      <c r="P47" s="2150">
        <v>253</v>
      </c>
    </row>
    <row r="48" spans="1:16" ht="24.75" customHeight="1">
      <c r="A48" s="671" t="s">
        <v>179</v>
      </c>
      <c r="B48" s="2151">
        <v>60</v>
      </c>
      <c r="C48" s="2151">
        <v>78</v>
      </c>
      <c r="D48" s="2151">
        <v>138</v>
      </c>
      <c r="E48" s="2151">
        <v>57</v>
      </c>
      <c r="F48" s="2151">
        <v>56</v>
      </c>
      <c r="G48" s="2151">
        <v>113</v>
      </c>
      <c r="H48" s="2151">
        <v>88</v>
      </c>
      <c r="I48" s="2151">
        <v>75</v>
      </c>
      <c r="J48" s="2151">
        <v>163</v>
      </c>
      <c r="K48" s="2151">
        <v>40</v>
      </c>
      <c r="L48" s="2151">
        <v>69</v>
      </c>
      <c r="M48" s="2151">
        <v>109</v>
      </c>
      <c r="N48" s="2148">
        <v>245</v>
      </c>
      <c r="O48" s="2149">
        <v>278</v>
      </c>
      <c r="P48" s="2150">
        <v>523</v>
      </c>
    </row>
    <row r="49" spans="1:16" ht="24.75" customHeight="1">
      <c r="A49" s="671" t="s">
        <v>180</v>
      </c>
      <c r="B49" s="2151">
        <v>24</v>
      </c>
      <c r="C49" s="2151">
        <v>13</v>
      </c>
      <c r="D49" s="2151">
        <v>37</v>
      </c>
      <c r="E49" s="2151">
        <v>25</v>
      </c>
      <c r="F49" s="2151">
        <v>20</v>
      </c>
      <c r="G49" s="2151">
        <v>45</v>
      </c>
      <c r="H49" s="2151">
        <v>22</v>
      </c>
      <c r="I49" s="2151">
        <v>7</v>
      </c>
      <c r="J49" s="2151">
        <v>29</v>
      </c>
      <c r="K49" s="2151">
        <v>11</v>
      </c>
      <c r="L49" s="2151">
        <v>12</v>
      </c>
      <c r="M49" s="2151">
        <v>23</v>
      </c>
      <c r="N49" s="2148">
        <v>82</v>
      </c>
      <c r="O49" s="2149">
        <v>52</v>
      </c>
      <c r="P49" s="2150">
        <v>134</v>
      </c>
    </row>
    <row r="50" spans="1:16" ht="24.75" customHeight="1">
      <c r="A50" s="671" t="s">
        <v>307</v>
      </c>
      <c r="B50" s="2151">
        <v>15</v>
      </c>
      <c r="C50" s="2151">
        <v>11</v>
      </c>
      <c r="D50" s="2151">
        <v>26</v>
      </c>
      <c r="E50" s="2151">
        <v>14</v>
      </c>
      <c r="F50" s="2151">
        <v>12</v>
      </c>
      <c r="G50" s="2151">
        <v>26</v>
      </c>
      <c r="H50" s="2151">
        <v>0</v>
      </c>
      <c r="I50" s="2151">
        <v>0</v>
      </c>
      <c r="J50" s="2151">
        <v>0</v>
      </c>
      <c r="K50" s="2151">
        <v>0</v>
      </c>
      <c r="L50" s="2151">
        <v>3</v>
      </c>
      <c r="M50" s="2151">
        <v>3</v>
      </c>
      <c r="N50" s="2148">
        <v>29</v>
      </c>
      <c r="O50" s="2149">
        <v>26</v>
      </c>
      <c r="P50" s="2150">
        <v>55</v>
      </c>
    </row>
    <row r="51" spans="1:16" ht="24.75" customHeight="1">
      <c r="A51" s="671" t="s">
        <v>181</v>
      </c>
      <c r="B51" s="2151">
        <v>28</v>
      </c>
      <c r="C51" s="2151">
        <v>13</v>
      </c>
      <c r="D51" s="2151">
        <v>41</v>
      </c>
      <c r="E51" s="2151">
        <v>29</v>
      </c>
      <c r="F51" s="2151">
        <v>14</v>
      </c>
      <c r="G51" s="2151">
        <v>43</v>
      </c>
      <c r="H51" s="2151">
        <v>28</v>
      </c>
      <c r="I51" s="2151">
        <v>14</v>
      </c>
      <c r="J51" s="2151">
        <v>42</v>
      </c>
      <c r="K51" s="2151">
        <v>12</v>
      </c>
      <c r="L51" s="2151">
        <v>22</v>
      </c>
      <c r="M51" s="2151">
        <v>34</v>
      </c>
      <c r="N51" s="2148">
        <v>97</v>
      </c>
      <c r="O51" s="2149">
        <v>63</v>
      </c>
      <c r="P51" s="2150">
        <v>160</v>
      </c>
    </row>
    <row r="52" spans="1:16" ht="24.75" customHeight="1">
      <c r="A52" s="671" t="s">
        <v>214</v>
      </c>
      <c r="B52" s="2151">
        <v>20</v>
      </c>
      <c r="C52" s="2151">
        <v>1</v>
      </c>
      <c r="D52" s="2151">
        <v>21</v>
      </c>
      <c r="E52" s="2151">
        <v>15</v>
      </c>
      <c r="F52" s="2151">
        <v>3</v>
      </c>
      <c r="G52" s="2151">
        <v>18</v>
      </c>
      <c r="H52" s="2151">
        <v>12</v>
      </c>
      <c r="I52" s="2151">
        <v>1</v>
      </c>
      <c r="J52" s="2151">
        <v>13</v>
      </c>
      <c r="K52" s="2151">
        <v>0</v>
      </c>
      <c r="L52" s="2151">
        <v>4</v>
      </c>
      <c r="M52" s="2151">
        <v>4</v>
      </c>
      <c r="N52" s="2148">
        <v>47</v>
      </c>
      <c r="O52" s="2149">
        <v>9</v>
      </c>
      <c r="P52" s="2150">
        <v>56</v>
      </c>
    </row>
    <row r="53" spans="1:16" ht="24.75" customHeight="1" thickBot="1">
      <c r="A53" s="671" t="s">
        <v>182</v>
      </c>
      <c r="B53" s="2155">
        <v>43</v>
      </c>
      <c r="C53" s="2155">
        <v>12</v>
      </c>
      <c r="D53" s="2155">
        <v>55</v>
      </c>
      <c r="E53" s="2155">
        <v>34</v>
      </c>
      <c r="F53" s="2155">
        <v>23</v>
      </c>
      <c r="G53" s="2155">
        <v>57</v>
      </c>
      <c r="H53" s="2155">
        <v>55</v>
      </c>
      <c r="I53" s="2155">
        <v>29</v>
      </c>
      <c r="J53" s="2155">
        <v>84</v>
      </c>
      <c r="K53" s="2155">
        <v>17</v>
      </c>
      <c r="L53" s="2155">
        <v>36</v>
      </c>
      <c r="M53" s="2155">
        <v>53</v>
      </c>
      <c r="N53" s="2169">
        <v>149</v>
      </c>
      <c r="O53" s="2170">
        <v>100</v>
      </c>
      <c r="P53" s="2171">
        <v>249</v>
      </c>
    </row>
    <row r="54" spans="1:16" ht="24.75" customHeight="1" thickBot="1">
      <c r="A54" s="1161" t="s">
        <v>183</v>
      </c>
      <c r="B54" s="2160">
        <v>218</v>
      </c>
      <c r="C54" s="2197">
        <v>19</v>
      </c>
      <c r="D54" s="2197">
        <v>237</v>
      </c>
      <c r="E54" s="2197">
        <v>191</v>
      </c>
      <c r="F54" s="2197">
        <v>46</v>
      </c>
      <c r="G54" s="2197">
        <v>237</v>
      </c>
      <c r="H54" s="2197">
        <v>194</v>
      </c>
      <c r="I54" s="2197">
        <v>103</v>
      </c>
      <c r="J54" s="2197">
        <v>297</v>
      </c>
      <c r="K54" s="2197">
        <v>172</v>
      </c>
      <c r="L54" s="2197">
        <v>64</v>
      </c>
      <c r="M54" s="2197">
        <v>236</v>
      </c>
      <c r="N54" s="2197">
        <v>775</v>
      </c>
      <c r="O54" s="2197">
        <v>232</v>
      </c>
      <c r="P54" s="2198">
        <v>1007</v>
      </c>
    </row>
    <row r="55" spans="1:16" ht="24.75" customHeight="1">
      <c r="A55" s="673" t="s">
        <v>184</v>
      </c>
      <c r="B55" s="2162">
        <v>41</v>
      </c>
      <c r="C55" s="2162">
        <v>2</v>
      </c>
      <c r="D55" s="2162">
        <v>43</v>
      </c>
      <c r="E55" s="2162">
        <v>30</v>
      </c>
      <c r="F55" s="2162">
        <v>5</v>
      </c>
      <c r="G55" s="2162">
        <v>35</v>
      </c>
      <c r="H55" s="2162">
        <v>26</v>
      </c>
      <c r="I55" s="2162">
        <v>13</v>
      </c>
      <c r="J55" s="2162">
        <v>39</v>
      </c>
      <c r="K55" s="2162">
        <v>28</v>
      </c>
      <c r="L55" s="2162">
        <v>1</v>
      </c>
      <c r="M55" s="2162">
        <v>29</v>
      </c>
      <c r="N55" s="2148">
        <v>125</v>
      </c>
      <c r="O55" s="2149">
        <v>21</v>
      </c>
      <c r="P55" s="2150">
        <v>146</v>
      </c>
    </row>
    <row r="56" spans="1:16" ht="24.75" customHeight="1">
      <c r="A56" s="671" t="s">
        <v>185</v>
      </c>
      <c r="B56" s="2151">
        <v>24</v>
      </c>
      <c r="C56" s="2151">
        <v>2</v>
      </c>
      <c r="D56" s="2151">
        <v>26</v>
      </c>
      <c r="E56" s="2151">
        <v>24</v>
      </c>
      <c r="F56" s="2151">
        <v>2</v>
      </c>
      <c r="G56" s="2151">
        <v>26</v>
      </c>
      <c r="H56" s="2151">
        <v>19</v>
      </c>
      <c r="I56" s="2151">
        <v>2</v>
      </c>
      <c r="J56" s="2151">
        <v>21</v>
      </c>
      <c r="K56" s="2151">
        <v>0</v>
      </c>
      <c r="L56" s="2151">
        <v>0</v>
      </c>
      <c r="M56" s="2151">
        <v>0</v>
      </c>
      <c r="N56" s="2148">
        <v>67</v>
      </c>
      <c r="O56" s="2149">
        <v>6</v>
      </c>
      <c r="P56" s="2150">
        <v>73</v>
      </c>
    </row>
    <row r="57" spans="1:16" ht="24.75" customHeight="1">
      <c r="A57" s="671" t="s">
        <v>308</v>
      </c>
      <c r="B57" s="2151">
        <v>12</v>
      </c>
      <c r="C57" s="2151">
        <v>1</v>
      </c>
      <c r="D57" s="2151">
        <v>13</v>
      </c>
      <c r="E57" s="2151">
        <v>17</v>
      </c>
      <c r="F57" s="2151">
        <v>4</v>
      </c>
      <c r="G57" s="2151">
        <v>21</v>
      </c>
      <c r="H57" s="2151">
        <v>18</v>
      </c>
      <c r="I57" s="2151">
        <v>0</v>
      </c>
      <c r="J57" s="2151">
        <v>18</v>
      </c>
      <c r="K57" s="2151">
        <v>10</v>
      </c>
      <c r="L57" s="2151">
        <v>1</v>
      </c>
      <c r="M57" s="2151">
        <v>11</v>
      </c>
      <c r="N57" s="2148">
        <v>57</v>
      </c>
      <c r="O57" s="2149">
        <v>6</v>
      </c>
      <c r="P57" s="2150">
        <v>63</v>
      </c>
    </row>
    <row r="58" spans="1:16" ht="24.75" customHeight="1">
      <c r="A58" s="671" t="s">
        <v>309</v>
      </c>
      <c r="B58" s="2151">
        <v>20</v>
      </c>
      <c r="C58" s="2151">
        <v>1</v>
      </c>
      <c r="D58" s="2151">
        <v>21</v>
      </c>
      <c r="E58" s="2151">
        <v>21</v>
      </c>
      <c r="F58" s="2151">
        <v>1</v>
      </c>
      <c r="G58" s="2151">
        <v>22</v>
      </c>
      <c r="H58" s="2151">
        <v>28</v>
      </c>
      <c r="I58" s="2151">
        <v>4</v>
      </c>
      <c r="J58" s="2151">
        <v>32</v>
      </c>
      <c r="K58" s="2151">
        <v>0</v>
      </c>
      <c r="L58" s="2151">
        <v>0</v>
      </c>
      <c r="M58" s="2151">
        <v>0</v>
      </c>
      <c r="N58" s="2148">
        <v>69</v>
      </c>
      <c r="O58" s="2149">
        <v>6</v>
      </c>
      <c r="P58" s="2150">
        <v>75</v>
      </c>
    </row>
    <row r="59" spans="1:16" ht="24.75" customHeight="1">
      <c r="A59" s="671" t="s">
        <v>186</v>
      </c>
      <c r="B59" s="2151">
        <v>40</v>
      </c>
      <c r="C59" s="2151">
        <v>10</v>
      </c>
      <c r="D59" s="2151">
        <v>50</v>
      </c>
      <c r="E59" s="2151">
        <v>36</v>
      </c>
      <c r="F59" s="2151">
        <v>8</v>
      </c>
      <c r="G59" s="2151">
        <v>44</v>
      </c>
      <c r="H59" s="2151">
        <v>47</v>
      </c>
      <c r="I59" s="2151">
        <v>33</v>
      </c>
      <c r="J59" s="2151">
        <v>80</v>
      </c>
      <c r="K59" s="2151">
        <v>39</v>
      </c>
      <c r="L59" s="2151">
        <v>11</v>
      </c>
      <c r="M59" s="2151">
        <v>50</v>
      </c>
      <c r="N59" s="2148">
        <v>162</v>
      </c>
      <c r="O59" s="2149">
        <v>62</v>
      </c>
      <c r="P59" s="2150">
        <v>224</v>
      </c>
    </row>
    <row r="60" spans="1:16" ht="40.5">
      <c r="A60" s="671" t="s">
        <v>310</v>
      </c>
      <c r="B60" s="2151">
        <v>27</v>
      </c>
      <c r="C60" s="2151">
        <v>7</v>
      </c>
      <c r="D60" s="2151">
        <v>34</v>
      </c>
      <c r="E60" s="2151">
        <v>32</v>
      </c>
      <c r="F60" s="2151">
        <v>4</v>
      </c>
      <c r="G60" s="2151">
        <v>36</v>
      </c>
      <c r="H60" s="2151">
        <v>28</v>
      </c>
      <c r="I60" s="2151">
        <v>23</v>
      </c>
      <c r="J60" s="2151">
        <v>51</v>
      </c>
      <c r="K60" s="2151">
        <v>11</v>
      </c>
      <c r="L60" s="2151">
        <v>16</v>
      </c>
      <c r="M60" s="2151">
        <v>27</v>
      </c>
      <c r="N60" s="2148">
        <v>98</v>
      </c>
      <c r="O60" s="2149">
        <v>50</v>
      </c>
      <c r="P60" s="2150">
        <v>148</v>
      </c>
    </row>
    <row r="61" spans="1:16" ht="25.5" customHeight="1">
      <c r="A61" s="671" t="s">
        <v>187</v>
      </c>
      <c r="B61" s="2151">
        <v>18</v>
      </c>
      <c r="C61" s="2151">
        <v>2</v>
      </c>
      <c r="D61" s="2151">
        <v>20</v>
      </c>
      <c r="E61" s="2151">
        <v>15</v>
      </c>
      <c r="F61" s="2151">
        <v>1</v>
      </c>
      <c r="G61" s="2151">
        <v>16</v>
      </c>
      <c r="H61" s="2151">
        <v>25</v>
      </c>
      <c r="I61" s="2151">
        <v>13</v>
      </c>
      <c r="J61" s="2151">
        <v>38</v>
      </c>
      <c r="K61" s="2151">
        <v>0</v>
      </c>
      <c r="L61" s="2151">
        <v>0</v>
      </c>
      <c r="M61" s="2151">
        <v>0</v>
      </c>
      <c r="N61" s="2148">
        <v>58</v>
      </c>
      <c r="O61" s="2149">
        <v>16</v>
      </c>
      <c r="P61" s="2150">
        <v>74</v>
      </c>
    </row>
    <row r="62" spans="1:16" ht="24.75" customHeight="1" thickBot="1">
      <c r="A62" s="674" t="s">
        <v>188</v>
      </c>
      <c r="B62" s="2167">
        <v>20</v>
      </c>
      <c r="C62" s="2167">
        <v>0</v>
      </c>
      <c r="D62" s="2167">
        <v>20</v>
      </c>
      <c r="E62" s="2167">
        <v>18</v>
      </c>
      <c r="F62" s="2167">
        <v>4</v>
      </c>
      <c r="G62" s="2167">
        <v>22</v>
      </c>
      <c r="H62" s="2167">
        <v>25</v>
      </c>
      <c r="I62" s="2167">
        <v>4</v>
      </c>
      <c r="J62" s="2167">
        <v>29</v>
      </c>
      <c r="K62" s="2167">
        <v>10</v>
      </c>
      <c r="L62" s="2167">
        <v>3</v>
      </c>
      <c r="M62" s="2167">
        <v>13</v>
      </c>
      <c r="N62" s="2169">
        <v>73</v>
      </c>
      <c r="O62" s="2170">
        <v>11</v>
      </c>
      <c r="P62" s="2171">
        <v>84</v>
      </c>
    </row>
    <row r="63" spans="1:16" ht="24.75" customHeight="1" thickBot="1">
      <c r="A63" s="2135" t="s">
        <v>8</v>
      </c>
      <c r="B63" s="2199">
        <v>990</v>
      </c>
      <c r="C63" s="2199">
        <v>195</v>
      </c>
      <c r="D63" s="2199">
        <v>1185</v>
      </c>
      <c r="E63" s="2199">
        <v>908</v>
      </c>
      <c r="F63" s="2199">
        <v>248</v>
      </c>
      <c r="G63" s="2199">
        <v>1156</v>
      </c>
      <c r="H63" s="2199">
        <v>952</v>
      </c>
      <c r="I63" s="2199">
        <v>375</v>
      </c>
      <c r="J63" s="2199">
        <v>1327</v>
      </c>
      <c r="K63" s="2199">
        <v>592</v>
      </c>
      <c r="L63" s="2199">
        <v>331</v>
      </c>
      <c r="M63" s="2199">
        <v>923</v>
      </c>
      <c r="N63" s="2160">
        <v>3442</v>
      </c>
      <c r="O63" s="2160">
        <v>1149</v>
      </c>
      <c r="P63" s="2161">
        <v>4591</v>
      </c>
    </row>
    <row r="64" spans="1:16" ht="33" customHeight="1" thickBot="1">
      <c r="A64" s="2200" t="s">
        <v>25</v>
      </c>
      <c r="B64" s="2187"/>
      <c r="C64" s="2188"/>
      <c r="D64" s="2201"/>
      <c r="E64" s="2190"/>
      <c r="F64" s="2188"/>
      <c r="G64" s="2202"/>
      <c r="H64" s="2187"/>
      <c r="I64" s="2188"/>
      <c r="J64" s="2202"/>
      <c r="K64" s="2187"/>
      <c r="L64" s="2188"/>
      <c r="M64" s="2202"/>
      <c r="N64" s="2203"/>
      <c r="O64" s="2185"/>
      <c r="P64" s="2204"/>
    </row>
    <row r="65" spans="1:16" ht="24" customHeight="1">
      <c r="A65" s="675" t="s">
        <v>303</v>
      </c>
      <c r="B65" s="2205">
        <v>0</v>
      </c>
      <c r="C65" s="2206">
        <v>0</v>
      </c>
      <c r="D65" s="2207">
        <v>0</v>
      </c>
      <c r="E65" s="2205">
        <v>6</v>
      </c>
      <c r="F65" s="2206">
        <v>0</v>
      </c>
      <c r="G65" s="2208">
        <v>6</v>
      </c>
      <c r="H65" s="2209">
        <v>7</v>
      </c>
      <c r="I65" s="2206">
        <v>0</v>
      </c>
      <c r="J65" s="2207">
        <v>7</v>
      </c>
      <c r="K65" s="2205">
        <v>3</v>
      </c>
      <c r="L65" s="2206">
        <v>0</v>
      </c>
      <c r="M65" s="2208">
        <v>3</v>
      </c>
      <c r="N65" s="2210">
        <v>16</v>
      </c>
      <c r="O65" s="2149">
        <v>0</v>
      </c>
      <c r="P65" s="2150">
        <v>16</v>
      </c>
    </row>
    <row r="66" spans="1:16" ht="24" customHeight="1">
      <c r="A66" s="671" t="s">
        <v>174</v>
      </c>
      <c r="B66" s="2211">
        <v>0</v>
      </c>
      <c r="C66" s="2212">
        <v>0</v>
      </c>
      <c r="D66" s="2213">
        <v>0</v>
      </c>
      <c r="E66" s="2211">
        <v>0</v>
      </c>
      <c r="F66" s="2212">
        <v>1</v>
      </c>
      <c r="G66" s="2214">
        <v>1</v>
      </c>
      <c r="H66" s="2215">
        <v>0</v>
      </c>
      <c r="I66" s="2212">
        <v>2</v>
      </c>
      <c r="J66" s="2213">
        <v>2</v>
      </c>
      <c r="K66" s="2211">
        <v>0</v>
      </c>
      <c r="L66" s="2212">
        <v>0</v>
      </c>
      <c r="M66" s="2214">
        <v>0</v>
      </c>
      <c r="N66" s="2210">
        <v>0</v>
      </c>
      <c r="O66" s="2149">
        <v>3</v>
      </c>
      <c r="P66" s="2150">
        <v>3</v>
      </c>
    </row>
    <row r="67" spans="1:16" ht="24" customHeight="1">
      <c r="A67" s="671" t="s">
        <v>304</v>
      </c>
      <c r="B67" s="2211">
        <v>1</v>
      </c>
      <c r="C67" s="2212">
        <v>0</v>
      </c>
      <c r="D67" s="2213">
        <v>1</v>
      </c>
      <c r="E67" s="2211">
        <v>9</v>
      </c>
      <c r="F67" s="2212">
        <v>0</v>
      </c>
      <c r="G67" s="2214">
        <v>9</v>
      </c>
      <c r="H67" s="2215">
        <v>6</v>
      </c>
      <c r="I67" s="2212">
        <v>0</v>
      </c>
      <c r="J67" s="2213">
        <v>6</v>
      </c>
      <c r="K67" s="2211">
        <v>2</v>
      </c>
      <c r="L67" s="2212">
        <v>0</v>
      </c>
      <c r="M67" s="2214">
        <v>2</v>
      </c>
      <c r="N67" s="2210">
        <v>18</v>
      </c>
      <c r="O67" s="2149">
        <v>0</v>
      </c>
      <c r="P67" s="2150">
        <v>18</v>
      </c>
    </row>
    <row r="68" spans="1:19" ht="24" customHeight="1">
      <c r="A68" s="671" t="s">
        <v>305</v>
      </c>
      <c r="B68" s="2211">
        <v>0</v>
      </c>
      <c r="C68" s="2212">
        <v>0</v>
      </c>
      <c r="D68" s="2213">
        <v>0</v>
      </c>
      <c r="E68" s="2211">
        <v>0</v>
      </c>
      <c r="F68" s="2212">
        <v>0</v>
      </c>
      <c r="G68" s="2214">
        <v>0</v>
      </c>
      <c r="H68" s="2215">
        <v>8</v>
      </c>
      <c r="I68" s="2212">
        <v>0</v>
      </c>
      <c r="J68" s="2213">
        <v>8</v>
      </c>
      <c r="K68" s="2211">
        <v>1</v>
      </c>
      <c r="L68" s="2212">
        <v>0</v>
      </c>
      <c r="M68" s="2214">
        <v>1</v>
      </c>
      <c r="N68" s="2210">
        <v>9</v>
      </c>
      <c r="O68" s="2149">
        <v>0</v>
      </c>
      <c r="P68" s="2150">
        <v>9</v>
      </c>
      <c r="Q68" s="676"/>
      <c r="R68" s="676"/>
      <c r="S68" s="676"/>
    </row>
    <row r="69" spans="1:16" ht="24" customHeight="1">
      <c r="A69" s="672" t="s">
        <v>175</v>
      </c>
      <c r="B69" s="2211">
        <v>1</v>
      </c>
      <c r="C69" s="2212">
        <v>0</v>
      </c>
      <c r="D69" s="2213">
        <v>1</v>
      </c>
      <c r="E69" s="2211">
        <v>0</v>
      </c>
      <c r="F69" s="2212">
        <v>0</v>
      </c>
      <c r="G69" s="2214">
        <v>0</v>
      </c>
      <c r="H69" s="2215">
        <v>2</v>
      </c>
      <c r="I69" s="2212">
        <v>0</v>
      </c>
      <c r="J69" s="2213">
        <v>2</v>
      </c>
      <c r="K69" s="2211">
        <v>3</v>
      </c>
      <c r="L69" s="2212">
        <v>0</v>
      </c>
      <c r="M69" s="2214">
        <v>3</v>
      </c>
      <c r="N69" s="2210">
        <v>6</v>
      </c>
      <c r="O69" s="2149">
        <v>0</v>
      </c>
      <c r="P69" s="2150">
        <v>6</v>
      </c>
    </row>
    <row r="70" spans="1:16" ht="24" customHeight="1">
      <c r="A70" s="671" t="s">
        <v>306</v>
      </c>
      <c r="B70" s="2211">
        <v>0</v>
      </c>
      <c r="C70" s="2212">
        <v>0</v>
      </c>
      <c r="D70" s="2213">
        <v>0</v>
      </c>
      <c r="E70" s="2211">
        <v>5</v>
      </c>
      <c r="F70" s="2212">
        <v>1</v>
      </c>
      <c r="G70" s="2214">
        <v>6</v>
      </c>
      <c r="H70" s="2215">
        <v>5</v>
      </c>
      <c r="I70" s="2212">
        <v>0</v>
      </c>
      <c r="J70" s="2213">
        <v>5</v>
      </c>
      <c r="K70" s="2211">
        <v>0</v>
      </c>
      <c r="L70" s="2212">
        <v>0</v>
      </c>
      <c r="M70" s="2214">
        <v>0</v>
      </c>
      <c r="N70" s="2210">
        <v>10</v>
      </c>
      <c r="O70" s="2149">
        <v>1</v>
      </c>
      <c r="P70" s="2150">
        <v>11</v>
      </c>
    </row>
    <row r="71" spans="1:16" ht="24" customHeight="1">
      <c r="A71" s="671" t="s">
        <v>176</v>
      </c>
      <c r="B71" s="2211">
        <v>0</v>
      </c>
      <c r="C71" s="2212">
        <v>1</v>
      </c>
      <c r="D71" s="2213">
        <v>1</v>
      </c>
      <c r="E71" s="2211">
        <v>1</v>
      </c>
      <c r="F71" s="2212">
        <v>0</v>
      </c>
      <c r="G71" s="2214">
        <v>1</v>
      </c>
      <c r="H71" s="2215">
        <v>2</v>
      </c>
      <c r="I71" s="2212">
        <v>1</v>
      </c>
      <c r="J71" s="2213">
        <v>3</v>
      </c>
      <c r="K71" s="2211">
        <v>1</v>
      </c>
      <c r="L71" s="2212">
        <v>1</v>
      </c>
      <c r="M71" s="2214">
        <v>2</v>
      </c>
      <c r="N71" s="2210">
        <v>4</v>
      </c>
      <c r="O71" s="2149">
        <v>3</v>
      </c>
      <c r="P71" s="2150">
        <v>7</v>
      </c>
    </row>
    <row r="72" spans="1:16" ht="45" customHeight="1">
      <c r="A72" s="671" t="s">
        <v>212</v>
      </c>
      <c r="B72" s="2211">
        <v>0</v>
      </c>
      <c r="C72" s="2212">
        <v>0</v>
      </c>
      <c r="D72" s="2213">
        <v>0</v>
      </c>
      <c r="E72" s="2211">
        <v>0</v>
      </c>
      <c r="F72" s="2212">
        <v>0</v>
      </c>
      <c r="G72" s="2214">
        <v>0</v>
      </c>
      <c r="H72" s="2215">
        <v>0</v>
      </c>
      <c r="I72" s="2212">
        <v>0</v>
      </c>
      <c r="J72" s="2213">
        <v>0</v>
      </c>
      <c r="K72" s="2211">
        <v>0</v>
      </c>
      <c r="L72" s="2212">
        <v>0</v>
      </c>
      <c r="M72" s="2214">
        <v>0</v>
      </c>
      <c r="N72" s="2210">
        <v>0</v>
      </c>
      <c r="O72" s="2149">
        <v>0</v>
      </c>
      <c r="P72" s="2150">
        <v>0</v>
      </c>
    </row>
    <row r="73" spans="1:16" ht="46.5" customHeight="1">
      <c r="A73" s="671" t="s">
        <v>213</v>
      </c>
      <c r="B73" s="2211">
        <v>0</v>
      </c>
      <c r="C73" s="2212">
        <v>0</v>
      </c>
      <c r="D73" s="2213">
        <v>0</v>
      </c>
      <c r="E73" s="2211">
        <v>0</v>
      </c>
      <c r="F73" s="2212">
        <v>0</v>
      </c>
      <c r="G73" s="2214">
        <v>0</v>
      </c>
      <c r="H73" s="2215">
        <v>0</v>
      </c>
      <c r="I73" s="2212">
        <v>0</v>
      </c>
      <c r="J73" s="2213">
        <v>0</v>
      </c>
      <c r="K73" s="2211">
        <v>0</v>
      </c>
      <c r="L73" s="2212">
        <v>0</v>
      </c>
      <c r="M73" s="2214">
        <v>0</v>
      </c>
      <c r="N73" s="2210">
        <v>0</v>
      </c>
      <c r="O73" s="2149">
        <v>0</v>
      </c>
      <c r="P73" s="2150">
        <v>0</v>
      </c>
    </row>
    <row r="74" spans="1:16" ht="24" customHeight="1">
      <c r="A74" s="671" t="s">
        <v>177</v>
      </c>
      <c r="B74" s="2211">
        <v>0</v>
      </c>
      <c r="C74" s="2212">
        <v>0</v>
      </c>
      <c r="D74" s="2213">
        <v>0</v>
      </c>
      <c r="E74" s="2211">
        <v>2</v>
      </c>
      <c r="F74" s="2212">
        <v>0</v>
      </c>
      <c r="G74" s="2214">
        <v>2</v>
      </c>
      <c r="H74" s="2215">
        <v>4</v>
      </c>
      <c r="I74" s="2212">
        <v>0</v>
      </c>
      <c r="J74" s="2213">
        <v>4</v>
      </c>
      <c r="K74" s="2211">
        <v>1</v>
      </c>
      <c r="L74" s="2212">
        <v>0</v>
      </c>
      <c r="M74" s="2214">
        <v>1</v>
      </c>
      <c r="N74" s="2210">
        <v>7</v>
      </c>
      <c r="O74" s="2149">
        <v>0</v>
      </c>
      <c r="P74" s="2150">
        <v>7</v>
      </c>
    </row>
    <row r="75" spans="1:16" ht="24" customHeight="1">
      <c r="A75" s="671" t="s">
        <v>178</v>
      </c>
      <c r="B75" s="2211">
        <v>2</v>
      </c>
      <c r="C75" s="2212">
        <v>2</v>
      </c>
      <c r="D75" s="2213">
        <v>4</v>
      </c>
      <c r="E75" s="2211">
        <v>15</v>
      </c>
      <c r="F75" s="2212">
        <v>1</v>
      </c>
      <c r="G75" s="2214">
        <v>16</v>
      </c>
      <c r="H75" s="2215">
        <v>15</v>
      </c>
      <c r="I75" s="2212">
        <v>2</v>
      </c>
      <c r="J75" s="2213">
        <v>17</v>
      </c>
      <c r="K75" s="2211">
        <v>0</v>
      </c>
      <c r="L75" s="2212">
        <v>1</v>
      </c>
      <c r="M75" s="2214">
        <v>1</v>
      </c>
      <c r="N75" s="2210">
        <v>32</v>
      </c>
      <c r="O75" s="2149">
        <v>6</v>
      </c>
      <c r="P75" s="2150">
        <v>38</v>
      </c>
    </row>
    <row r="76" spans="1:16" ht="24" customHeight="1">
      <c r="A76" s="671" t="s">
        <v>179</v>
      </c>
      <c r="B76" s="2211">
        <v>0</v>
      </c>
      <c r="C76" s="2212">
        <v>4</v>
      </c>
      <c r="D76" s="2213">
        <v>4</v>
      </c>
      <c r="E76" s="2211">
        <v>0</v>
      </c>
      <c r="F76" s="2212">
        <v>3</v>
      </c>
      <c r="G76" s="2214">
        <v>3</v>
      </c>
      <c r="H76" s="2215">
        <v>15</v>
      </c>
      <c r="I76" s="2212">
        <v>7</v>
      </c>
      <c r="J76" s="2213">
        <v>22</v>
      </c>
      <c r="K76" s="2211">
        <v>3</v>
      </c>
      <c r="L76" s="2212">
        <v>9</v>
      </c>
      <c r="M76" s="2214">
        <v>12</v>
      </c>
      <c r="N76" s="2210">
        <v>18</v>
      </c>
      <c r="O76" s="2149">
        <v>23</v>
      </c>
      <c r="P76" s="2150">
        <v>41</v>
      </c>
    </row>
    <row r="77" spans="1:16" ht="24" customHeight="1">
      <c r="A77" s="671" t="s">
        <v>180</v>
      </c>
      <c r="B77" s="2211">
        <v>2</v>
      </c>
      <c r="C77" s="2212">
        <v>0</v>
      </c>
      <c r="D77" s="2213">
        <v>2</v>
      </c>
      <c r="E77" s="2211">
        <v>5</v>
      </c>
      <c r="F77" s="2212">
        <v>0</v>
      </c>
      <c r="G77" s="2214">
        <v>5</v>
      </c>
      <c r="H77" s="2215">
        <v>7</v>
      </c>
      <c r="I77" s="2212">
        <v>2</v>
      </c>
      <c r="J77" s="2213">
        <v>9</v>
      </c>
      <c r="K77" s="2211">
        <v>2</v>
      </c>
      <c r="L77" s="2212">
        <v>0</v>
      </c>
      <c r="M77" s="2214">
        <v>2</v>
      </c>
      <c r="N77" s="2210">
        <v>16</v>
      </c>
      <c r="O77" s="2149">
        <v>2</v>
      </c>
      <c r="P77" s="2150">
        <v>18</v>
      </c>
    </row>
    <row r="78" spans="1:16" ht="24" customHeight="1">
      <c r="A78" s="671" t="s">
        <v>307</v>
      </c>
      <c r="B78" s="2211">
        <v>0</v>
      </c>
      <c r="C78" s="2212">
        <v>0</v>
      </c>
      <c r="D78" s="2213">
        <v>0</v>
      </c>
      <c r="E78" s="2211">
        <v>3</v>
      </c>
      <c r="F78" s="2212">
        <v>0</v>
      </c>
      <c r="G78" s="2214">
        <v>3</v>
      </c>
      <c r="H78" s="2215">
        <v>0</v>
      </c>
      <c r="I78" s="2212">
        <v>0</v>
      </c>
      <c r="J78" s="2213">
        <v>0</v>
      </c>
      <c r="K78" s="2211">
        <v>0</v>
      </c>
      <c r="L78" s="2212">
        <v>0</v>
      </c>
      <c r="M78" s="2214">
        <v>0</v>
      </c>
      <c r="N78" s="2210">
        <v>3</v>
      </c>
      <c r="O78" s="2149">
        <v>0</v>
      </c>
      <c r="P78" s="2150">
        <v>3</v>
      </c>
    </row>
    <row r="79" spans="1:16" ht="24" customHeight="1">
      <c r="A79" s="671" t="s">
        <v>181</v>
      </c>
      <c r="B79" s="2211">
        <v>2</v>
      </c>
      <c r="C79" s="2212">
        <v>1</v>
      </c>
      <c r="D79" s="2213">
        <v>3</v>
      </c>
      <c r="E79" s="2211">
        <v>0</v>
      </c>
      <c r="F79" s="2212">
        <v>0</v>
      </c>
      <c r="G79" s="2214">
        <v>0</v>
      </c>
      <c r="H79" s="2215">
        <v>11</v>
      </c>
      <c r="I79" s="2212">
        <v>0</v>
      </c>
      <c r="J79" s="2213">
        <v>11</v>
      </c>
      <c r="K79" s="2211">
        <v>0</v>
      </c>
      <c r="L79" s="2212">
        <v>0</v>
      </c>
      <c r="M79" s="2214">
        <v>0</v>
      </c>
      <c r="N79" s="2210">
        <v>13</v>
      </c>
      <c r="O79" s="2149">
        <v>1</v>
      </c>
      <c r="P79" s="2150">
        <v>14</v>
      </c>
    </row>
    <row r="80" spans="1:16" ht="24" customHeight="1">
      <c r="A80" s="671" t="s">
        <v>214</v>
      </c>
      <c r="B80" s="2211">
        <v>0</v>
      </c>
      <c r="C80" s="2212">
        <v>0</v>
      </c>
      <c r="D80" s="2213">
        <v>0</v>
      </c>
      <c r="E80" s="2211">
        <v>1</v>
      </c>
      <c r="F80" s="2212">
        <v>0</v>
      </c>
      <c r="G80" s="2214">
        <v>1</v>
      </c>
      <c r="H80" s="2215">
        <v>0</v>
      </c>
      <c r="I80" s="2212">
        <v>0</v>
      </c>
      <c r="J80" s="2213">
        <v>0</v>
      </c>
      <c r="K80" s="2211">
        <v>0</v>
      </c>
      <c r="L80" s="2212">
        <v>0</v>
      </c>
      <c r="M80" s="2214">
        <v>0</v>
      </c>
      <c r="N80" s="2210">
        <v>1</v>
      </c>
      <c r="O80" s="2149">
        <v>0</v>
      </c>
      <c r="P80" s="2150">
        <v>1</v>
      </c>
    </row>
    <row r="81" spans="1:16" ht="24" customHeight="1" thickBot="1">
      <c r="A81" s="671" t="s">
        <v>182</v>
      </c>
      <c r="B81" s="2216">
        <v>1</v>
      </c>
      <c r="C81" s="2217">
        <v>0</v>
      </c>
      <c r="D81" s="2218">
        <v>1</v>
      </c>
      <c r="E81" s="2216">
        <v>5</v>
      </c>
      <c r="F81" s="2217">
        <v>1</v>
      </c>
      <c r="G81" s="2219">
        <v>6</v>
      </c>
      <c r="H81" s="2220">
        <v>6</v>
      </c>
      <c r="I81" s="2217">
        <v>4</v>
      </c>
      <c r="J81" s="2218">
        <v>10</v>
      </c>
      <c r="K81" s="2216">
        <v>3</v>
      </c>
      <c r="L81" s="2217">
        <v>6</v>
      </c>
      <c r="M81" s="2219">
        <v>9</v>
      </c>
      <c r="N81" s="2221">
        <v>15</v>
      </c>
      <c r="O81" s="2170">
        <v>11</v>
      </c>
      <c r="P81" s="2171">
        <v>26</v>
      </c>
    </row>
    <row r="82" spans="1:16" ht="26.25" customHeight="1" thickBot="1">
      <c r="A82" s="1186" t="s">
        <v>183</v>
      </c>
      <c r="B82" s="2222">
        <v>5</v>
      </c>
      <c r="C82" s="2222">
        <v>7</v>
      </c>
      <c r="D82" s="2222">
        <v>12</v>
      </c>
      <c r="E82" s="2222">
        <v>25</v>
      </c>
      <c r="F82" s="2222">
        <v>6</v>
      </c>
      <c r="G82" s="2222">
        <v>31</v>
      </c>
      <c r="H82" s="2173">
        <v>22</v>
      </c>
      <c r="I82" s="2173">
        <v>7</v>
      </c>
      <c r="J82" s="2173">
        <v>29</v>
      </c>
      <c r="K82" s="2222">
        <v>8</v>
      </c>
      <c r="L82" s="2222">
        <v>5</v>
      </c>
      <c r="M82" s="2222">
        <v>13</v>
      </c>
      <c r="N82" s="2174">
        <v>60</v>
      </c>
      <c r="O82" s="2174">
        <v>25</v>
      </c>
      <c r="P82" s="2175">
        <v>85</v>
      </c>
    </row>
    <row r="83" spans="1:16" ht="24" customHeight="1">
      <c r="A83" s="673" t="s">
        <v>184</v>
      </c>
      <c r="B83" s="2205">
        <v>0</v>
      </c>
      <c r="C83" s="2206">
        <v>1</v>
      </c>
      <c r="D83" s="2207">
        <v>1</v>
      </c>
      <c r="E83" s="2205">
        <v>4</v>
      </c>
      <c r="F83" s="2206">
        <v>0</v>
      </c>
      <c r="G83" s="2208">
        <v>4</v>
      </c>
      <c r="H83" s="2209">
        <v>6</v>
      </c>
      <c r="I83" s="2206">
        <v>1</v>
      </c>
      <c r="J83" s="2207">
        <v>7</v>
      </c>
      <c r="K83" s="2205">
        <v>2</v>
      </c>
      <c r="L83" s="2206">
        <v>1</v>
      </c>
      <c r="M83" s="2208">
        <v>3</v>
      </c>
      <c r="N83" s="2210">
        <v>12</v>
      </c>
      <c r="O83" s="2149">
        <v>3</v>
      </c>
      <c r="P83" s="2150">
        <v>15</v>
      </c>
    </row>
    <row r="84" spans="1:16" ht="24" customHeight="1">
      <c r="A84" s="671" t="s">
        <v>185</v>
      </c>
      <c r="B84" s="2211">
        <v>1</v>
      </c>
      <c r="C84" s="2212">
        <v>1</v>
      </c>
      <c r="D84" s="2213">
        <v>2</v>
      </c>
      <c r="E84" s="2211">
        <v>3</v>
      </c>
      <c r="F84" s="2212">
        <v>0</v>
      </c>
      <c r="G84" s="2214">
        <v>3</v>
      </c>
      <c r="H84" s="2215">
        <v>3</v>
      </c>
      <c r="I84" s="2212">
        <v>0</v>
      </c>
      <c r="J84" s="2213">
        <v>3</v>
      </c>
      <c r="K84" s="2211">
        <v>0</v>
      </c>
      <c r="L84" s="2212">
        <v>0</v>
      </c>
      <c r="M84" s="2214">
        <v>0</v>
      </c>
      <c r="N84" s="2210">
        <v>7</v>
      </c>
      <c r="O84" s="2149">
        <v>1</v>
      </c>
      <c r="P84" s="2150">
        <v>8</v>
      </c>
    </row>
    <row r="85" spans="1:16" ht="24" customHeight="1">
      <c r="A85" s="671" t="s">
        <v>308</v>
      </c>
      <c r="B85" s="2211">
        <v>2</v>
      </c>
      <c r="C85" s="2212">
        <v>0</v>
      </c>
      <c r="D85" s="2213">
        <v>2</v>
      </c>
      <c r="E85" s="2211">
        <v>1</v>
      </c>
      <c r="F85" s="2212">
        <v>0</v>
      </c>
      <c r="G85" s="2214">
        <v>1</v>
      </c>
      <c r="H85" s="2215">
        <v>1</v>
      </c>
      <c r="I85" s="2212">
        <v>0</v>
      </c>
      <c r="J85" s="2213">
        <v>1</v>
      </c>
      <c r="K85" s="2211">
        <v>2</v>
      </c>
      <c r="L85" s="2212">
        <v>0</v>
      </c>
      <c r="M85" s="2214">
        <v>2</v>
      </c>
      <c r="N85" s="2210">
        <v>6</v>
      </c>
      <c r="O85" s="2149">
        <v>0</v>
      </c>
      <c r="P85" s="2150">
        <v>6</v>
      </c>
    </row>
    <row r="86" spans="1:16" ht="24" customHeight="1">
      <c r="A86" s="671" t="s">
        <v>309</v>
      </c>
      <c r="B86" s="2211">
        <v>0</v>
      </c>
      <c r="C86" s="2212">
        <v>0</v>
      </c>
      <c r="D86" s="2213">
        <v>0</v>
      </c>
      <c r="E86" s="2211">
        <v>0</v>
      </c>
      <c r="F86" s="2212">
        <v>0</v>
      </c>
      <c r="G86" s="2214">
        <v>0</v>
      </c>
      <c r="H86" s="2215">
        <v>1</v>
      </c>
      <c r="I86" s="2212">
        <v>1</v>
      </c>
      <c r="J86" s="2213">
        <v>2</v>
      </c>
      <c r="K86" s="2211">
        <v>0</v>
      </c>
      <c r="L86" s="2212">
        <v>0</v>
      </c>
      <c r="M86" s="2214">
        <v>0</v>
      </c>
      <c r="N86" s="2210">
        <v>1</v>
      </c>
      <c r="O86" s="2149">
        <v>1</v>
      </c>
      <c r="P86" s="2150">
        <v>2</v>
      </c>
    </row>
    <row r="87" spans="1:16" ht="24" customHeight="1">
      <c r="A87" s="671" t="s">
        <v>186</v>
      </c>
      <c r="B87" s="2211">
        <v>0</v>
      </c>
      <c r="C87" s="2212">
        <v>0</v>
      </c>
      <c r="D87" s="2213">
        <v>0</v>
      </c>
      <c r="E87" s="2211">
        <v>0</v>
      </c>
      <c r="F87" s="2212">
        <v>0</v>
      </c>
      <c r="G87" s="2214">
        <v>0</v>
      </c>
      <c r="H87" s="2215">
        <v>7</v>
      </c>
      <c r="I87" s="2212">
        <v>0</v>
      </c>
      <c r="J87" s="2213">
        <v>7</v>
      </c>
      <c r="K87" s="2211">
        <v>0</v>
      </c>
      <c r="L87" s="2212">
        <v>1</v>
      </c>
      <c r="M87" s="2214">
        <v>1</v>
      </c>
      <c r="N87" s="2210">
        <v>7</v>
      </c>
      <c r="O87" s="2149">
        <v>1</v>
      </c>
      <c r="P87" s="2150">
        <v>8</v>
      </c>
    </row>
    <row r="88" spans="1:16" ht="48.75" customHeight="1">
      <c r="A88" s="671" t="s">
        <v>310</v>
      </c>
      <c r="B88" s="2211">
        <v>0</v>
      </c>
      <c r="C88" s="2212">
        <v>0</v>
      </c>
      <c r="D88" s="2213">
        <v>0</v>
      </c>
      <c r="E88" s="2211">
        <v>0</v>
      </c>
      <c r="F88" s="2212">
        <v>1</v>
      </c>
      <c r="G88" s="2214">
        <v>1</v>
      </c>
      <c r="H88" s="2215">
        <v>5</v>
      </c>
      <c r="I88" s="2212">
        <v>1</v>
      </c>
      <c r="J88" s="2213">
        <v>6</v>
      </c>
      <c r="K88" s="2211">
        <v>0</v>
      </c>
      <c r="L88" s="2212">
        <v>1</v>
      </c>
      <c r="M88" s="2214">
        <v>1</v>
      </c>
      <c r="N88" s="2210">
        <v>5</v>
      </c>
      <c r="O88" s="2149">
        <v>3</v>
      </c>
      <c r="P88" s="2150">
        <v>8</v>
      </c>
    </row>
    <row r="89" spans="1:16" ht="24" customHeight="1">
      <c r="A89" s="671" t="s">
        <v>187</v>
      </c>
      <c r="B89" s="2151">
        <v>0</v>
      </c>
      <c r="C89" s="2144">
        <v>0</v>
      </c>
      <c r="D89" s="2154">
        <v>0</v>
      </c>
      <c r="E89" s="2151">
        <v>0</v>
      </c>
      <c r="F89" s="2144">
        <v>0</v>
      </c>
      <c r="G89" s="2153">
        <v>0</v>
      </c>
      <c r="H89" s="2152">
        <v>0</v>
      </c>
      <c r="I89" s="2144">
        <v>2</v>
      </c>
      <c r="J89" s="2154">
        <v>2</v>
      </c>
      <c r="K89" s="2151">
        <v>0</v>
      </c>
      <c r="L89" s="2144">
        <v>0</v>
      </c>
      <c r="M89" s="2153">
        <v>0</v>
      </c>
      <c r="N89" s="2210">
        <v>0</v>
      </c>
      <c r="O89" s="2149">
        <v>2</v>
      </c>
      <c r="P89" s="2150">
        <v>2</v>
      </c>
    </row>
    <row r="90" spans="1:16" ht="24" customHeight="1" thickBot="1">
      <c r="A90" s="674" t="s">
        <v>188</v>
      </c>
      <c r="B90" s="2167">
        <v>0</v>
      </c>
      <c r="C90" s="2168">
        <v>0</v>
      </c>
      <c r="D90" s="2223">
        <v>0</v>
      </c>
      <c r="E90" s="2167">
        <v>0</v>
      </c>
      <c r="F90" s="2168">
        <v>0</v>
      </c>
      <c r="G90" s="2224">
        <v>0</v>
      </c>
      <c r="H90" s="2225">
        <v>3</v>
      </c>
      <c r="I90" s="2168">
        <v>0</v>
      </c>
      <c r="J90" s="2223">
        <v>3</v>
      </c>
      <c r="K90" s="2167">
        <v>3</v>
      </c>
      <c r="L90" s="2168">
        <v>0</v>
      </c>
      <c r="M90" s="2224">
        <v>3</v>
      </c>
      <c r="N90" s="2221">
        <v>6</v>
      </c>
      <c r="O90" s="2170">
        <v>0</v>
      </c>
      <c r="P90" s="2171">
        <v>6</v>
      </c>
    </row>
    <row r="91" spans="1:16" ht="31.5" customHeight="1" thickBot="1">
      <c r="A91" s="2226" t="s">
        <v>13</v>
      </c>
      <c r="B91" s="2227">
        <v>17</v>
      </c>
      <c r="C91" s="2227">
        <v>17</v>
      </c>
      <c r="D91" s="2227">
        <v>34</v>
      </c>
      <c r="E91" s="2227">
        <v>85</v>
      </c>
      <c r="F91" s="2227">
        <v>14</v>
      </c>
      <c r="G91" s="2227">
        <v>99</v>
      </c>
      <c r="H91" s="2227">
        <v>136</v>
      </c>
      <c r="I91" s="2227">
        <v>30</v>
      </c>
      <c r="J91" s="2227">
        <v>166</v>
      </c>
      <c r="K91" s="2227">
        <v>34</v>
      </c>
      <c r="L91" s="2227">
        <v>25</v>
      </c>
      <c r="M91" s="2227">
        <v>59</v>
      </c>
      <c r="N91" s="2228">
        <v>272</v>
      </c>
      <c r="O91" s="2228">
        <v>86</v>
      </c>
      <c r="P91" s="2161">
        <v>358</v>
      </c>
    </row>
    <row r="92" spans="1:16" ht="57" customHeight="1" thickBot="1">
      <c r="A92" s="1232" t="s">
        <v>311</v>
      </c>
      <c r="B92" s="2229">
        <v>1007</v>
      </c>
      <c r="C92" s="2229">
        <v>212</v>
      </c>
      <c r="D92" s="2229">
        <v>1219</v>
      </c>
      <c r="E92" s="2229">
        <v>993</v>
      </c>
      <c r="F92" s="2229">
        <v>262</v>
      </c>
      <c r="G92" s="2229">
        <v>1255</v>
      </c>
      <c r="H92" s="2229">
        <v>1088</v>
      </c>
      <c r="I92" s="2229">
        <v>405</v>
      </c>
      <c r="J92" s="2229">
        <v>1493</v>
      </c>
      <c r="K92" s="2229">
        <v>626</v>
      </c>
      <c r="L92" s="2229">
        <v>356</v>
      </c>
      <c r="M92" s="2229">
        <v>982</v>
      </c>
      <c r="N92" s="2229">
        <v>3714</v>
      </c>
      <c r="O92" s="2229">
        <v>1235</v>
      </c>
      <c r="P92" s="2230">
        <v>4949</v>
      </c>
    </row>
    <row r="93" spans="1:16" ht="30.75" customHeight="1">
      <c r="A93" s="3194"/>
      <c r="B93" s="3194"/>
      <c r="C93" s="3194"/>
      <c r="D93" s="3194"/>
      <c r="E93" s="3194"/>
      <c r="F93" s="3194"/>
      <c r="G93" s="3194"/>
      <c r="H93" s="3194"/>
      <c r="I93" s="3194"/>
      <c r="J93" s="3194"/>
      <c r="K93" s="3194"/>
      <c r="L93" s="3194"/>
      <c r="M93" s="3194"/>
      <c r="N93" s="3194"/>
      <c r="O93" s="3194"/>
      <c r="P93" s="3194"/>
    </row>
    <row r="94" spans="1:16" ht="20.25">
      <c r="A94" s="1180"/>
      <c r="B94" s="1180"/>
      <c r="C94" s="1180"/>
      <c r="D94" s="1180"/>
      <c r="E94" s="1180"/>
      <c r="F94" s="1180"/>
      <c r="G94" s="1180"/>
      <c r="H94" s="1180"/>
      <c r="I94" s="1180"/>
      <c r="J94" s="1180"/>
      <c r="K94" s="1180"/>
      <c r="L94" s="1180"/>
      <c r="M94" s="1180"/>
      <c r="N94" s="1180"/>
      <c r="O94" s="1180"/>
      <c r="P94" s="1180"/>
    </row>
    <row r="95" spans="1:16" ht="45" customHeight="1">
      <c r="A95" s="1180"/>
      <c r="B95" s="1244"/>
      <c r="C95" s="1244"/>
      <c r="D95" s="1244"/>
      <c r="E95" s="1244"/>
      <c r="F95" s="1244"/>
      <c r="G95" s="1244"/>
      <c r="H95" s="1244"/>
      <c r="I95" s="1244"/>
      <c r="J95" s="1244"/>
      <c r="K95" s="1244"/>
      <c r="L95" s="1244"/>
      <c r="M95" s="1244"/>
      <c r="N95" s="1244"/>
      <c r="O95" s="1244"/>
      <c r="P95" s="1244"/>
    </row>
  </sheetData>
  <sheetProtection/>
  <mergeCells count="10">
    <mergeCell ref="A93:P93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FF00"/>
  </sheetPr>
  <dimension ref="A1:Y77"/>
  <sheetViews>
    <sheetView tabSelected="1" zoomScale="50" zoomScaleNormal="50" zoomScalePageLayoutView="0" workbookViewId="0" topLeftCell="A40">
      <selection activeCell="S60" sqref="S60"/>
    </sheetView>
  </sheetViews>
  <sheetFormatPr defaultColWidth="9.00390625" defaultRowHeight="12.75"/>
  <cols>
    <col min="1" max="1" width="88.375" style="677" customWidth="1"/>
    <col min="2" max="18" width="9.375" style="677" customWidth="1"/>
    <col min="19" max="19" width="9.375" style="739" customWidth="1"/>
    <col min="20" max="16384" width="9.125" style="677" customWidth="1"/>
  </cols>
  <sheetData>
    <row r="1" spans="1:19" ht="46.5" customHeight="1">
      <c r="A1" s="3206" t="s">
        <v>173</v>
      </c>
      <c r="B1" s="3206"/>
      <c r="C1" s="3206"/>
      <c r="D1" s="3206"/>
      <c r="E1" s="3206"/>
      <c r="F1" s="3206"/>
      <c r="G1" s="3206"/>
      <c r="H1" s="3206"/>
      <c r="I1" s="3206"/>
      <c r="J1" s="3206"/>
      <c r="K1" s="3206"/>
      <c r="L1" s="3206"/>
      <c r="M1" s="3206"/>
      <c r="N1" s="3206"/>
      <c r="O1" s="3206"/>
      <c r="P1" s="3206"/>
      <c r="Q1" s="3206"/>
      <c r="R1" s="3206"/>
      <c r="S1" s="3206"/>
    </row>
    <row r="2" spans="1:19" ht="21" customHeight="1">
      <c r="A2" s="3206" t="s">
        <v>359</v>
      </c>
      <c r="B2" s="3206"/>
      <c r="C2" s="3206"/>
      <c r="D2" s="3206"/>
      <c r="E2" s="3206"/>
      <c r="F2" s="3206"/>
      <c r="G2" s="3206"/>
      <c r="H2" s="3206"/>
      <c r="I2" s="3206"/>
      <c r="J2" s="3206"/>
      <c r="K2" s="3206"/>
      <c r="L2" s="3206"/>
      <c r="M2" s="3206"/>
      <c r="N2" s="3206"/>
      <c r="O2" s="3206"/>
      <c r="P2" s="3206"/>
      <c r="Q2" s="3206"/>
      <c r="R2" s="3206"/>
      <c r="S2" s="3206"/>
    </row>
    <row r="3" spans="1:19" ht="16.5" customHeight="1" thickBot="1">
      <c r="A3" s="2095"/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9"/>
    </row>
    <row r="4" spans="1:19" ht="33" customHeight="1">
      <c r="A4" s="3217" t="s">
        <v>9</v>
      </c>
      <c r="B4" s="3207" t="s">
        <v>0</v>
      </c>
      <c r="C4" s="3208"/>
      <c r="D4" s="3208"/>
      <c r="E4" s="3207" t="s">
        <v>1</v>
      </c>
      <c r="F4" s="3208"/>
      <c r="G4" s="3220"/>
      <c r="H4" s="3224" t="s">
        <v>2</v>
      </c>
      <c r="I4" s="3208"/>
      <c r="J4" s="3208"/>
      <c r="K4" s="3207" t="s">
        <v>3</v>
      </c>
      <c r="L4" s="3208"/>
      <c r="M4" s="3220"/>
      <c r="N4" s="3207">
        <v>5</v>
      </c>
      <c r="O4" s="3208"/>
      <c r="P4" s="3208"/>
      <c r="Q4" s="3211" t="s">
        <v>6</v>
      </c>
      <c r="R4" s="3212"/>
      <c r="S4" s="3213"/>
    </row>
    <row r="5" spans="1:19" ht="33" customHeight="1" thickBot="1">
      <c r="A5" s="3218"/>
      <c r="B5" s="3209"/>
      <c r="C5" s="3210"/>
      <c r="D5" s="3210"/>
      <c r="E5" s="3221"/>
      <c r="F5" s="3222"/>
      <c r="G5" s="3223"/>
      <c r="H5" s="3222"/>
      <c r="I5" s="3222"/>
      <c r="J5" s="3222"/>
      <c r="K5" s="3225"/>
      <c r="L5" s="3226"/>
      <c r="M5" s="3227"/>
      <c r="N5" s="3209"/>
      <c r="O5" s="3210"/>
      <c r="P5" s="3210"/>
      <c r="Q5" s="3214"/>
      <c r="R5" s="3215"/>
      <c r="S5" s="3216"/>
    </row>
    <row r="6" spans="1:19" ht="174" customHeight="1" thickBot="1">
      <c r="A6" s="3219"/>
      <c r="B6" s="680" t="s">
        <v>26</v>
      </c>
      <c r="C6" s="680" t="s">
        <v>27</v>
      </c>
      <c r="D6" s="680" t="s">
        <v>4</v>
      </c>
      <c r="E6" s="680" t="s">
        <v>26</v>
      </c>
      <c r="F6" s="680" t="s">
        <v>27</v>
      </c>
      <c r="G6" s="680" t="s">
        <v>4</v>
      </c>
      <c r="H6" s="680" t="s">
        <v>26</v>
      </c>
      <c r="I6" s="680" t="s">
        <v>27</v>
      </c>
      <c r="J6" s="680" t="s">
        <v>4</v>
      </c>
      <c r="K6" s="680" t="s">
        <v>26</v>
      </c>
      <c r="L6" s="680" t="s">
        <v>27</v>
      </c>
      <c r="M6" s="680" t="s">
        <v>4</v>
      </c>
      <c r="N6" s="680" t="s">
        <v>26</v>
      </c>
      <c r="O6" s="680" t="s">
        <v>27</v>
      </c>
      <c r="P6" s="680" t="s">
        <v>4</v>
      </c>
      <c r="Q6" s="680" t="s">
        <v>26</v>
      </c>
      <c r="R6" s="680" t="s">
        <v>27</v>
      </c>
      <c r="S6" s="1246" t="s">
        <v>4</v>
      </c>
    </row>
    <row r="7" spans="1:19" ht="34.5" customHeight="1" thickBot="1">
      <c r="A7" s="681" t="s">
        <v>22</v>
      </c>
      <c r="B7" s="682"/>
      <c r="C7" s="683"/>
      <c r="D7" s="684"/>
      <c r="E7" s="685"/>
      <c r="F7" s="685"/>
      <c r="G7" s="686"/>
      <c r="H7" s="682"/>
      <c r="I7" s="685"/>
      <c r="J7" s="687"/>
      <c r="K7" s="685"/>
      <c r="L7" s="685"/>
      <c r="M7" s="686"/>
      <c r="N7" s="682"/>
      <c r="O7" s="685"/>
      <c r="P7" s="687"/>
      <c r="Q7" s="688"/>
      <c r="R7" s="688"/>
      <c r="S7" s="689"/>
    </row>
    <row r="8" spans="1:19" ht="28.5" customHeight="1">
      <c r="A8" s="673" t="s">
        <v>174</v>
      </c>
      <c r="B8" s="690">
        <v>0</v>
      </c>
      <c r="C8" s="691">
        <v>0</v>
      </c>
      <c r="D8" s="693">
        <v>0</v>
      </c>
      <c r="E8" s="694">
        <v>0</v>
      </c>
      <c r="F8" s="691">
        <v>0</v>
      </c>
      <c r="G8" s="693">
        <v>0</v>
      </c>
      <c r="H8" s="694">
        <v>0</v>
      </c>
      <c r="I8" s="691">
        <v>0</v>
      </c>
      <c r="J8" s="692">
        <v>0</v>
      </c>
      <c r="K8" s="690">
        <v>0</v>
      </c>
      <c r="L8" s="691">
        <v>5</v>
      </c>
      <c r="M8" s="693">
        <v>5</v>
      </c>
      <c r="N8" s="694">
        <v>0</v>
      </c>
      <c r="O8" s="691">
        <v>3</v>
      </c>
      <c r="P8" s="692">
        <v>3</v>
      </c>
      <c r="Q8" s="1159">
        <v>0</v>
      </c>
      <c r="R8" s="758">
        <v>8</v>
      </c>
      <c r="S8" s="759">
        <v>8</v>
      </c>
    </row>
    <row r="9" spans="1:19" ht="28.5" customHeight="1">
      <c r="A9" s="671" t="s">
        <v>175</v>
      </c>
      <c r="B9" s="695">
        <v>0</v>
      </c>
      <c r="C9" s="696">
        <v>0</v>
      </c>
      <c r="D9" s="698">
        <v>0</v>
      </c>
      <c r="E9" s="699">
        <v>0</v>
      </c>
      <c r="F9" s="696">
        <v>0</v>
      </c>
      <c r="G9" s="698">
        <v>0</v>
      </c>
      <c r="H9" s="699">
        <v>1</v>
      </c>
      <c r="I9" s="696">
        <v>23</v>
      </c>
      <c r="J9" s="697">
        <v>24</v>
      </c>
      <c r="K9" s="695">
        <v>4</v>
      </c>
      <c r="L9" s="696">
        <v>14</v>
      </c>
      <c r="M9" s="698">
        <v>18</v>
      </c>
      <c r="N9" s="699">
        <v>3</v>
      </c>
      <c r="O9" s="696">
        <v>33</v>
      </c>
      <c r="P9" s="697">
        <v>36</v>
      </c>
      <c r="Q9" s="1160">
        <v>8</v>
      </c>
      <c r="R9" s="718">
        <v>70</v>
      </c>
      <c r="S9" s="719">
        <v>78</v>
      </c>
    </row>
    <row r="10" spans="1:19" ht="28.5" customHeight="1">
      <c r="A10" s="671" t="s">
        <v>189</v>
      </c>
      <c r="B10" s="695">
        <v>0</v>
      </c>
      <c r="C10" s="696">
        <v>0</v>
      </c>
      <c r="D10" s="698">
        <v>0</v>
      </c>
      <c r="E10" s="699">
        <v>0</v>
      </c>
      <c r="F10" s="696">
        <v>0</v>
      </c>
      <c r="G10" s="698">
        <v>0</v>
      </c>
      <c r="H10" s="699">
        <v>0</v>
      </c>
      <c r="I10" s="696">
        <v>0</v>
      </c>
      <c r="J10" s="697">
        <v>0</v>
      </c>
      <c r="K10" s="695">
        <v>1</v>
      </c>
      <c r="L10" s="696">
        <v>5</v>
      </c>
      <c r="M10" s="698">
        <v>6</v>
      </c>
      <c r="N10" s="699">
        <v>1</v>
      </c>
      <c r="O10" s="696">
        <v>5</v>
      </c>
      <c r="P10" s="697">
        <v>6</v>
      </c>
      <c r="Q10" s="1160">
        <v>2</v>
      </c>
      <c r="R10" s="718">
        <v>10</v>
      </c>
      <c r="S10" s="719">
        <v>12</v>
      </c>
    </row>
    <row r="11" spans="1:19" ht="28.5" customHeight="1">
      <c r="A11" s="671" t="s">
        <v>176</v>
      </c>
      <c r="B11" s="695">
        <v>0</v>
      </c>
      <c r="C11" s="696">
        <v>0</v>
      </c>
      <c r="D11" s="698">
        <v>0</v>
      </c>
      <c r="E11" s="699">
        <v>0</v>
      </c>
      <c r="F11" s="696">
        <v>0</v>
      </c>
      <c r="G11" s="698">
        <v>0</v>
      </c>
      <c r="H11" s="699">
        <v>2</v>
      </c>
      <c r="I11" s="696">
        <v>42</v>
      </c>
      <c r="J11" s="697">
        <v>44</v>
      </c>
      <c r="K11" s="695">
        <v>6</v>
      </c>
      <c r="L11" s="696">
        <v>16</v>
      </c>
      <c r="M11" s="698">
        <v>22</v>
      </c>
      <c r="N11" s="699">
        <v>13</v>
      </c>
      <c r="O11" s="696">
        <v>7</v>
      </c>
      <c r="P11" s="697">
        <v>20</v>
      </c>
      <c r="Q11" s="1160">
        <v>21</v>
      </c>
      <c r="R11" s="718">
        <v>65</v>
      </c>
      <c r="S11" s="719">
        <v>86</v>
      </c>
    </row>
    <row r="12" spans="1:19" ht="44.25" customHeight="1">
      <c r="A12" s="671" t="s">
        <v>212</v>
      </c>
      <c r="B12" s="695">
        <v>0</v>
      </c>
      <c r="C12" s="696">
        <v>0</v>
      </c>
      <c r="D12" s="698">
        <v>0</v>
      </c>
      <c r="E12" s="699">
        <v>0</v>
      </c>
      <c r="F12" s="696">
        <v>0</v>
      </c>
      <c r="G12" s="698">
        <v>0</v>
      </c>
      <c r="H12" s="699">
        <v>0</v>
      </c>
      <c r="I12" s="696">
        <v>0</v>
      </c>
      <c r="J12" s="697">
        <v>0</v>
      </c>
      <c r="K12" s="695">
        <v>0</v>
      </c>
      <c r="L12" s="696">
        <v>1</v>
      </c>
      <c r="M12" s="698">
        <v>1</v>
      </c>
      <c r="N12" s="699">
        <v>0</v>
      </c>
      <c r="O12" s="696">
        <v>3</v>
      </c>
      <c r="P12" s="697">
        <v>3</v>
      </c>
      <c r="Q12" s="1160">
        <v>0</v>
      </c>
      <c r="R12" s="718">
        <v>4</v>
      </c>
      <c r="S12" s="719">
        <v>4</v>
      </c>
    </row>
    <row r="13" spans="1:19" ht="40.5" customHeight="1">
      <c r="A13" s="671" t="s">
        <v>213</v>
      </c>
      <c r="B13" s="695">
        <v>10</v>
      </c>
      <c r="C13" s="696">
        <v>0</v>
      </c>
      <c r="D13" s="698">
        <v>10</v>
      </c>
      <c r="E13" s="699">
        <v>5</v>
      </c>
      <c r="F13" s="696">
        <v>0</v>
      </c>
      <c r="G13" s="698">
        <v>5</v>
      </c>
      <c r="H13" s="699">
        <v>17</v>
      </c>
      <c r="I13" s="696">
        <v>2</v>
      </c>
      <c r="J13" s="697">
        <v>19</v>
      </c>
      <c r="K13" s="695">
        <v>3</v>
      </c>
      <c r="L13" s="696">
        <v>0</v>
      </c>
      <c r="M13" s="698">
        <v>3</v>
      </c>
      <c r="N13" s="699">
        <v>17</v>
      </c>
      <c r="O13" s="696">
        <v>1</v>
      </c>
      <c r="P13" s="697">
        <v>18</v>
      </c>
      <c r="Q13" s="1160">
        <v>52</v>
      </c>
      <c r="R13" s="718">
        <v>3</v>
      </c>
      <c r="S13" s="719">
        <v>55</v>
      </c>
    </row>
    <row r="14" spans="1:19" ht="28.5" customHeight="1">
      <c r="A14" s="671" t="s">
        <v>178</v>
      </c>
      <c r="B14" s="695">
        <v>10</v>
      </c>
      <c r="C14" s="696">
        <v>13</v>
      </c>
      <c r="D14" s="698">
        <v>23</v>
      </c>
      <c r="E14" s="699">
        <v>0</v>
      </c>
      <c r="F14" s="696">
        <v>44</v>
      </c>
      <c r="G14" s="698">
        <v>44</v>
      </c>
      <c r="H14" s="699">
        <v>0</v>
      </c>
      <c r="I14" s="696">
        <v>45</v>
      </c>
      <c r="J14" s="697">
        <v>45</v>
      </c>
      <c r="K14" s="695">
        <v>0</v>
      </c>
      <c r="L14" s="696">
        <v>34</v>
      </c>
      <c r="M14" s="698">
        <v>34</v>
      </c>
      <c r="N14" s="699">
        <v>0</v>
      </c>
      <c r="O14" s="696">
        <v>30</v>
      </c>
      <c r="P14" s="697">
        <v>30</v>
      </c>
      <c r="Q14" s="1160">
        <v>10</v>
      </c>
      <c r="R14" s="718">
        <v>166</v>
      </c>
      <c r="S14" s="719">
        <v>176</v>
      </c>
    </row>
    <row r="15" spans="1:19" ht="28.5" customHeight="1">
      <c r="A15" s="671" t="s">
        <v>179</v>
      </c>
      <c r="B15" s="695">
        <v>23</v>
      </c>
      <c r="C15" s="696">
        <v>59</v>
      </c>
      <c r="D15" s="698">
        <v>82</v>
      </c>
      <c r="E15" s="699">
        <v>28</v>
      </c>
      <c r="F15" s="696">
        <v>77</v>
      </c>
      <c r="G15" s="698">
        <v>105</v>
      </c>
      <c r="H15" s="699">
        <v>47</v>
      </c>
      <c r="I15" s="696">
        <v>107</v>
      </c>
      <c r="J15" s="697">
        <v>154</v>
      </c>
      <c r="K15" s="695">
        <v>3</v>
      </c>
      <c r="L15" s="696">
        <v>84</v>
      </c>
      <c r="M15" s="698">
        <v>87</v>
      </c>
      <c r="N15" s="699">
        <v>2</v>
      </c>
      <c r="O15" s="696">
        <v>64</v>
      </c>
      <c r="P15" s="697">
        <v>66</v>
      </c>
      <c r="Q15" s="1160">
        <v>103</v>
      </c>
      <c r="R15" s="718">
        <v>391</v>
      </c>
      <c r="S15" s="719">
        <v>494</v>
      </c>
    </row>
    <row r="16" spans="1:19" ht="28.5" customHeight="1">
      <c r="A16" s="671" t="s">
        <v>180</v>
      </c>
      <c r="B16" s="695">
        <v>0</v>
      </c>
      <c r="C16" s="696">
        <v>0</v>
      </c>
      <c r="D16" s="698">
        <v>0</v>
      </c>
      <c r="E16" s="699">
        <v>0</v>
      </c>
      <c r="F16" s="696">
        <v>0</v>
      </c>
      <c r="G16" s="698">
        <v>0</v>
      </c>
      <c r="H16" s="699">
        <v>0</v>
      </c>
      <c r="I16" s="696">
        <v>14</v>
      </c>
      <c r="J16" s="697">
        <v>14</v>
      </c>
      <c r="K16" s="695">
        <v>0</v>
      </c>
      <c r="L16" s="696">
        <v>7</v>
      </c>
      <c r="M16" s="698">
        <v>7</v>
      </c>
      <c r="N16" s="699">
        <v>0</v>
      </c>
      <c r="O16" s="696">
        <v>7</v>
      </c>
      <c r="P16" s="697">
        <v>7</v>
      </c>
      <c r="Q16" s="1160">
        <v>0</v>
      </c>
      <c r="R16" s="718">
        <v>28</v>
      </c>
      <c r="S16" s="719">
        <v>28</v>
      </c>
    </row>
    <row r="17" spans="1:19" ht="28.5" customHeight="1">
      <c r="A17" s="671" t="s">
        <v>181</v>
      </c>
      <c r="B17" s="695">
        <v>15</v>
      </c>
      <c r="C17" s="696">
        <v>8</v>
      </c>
      <c r="D17" s="698">
        <v>23</v>
      </c>
      <c r="E17" s="699">
        <v>15</v>
      </c>
      <c r="F17" s="696">
        <v>10</v>
      </c>
      <c r="G17" s="698">
        <v>25</v>
      </c>
      <c r="H17" s="699">
        <v>25</v>
      </c>
      <c r="I17" s="696">
        <v>10</v>
      </c>
      <c r="J17" s="697">
        <v>35</v>
      </c>
      <c r="K17" s="695">
        <v>0</v>
      </c>
      <c r="L17" s="696">
        <v>14</v>
      </c>
      <c r="M17" s="698">
        <v>14</v>
      </c>
      <c r="N17" s="699">
        <v>0</v>
      </c>
      <c r="O17" s="696">
        <v>15</v>
      </c>
      <c r="P17" s="697">
        <v>15</v>
      </c>
      <c r="Q17" s="1160">
        <v>55</v>
      </c>
      <c r="R17" s="718">
        <v>57</v>
      </c>
      <c r="S17" s="719">
        <v>112</v>
      </c>
    </row>
    <row r="18" spans="1:19" ht="28.5" customHeight="1">
      <c r="A18" s="671" t="s">
        <v>214</v>
      </c>
      <c r="B18" s="695">
        <v>5</v>
      </c>
      <c r="C18" s="696">
        <v>12</v>
      </c>
      <c r="D18" s="698">
        <v>17</v>
      </c>
      <c r="E18" s="699">
        <v>8</v>
      </c>
      <c r="F18" s="696">
        <v>3</v>
      </c>
      <c r="G18" s="698">
        <v>11</v>
      </c>
      <c r="H18" s="699">
        <v>7</v>
      </c>
      <c r="I18" s="696">
        <v>0</v>
      </c>
      <c r="J18" s="697">
        <v>7</v>
      </c>
      <c r="K18" s="695">
        <v>0</v>
      </c>
      <c r="L18" s="696">
        <v>1</v>
      </c>
      <c r="M18" s="698">
        <v>1</v>
      </c>
      <c r="N18" s="699">
        <v>0</v>
      </c>
      <c r="O18" s="696">
        <v>0</v>
      </c>
      <c r="P18" s="697">
        <v>0</v>
      </c>
      <c r="Q18" s="1160">
        <v>20</v>
      </c>
      <c r="R18" s="718">
        <v>16</v>
      </c>
      <c r="S18" s="719">
        <v>36</v>
      </c>
    </row>
    <row r="19" spans="1:19" ht="28.5" customHeight="1" thickBot="1">
      <c r="A19" s="671" t="s">
        <v>182</v>
      </c>
      <c r="B19" s="710">
        <v>15</v>
      </c>
      <c r="C19" s="711">
        <v>7</v>
      </c>
      <c r="D19" s="713">
        <v>22</v>
      </c>
      <c r="E19" s="704">
        <v>14</v>
      </c>
      <c r="F19" s="701">
        <v>29</v>
      </c>
      <c r="G19" s="703">
        <v>43</v>
      </c>
      <c r="H19" s="704">
        <v>21</v>
      </c>
      <c r="I19" s="701">
        <v>20</v>
      </c>
      <c r="J19" s="702">
        <v>41</v>
      </c>
      <c r="K19" s="700">
        <v>6</v>
      </c>
      <c r="L19" s="701">
        <v>43</v>
      </c>
      <c r="M19" s="703">
        <v>49</v>
      </c>
      <c r="N19" s="704">
        <v>0</v>
      </c>
      <c r="O19" s="701">
        <v>33</v>
      </c>
      <c r="P19" s="702">
        <v>33</v>
      </c>
      <c r="Q19" s="1160">
        <v>56</v>
      </c>
      <c r="R19" s="718">
        <v>132</v>
      </c>
      <c r="S19" s="719">
        <v>188</v>
      </c>
    </row>
    <row r="20" spans="1:25" ht="27.75" customHeight="1" thickBot="1">
      <c r="A20" s="1161" t="s">
        <v>183</v>
      </c>
      <c r="B20" s="810">
        <v>39</v>
      </c>
      <c r="C20" s="1018">
        <v>25</v>
      </c>
      <c r="D20" s="1162">
        <v>64</v>
      </c>
      <c r="E20" s="838">
        <v>44</v>
      </c>
      <c r="F20" s="1019">
        <v>22</v>
      </c>
      <c r="G20" s="1163">
        <v>66</v>
      </c>
      <c r="H20" s="1020">
        <v>88</v>
      </c>
      <c r="I20" s="1019">
        <v>50</v>
      </c>
      <c r="J20" s="1164">
        <v>138</v>
      </c>
      <c r="K20" s="838">
        <v>51</v>
      </c>
      <c r="L20" s="1019">
        <v>38</v>
      </c>
      <c r="M20" s="1163">
        <v>89</v>
      </c>
      <c r="N20" s="1020">
        <v>58</v>
      </c>
      <c r="O20" s="1019">
        <v>37</v>
      </c>
      <c r="P20" s="1164">
        <v>95</v>
      </c>
      <c r="Q20" s="1164">
        <v>280</v>
      </c>
      <c r="R20" s="1164">
        <v>172</v>
      </c>
      <c r="S20" s="1163">
        <v>452</v>
      </c>
      <c r="T20" s="2112"/>
      <c r="U20" s="2112"/>
      <c r="V20" s="676"/>
      <c r="W20" s="676"/>
      <c r="X20" s="676"/>
      <c r="Y20" s="676"/>
    </row>
    <row r="21" spans="1:19" ht="36" customHeight="1">
      <c r="A21" s="673" t="s">
        <v>184</v>
      </c>
      <c r="B21" s="705">
        <v>10</v>
      </c>
      <c r="C21" s="706">
        <v>1</v>
      </c>
      <c r="D21" s="693">
        <v>11</v>
      </c>
      <c r="E21" s="705">
        <v>10</v>
      </c>
      <c r="F21" s="706">
        <v>11</v>
      </c>
      <c r="G21" s="708">
        <v>21</v>
      </c>
      <c r="H21" s="709">
        <v>21</v>
      </c>
      <c r="I21" s="706">
        <v>10</v>
      </c>
      <c r="J21" s="707">
        <v>31</v>
      </c>
      <c r="K21" s="705">
        <v>4</v>
      </c>
      <c r="L21" s="706">
        <v>6</v>
      </c>
      <c r="M21" s="708">
        <v>10</v>
      </c>
      <c r="N21" s="709">
        <v>7</v>
      </c>
      <c r="O21" s="706">
        <v>4</v>
      </c>
      <c r="P21" s="707">
        <v>11</v>
      </c>
      <c r="Q21" s="1160">
        <v>52</v>
      </c>
      <c r="R21" s="718">
        <v>32</v>
      </c>
      <c r="S21" s="719">
        <v>84</v>
      </c>
    </row>
    <row r="22" spans="1:19" ht="36" customHeight="1">
      <c r="A22" s="671" t="s">
        <v>185</v>
      </c>
      <c r="B22" s="695">
        <v>10</v>
      </c>
      <c r="C22" s="696">
        <v>10</v>
      </c>
      <c r="D22" s="707">
        <v>20</v>
      </c>
      <c r="E22" s="695">
        <v>0</v>
      </c>
      <c r="F22" s="696">
        <v>9</v>
      </c>
      <c r="G22" s="698">
        <v>9</v>
      </c>
      <c r="H22" s="699">
        <v>0</v>
      </c>
      <c r="I22" s="696">
        <v>1</v>
      </c>
      <c r="J22" s="697">
        <v>1</v>
      </c>
      <c r="K22" s="695">
        <v>0</v>
      </c>
      <c r="L22" s="696">
        <v>0</v>
      </c>
      <c r="M22" s="698">
        <v>0</v>
      </c>
      <c r="N22" s="699">
        <v>0</v>
      </c>
      <c r="O22" s="696">
        <v>0</v>
      </c>
      <c r="P22" s="697">
        <v>0</v>
      </c>
      <c r="Q22" s="1160">
        <v>10</v>
      </c>
      <c r="R22" s="718">
        <v>20</v>
      </c>
      <c r="S22" s="719">
        <v>30</v>
      </c>
    </row>
    <row r="23" spans="1:19" ht="36" customHeight="1">
      <c r="A23" s="671" t="s">
        <v>186</v>
      </c>
      <c r="B23" s="695">
        <v>25</v>
      </c>
      <c r="C23" s="696">
        <v>12</v>
      </c>
      <c r="D23" s="697">
        <v>37</v>
      </c>
      <c r="E23" s="695">
        <v>25</v>
      </c>
      <c r="F23" s="696">
        <v>41</v>
      </c>
      <c r="G23" s="698">
        <v>66</v>
      </c>
      <c r="H23" s="699">
        <v>27</v>
      </c>
      <c r="I23" s="696">
        <v>83</v>
      </c>
      <c r="J23" s="697">
        <v>110</v>
      </c>
      <c r="K23" s="695">
        <v>13</v>
      </c>
      <c r="L23" s="696">
        <v>37</v>
      </c>
      <c r="M23" s="698">
        <v>50</v>
      </c>
      <c r="N23" s="699">
        <v>16</v>
      </c>
      <c r="O23" s="696">
        <v>25</v>
      </c>
      <c r="P23" s="697">
        <v>41</v>
      </c>
      <c r="Q23" s="1160">
        <v>106</v>
      </c>
      <c r="R23" s="718">
        <v>198</v>
      </c>
      <c r="S23" s="719">
        <v>304</v>
      </c>
    </row>
    <row r="24" spans="1:19" ht="49.5" customHeight="1">
      <c r="A24" s="671" t="s">
        <v>190</v>
      </c>
      <c r="B24" s="695">
        <v>10</v>
      </c>
      <c r="C24" s="696">
        <v>15</v>
      </c>
      <c r="D24" s="697">
        <v>25</v>
      </c>
      <c r="E24" s="695">
        <v>7</v>
      </c>
      <c r="F24" s="696">
        <v>35</v>
      </c>
      <c r="G24" s="698">
        <v>42</v>
      </c>
      <c r="H24" s="699">
        <v>12</v>
      </c>
      <c r="I24" s="696">
        <v>66</v>
      </c>
      <c r="J24" s="697">
        <v>78</v>
      </c>
      <c r="K24" s="695">
        <v>0</v>
      </c>
      <c r="L24" s="696">
        <v>32</v>
      </c>
      <c r="M24" s="698">
        <v>32</v>
      </c>
      <c r="N24" s="699">
        <v>0</v>
      </c>
      <c r="O24" s="696">
        <v>36</v>
      </c>
      <c r="P24" s="697">
        <v>36</v>
      </c>
      <c r="Q24" s="1160">
        <v>29</v>
      </c>
      <c r="R24" s="718">
        <v>184</v>
      </c>
      <c r="S24" s="719">
        <v>213</v>
      </c>
    </row>
    <row r="25" spans="1:19" ht="36" customHeight="1">
      <c r="A25" s="671" t="s">
        <v>187</v>
      </c>
      <c r="B25" s="695">
        <v>5</v>
      </c>
      <c r="C25" s="696">
        <v>3</v>
      </c>
      <c r="D25" s="697">
        <v>8</v>
      </c>
      <c r="E25" s="695">
        <v>9</v>
      </c>
      <c r="F25" s="696">
        <v>5</v>
      </c>
      <c r="G25" s="698">
        <v>14</v>
      </c>
      <c r="H25" s="699">
        <v>11</v>
      </c>
      <c r="I25" s="696">
        <v>12</v>
      </c>
      <c r="J25" s="697">
        <v>23</v>
      </c>
      <c r="K25" s="695">
        <v>0</v>
      </c>
      <c r="L25" s="696">
        <v>0</v>
      </c>
      <c r="M25" s="698">
        <v>0</v>
      </c>
      <c r="N25" s="699">
        <v>0</v>
      </c>
      <c r="O25" s="696">
        <v>0</v>
      </c>
      <c r="P25" s="697">
        <v>0</v>
      </c>
      <c r="Q25" s="1160">
        <v>25</v>
      </c>
      <c r="R25" s="718">
        <v>20</v>
      </c>
      <c r="S25" s="719">
        <v>45</v>
      </c>
    </row>
    <row r="26" spans="1:19" ht="36" customHeight="1" thickBot="1">
      <c r="A26" s="671" t="s">
        <v>188</v>
      </c>
      <c r="B26" s="710">
        <v>0</v>
      </c>
      <c r="C26" s="711">
        <v>8</v>
      </c>
      <c r="D26" s="712">
        <v>8</v>
      </c>
      <c r="E26" s="710">
        <v>0</v>
      </c>
      <c r="F26" s="711">
        <v>2</v>
      </c>
      <c r="G26" s="713">
        <v>2</v>
      </c>
      <c r="H26" s="714">
        <v>0</v>
      </c>
      <c r="I26" s="711">
        <v>6</v>
      </c>
      <c r="J26" s="712">
        <v>6</v>
      </c>
      <c r="K26" s="710">
        <v>0</v>
      </c>
      <c r="L26" s="711">
        <v>6</v>
      </c>
      <c r="M26" s="713">
        <v>6</v>
      </c>
      <c r="N26" s="714">
        <v>0</v>
      </c>
      <c r="O26" s="711">
        <v>10</v>
      </c>
      <c r="P26" s="712">
        <v>10</v>
      </c>
      <c r="Q26" s="724">
        <v>0</v>
      </c>
      <c r="R26" s="725">
        <v>32</v>
      </c>
      <c r="S26" s="726">
        <v>32</v>
      </c>
    </row>
    <row r="27" spans="1:19" ht="34.5" customHeight="1" thickBot="1">
      <c r="A27" s="744" t="s">
        <v>16</v>
      </c>
      <c r="B27" s="746">
        <v>177</v>
      </c>
      <c r="C27" s="746">
        <v>173</v>
      </c>
      <c r="D27" s="746">
        <v>350</v>
      </c>
      <c r="E27" s="746">
        <v>165</v>
      </c>
      <c r="F27" s="746">
        <v>288</v>
      </c>
      <c r="G27" s="746">
        <v>453</v>
      </c>
      <c r="H27" s="746">
        <v>279</v>
      </c>
      <c r="I27" s="746">
        <v>491</v>
      </c>
      <c r="J27" s="746">
        <v>770</v>
      </c>
      <c r="K27" s="746">
        <v>91</v>
      </c>
      <c r="L27" s="746">
        <v>343</v>
      </c>
      <c r="M27" s="746">
        <v>434</v>
      </c>
      <c r="N27" s="746">
        <v>117</v>
      </c>
      <c r="O27" s="746">
        <v>313</v>
      </c>
      <c r="P27" s="1935">
        <v>430</v>
      </c>
      <c r="Q27" s="785">
        <v>829</v>
      </c>
      <c r="R27" s="785">
        <v>1608</v>
      </c>
      <c r="S27" s="768">
        <v>2437</v>
      </c>
    </row>
    <row r="28" spans="1:19" ht="30.75" customHeight="1" thickBot="1">
      <c r="A28" s="715" t="s">
        <v>23</v>
      </c>
      <c r="B28" s="786"/>
      <c r="C28" s="1245"/>
      <c r="D28" s="684"/>
      <c r="E28" s="805"/>
      <c r="F28" s="1245"/>
      <c r="G28" s="773"/>
      <c r="H28" s="786"/>
      <c r="I28" s="1245"/>
      <c r="J28" s="773"/>
      <c r="K28" s="786"/>
      <c r="L28" s="1245"/>
      <c r="M28" s="773"/>
      <c r="N28" s="786"/>
      <c r="O28" s="1245"/>
      <c r="P28" s="773"/>
      <c r="Q28" s="688"/>
      <c r="R28" s="2123"/>
      <c r="S28" s="2124"/>
    </row>
    <row r="29" spans="1:19" ht="30.75" customHeight="1" thickBot="1">
      <c r="A29" s="716" t="s">
        <v>11</v>
      </c>
      <c r="B29" s="732"/>
      <c r="C29" s="733"/>
      <c r="D29" s="742"/>
      <c r="E29" s="2102"/>
      <c r="F29" s="733"/>
      <c r="G29" s="734"/>
      <c r="H29" s="732"/>
      <c r="I29" s="733"/>
      <c r="J29" s="734"/>
      <c r="K29" s="732"/>
      <c r="L29" s="733"/>
      <c r="M29" s="734"/>
      <c r="N29" s="747"/>
      <c r="O29" s="748"/>
      <c r="P29" s="734"/>
      <c r="Q29" s="782"/>
      <c r="R29" s="1311"/>
      <c r="S29" s="1312"/>
    </row>
    <row r="30" spans="1:19" ht="29.25" customHeight="1">
      <c r="A30" s="675" t="s">
        <v>174</v>
      </c>
      <c r="B30" s="2113">
        <v>0</v>
      </c>
      <c r="C30" s="2114">
        <v>0</v>
      </c>
      <c r="D30" s="2115">
        <v>0</v>
      </c>
      <c r="E30" s="2113">
        <v>0</v>
      </c>
      <c r="F30" s="2114">
        <v>0</v>
      </c>
      <c r="G30" s="2116">
        <v>0</v>
      </c>
      <c r="H30" s="2117">
        <v>0</v>
      </c>
      <c r="I30" s="2114">
        <v>0</v>
      </c>
      <c r="J30" s="2115">
        <v>0</v>
      </c>
      <c r="K30" s="2113">
        <v>0</v>
      </c>
      <c r="L30" s="2114">
        <v>5</v>
      </c>
      <c r="M30" s="2116">
        <v>5</v>
      </c>
      <c r="N30" s="2117">
        <v>0</v>
      </c>
      <c r="O30" s="2114">
        <v>3</v>
      </c>
      <c r="P30" s="2116">
        <v>3</v>
      </c>
      <c r="Q30" s="735">
        <v>0</v>
      </c>
      <c r="R30" s="718">
        <v>8</v>
      </c>
      <c r="S30" s="719">
        <v>8</v>
      </c>
    </row>
    <row r="31" spans="1:19" ht="29.25" customHeight="1">
      <c r="A31" s="672" t="s">
        <v>175</v>
      </c>
      <c r="B31" s="720">
        <v>0</v>
      </c>
      <c r="C31" s="721">
        <v>0</v>
      </c>
      <c r="D31" s="839">
        <v>0</v>
      </c>
      <c r="E31" s="720">
        <v>0</v>
      </c>
      <c r="F31" s="721">
        <v>0</v>
      </c>
      <c r="G31" s="755">
        <v>0</v>
      </c>
      <c r="H31" s="840">
        <v>1</v>
      </c>
      <c r="I31" s="721">
        <v>22</v>
      </c>
      <c r="J31" s="839">
        <v>23</v>
      </c>
      <c r="K31" s="720">
        <v>4</v>
      </c>
      <c r="L31" s="721">
        <v>14</v>
      </c>
      <c r="M31" s="755">
        <v>18</v>
      </c>
      <c r="N31" s="840">
        <v>3</v>
      </c>
      <c r="O31" s="721">
        <v>33</v>
      </c>
      <c r="P31" s="755">
        <v>36</v>
      </c>
      <c r="Q31" s="735">
        <v>8</v>
      </c>
      <c r="R31" s="718">
        <v>69</v>
      </c>
      <c r="S31" s="719">
        <v>77</v>
      </c>
    </row>
    <row r="32" spans="1:19" ht="29.25" customHeight="1">
      <c r="A32" s="672" t="s">
        <v>189</v>
      </c>
      <c r="B32" s="720">
        <v>0</v>
      </c>
      <c r="C32" s="721">
        <v>0</v>
      </c>
      <c r="D32" s="839">
        <v>0</v>
      </c>
      <c r="E32" s="720">
        <v>0</v>
      </c>
      <c r="F32" s="721">
        <v>0</v>
      </c>
      <c r="G32" s="755">
        <v>0</v>
      </c>
      <c r="H32" s="840">
        <v>0</v>
      </c>
      <c r="I32" s="721">
        <v>0</v>
      </c>
      <c r="J32" s="839">
        <v>0</v>
      </c>
      <c r="K32" s="720">
        <v>1</v>
      </c>
      <c r="L32" s="721">
        <v>5</v>
      </c>
      <c r="M32" s="755">
        <v>6</v>
      </c>
      <c r="N32" s="840">
        <v>1</v>
      </c>
      <c r="O32" s="721">
        <v>5</v>
      </c>
      <c r="P32" s="755">
        <v>6</v>
      </c>
      <c r="Q32" s="735">
        <v>2</v>
      </c>
      <c r="R32" s="718">
        <v>10</v>
      </c>
      <c r="S32" s="719">
        <v>12</v>
      </c>
    </row>
    <row r="33" spans="1:19" ht="29.25" customHeight="1">
      <c r="A33" s="672" t="s">
        <v>176</v>
      </c>
      <c r="B33" s="720">
        <v>0</v>
      </c>
      <c r="C33" s="721">
        <v>0</v>
      </c>
      <c r="D33" s="839">
        <v>0</v>
      </c>
      <c r="E33" s="720">
        <v>0</v>
      </c>
      <c r="F33" s="721">
        <v>0</v>
      </c>
      <c r="G33" s="755">
        <v>0</v>
      </c>
      <c r="H33" s="840">
        <v>2</v>
      </c>
      <c r="I33" s="721">
        <v>42</v>
      </c>
      <c r="J33" s="839">
        <v>44</v>
      </c>
      <c r="K33" s="720">
        <v>6</v>
      </c>
      <c r="L33" s="721">
        <v>16</v>
      </c>
      <c r="M33" s="755">
        <v>22</v>
      </c>
      <c r="N33" s="840">
        <v>12</v>
      </c>
      <c r="O33" s="721">
        <v>7</v>
      </c>
      <c r="P33" s="755">
        <v>19</v>
      </c>
      <c r="Q33" s="735">
        <v>20</v>
      </c>
      <c r="R33" s="718">
        <v>65</v>
      </c>
      <c r="S33" s="719">
        <v>85</v>
      </c>
    </row>
    <row r="34" spans="1:19" ht="45" customHeight="1">
      <c r="A34" s="671" t="s">
        <v>212</v>
      </c>
      <c r="B34" s="720">
        <v>0</v>
      </c>
      <c r="C34" s="721">
        <v>0</v>
      </c>
      <c r="D34" s="839">
        <v>0</v>
      </c>
      <c r="E34" s="720">
        <v>0</v>
      </c>
      <c r="F34" s="721">
        <v>0</v>
      </c>
      <c r="G34" s="755">
        <v>0</v>
      </c>
      <c r="H34" s="840">
        <v>0</v>
      </c>
      <c r="I34" s="721">
        <v>0</v>
      </c>
      <c r="J34" s="839">
        <v>0</v>
      </c>
      <c r="K34" s="720">
        <v>0</v>
      </c>
      <c r="L34" s="721">
        <v>1</v>
      </c>
      <c r="M34" s="755">
        <v>1</v>
      </c>
      <c r="N34" s="840">
        <v>0</v>
      </c>
      <c r="O34" s="721">
        <v>3</v>
      </c>
      <c r="P34" s="755">
        <v>3</v>
      </c>
      <c r="Q34" s="735">
        <v>0</v>
      </c>
      <c r="R34" s="718">
        <v>4</v>
      </c>
      <c r="S34" s="719">
        <v>4</v>
      </c>
    </row>
    <row r="35" spans="1:19" ht="40.5">
      <c r="A35" s="671" t="s">
        <v>213</v>
      </c>
      <c r="B35" s="720">
        <v>10</v>
      </c>
      <c r="C35" s="721">
        <v>0</v>
      </c>
      <c r="D35" s="839">
        <v>10</v>
      </c>
      <c r="E35" s="720">
        <v>5</v>
      </c>
      <c r="F35" s="721">
        <v>0</v>
      </c>
      <c r="G35" s="755">
        <v>5</v>
      </c>
      <c r="H35" s="840">
        <v>16</v>
      </c>
      <c r="I35" s="721">
        <v>2</v>
      </c>
      <c r="J35" s="839">
        <v>18</v>
      </c>
      <c r="K35" s="720">
        <v>2</v>
      </c>
      <c r="L35" s="721">
        <v>0</v>
      </c>
      <c r="M35" s="755">
        <v>2</v>
      </c>
      <c r="N35" s="840">
        <v>17</v>
      </c>
      <c r="O35" s="721">
        <v>1</v>
      </c>
      <c r="P35" s="755">
        <v>18</v>
      </c>
      <c r="Q35" s="735">
        <v>50</v>
      </c>
      <c r="R35" s="718">
        <v>3</v>
      </c>
      <c r="S35" s="719">
        <v>53</v>
      </c>
    </row>
    <row r="36" spans="1:19" ht="36" customHeight="1">
      <c r="A36" s="672" t="s">
        <v>178</v>
      </c>
      <c r="B36" s="720">
        <v>10</v>
      </c>
      <c r="C36" s="721">
        <v>13</v>
      </c>
      <c r="D36" s="839">
        <v>23</v>
      </c>
      <c r="E36" s="720">
        <v>0</v>
      </c>
      <c r="F36" s="721">
        <v>44</v>
      </c>
      <c r="G36" s="755">
        <v>44</v>
      </c>
      <c r="H36" s="840">
        <v>0</v>
      </c>
      <c r="I36" s="721">
        <v>42</v>
      </c>
      <c r="J36" s="839">
        <v>42</v>
      </c>
      <c r="K36" s="720">
        <v>0</v>
      </c>
      <c r="L36" s="721">
        <v>29</v>
      </c>
      <c r="M36" s="755">
        <v>29</v>
      </c>
      <c r="N36" s="840">
        <v>0</v>
      </c>
      <c r="O36" s="721">
        <v>24</v>
      </c>
      <c r="P36" s="755">
        <v>24</v>
      </c>
      <c r="Q36" s="735">
        <v>10</v>
      </c>
      <c r="R36" s="718">
        <v>152</v>
      </c>
      <c r="S36" s="719">
        <v>162</v>
      </c>
    </row>
    <row r="37" spans="1:19" ht="36" customHeight="1">
      <c r="A37" s="672" t="s">
        <v>179</v>
      </c>
      <c r="B37" s="720">
        <v>23</v>
      </c>
      <c r="C37" s="721">
        <v>57</v>
      </c>
      <c r="D37" s="839">
        <v>80</v>
      </c>
      <c r="E37" s="720">
        <v>28</v>
      </c>
      <c r="F37" s="721">
        <v>73</v>
      </c>
      <c r="G37" s="755">
        <v>101</v>
      </c>
      <c r="H37" s="840">
        <v>46</v>
      </c>
      <c r="I37" s="721">
        <v>102</v>
      </c>
      <c r="J37" s="839">
        <v>148</v>
      </c>
      <c r="K37" s="720">
        <v>3</v>
      </c>
      <c r="L37" s="721">
        <v>82</v>
      </c>
      <c r="M37" s="755">
        <v>85</v>
      </c>
      <c r="N37" s="840">
        <v>2</v>
      </c>
      <c r="O37" s="721">
        <v>61</v>
      </c>
      <c r="P37" s="755">
        <v>63</v>
      </c>
      <c r="Q37" s="735">
        <v>102</v>
      </c>
      <c r="R37" s="718">
        <v>375</v>
      </c>
      <c r="S37" s="719">
        <v>477</v>
      </c>
    </row>
    <row r="38" spans="1:19" ht="36" customHeight="1">
      <c r="A38" s="672" t="s">
        <v>180</v>
      </c>
      <c r="B38" s="720">
        <v>0</v>
      </c>
      <c r="C38" s="721">
        <v>0</v>
      </c>
      <c r="D38" s="839">
        <v>0</v>
      </c>
      <c r="E38" s="720">
        <v>0</v>
      </c>
      <c r="F38" s="721">
        <v>0</v>
      </c>
      <c r="G38" s="755">
        <v>0</v>
      </c>
      <c r="H38" s="840">
        <v>0</v>
      </c>
      <c r="I38" s="721">
        <v>14</v>
      </c>
      <c r="J38" s="839">
        <v>14</v>
      </c>
      <c r="K38" s="720">
        <v>0</v>
      </c>
      <c r="L38" s="721">
        <v>7</v>
      </c>
      <c r="M38" s="755">
        <v>7</v>
      </c>
      <c r="N38" s="840">
        <v>0</v>
      </c>
      <c r="O38" s="721">
        <v>7</v>
      </c>
      <c r="P38" s="755">
        <v>7</v>
      </c>
      <c r="Q38" s="735">
        <v>0</v>
      </c>
      <c r="R38" s="718">
        <v>28</v>
      </c>
      <c r="S38" s="719">
        <v>28</v>
      </c>
    </row>
    <row r="39" spans="1:19" ht="36" customHeight="1">
      <c r="A39" s="672" t="s">
        <v>181</v>
      </c>
      <c r="B39" s="720">
        <v>15</v>
      </c>
      <c r="C39" s="721">
        <v>6</v>
      </c>
      <c r="D39" s="839">
        <v>21</v>
      </c>
      <c r="E39" s="720">
        <v>15</v>
      </c>
      <c r="F39" s="721">
        <v>9</v>
      </c>
      <c r="G39" s="755">
        <v>24</v>
      </c>
      <c r="H39" s="840">
        <v>23</v>
      </c>
      <c r="I39" s="721">
        <v>8</v>
      </c>
      <c r="J39" s="839">
        <v>31</v>
      </c>
      <c r="K39" s="720">
        <v>0</v>
      </c>
      <c r="L39" s="721">
        <v>12</v>
      </c>
      <c r="M39" s="755">
        <v>12</v>
      </c>
      <c r="N39" s="840">
        <v>0</v>
      </c>
      <c r="O39" s="721">
        <v>13</v>
      </c>
      <c r="P39" s="755">
        <v>13</v>
      </c>
      <c r="Q39" s="735">
        <v>53</v>
      </c>
      <c r="R39" s="718">
        <v>48</v>
      </c>
      <c r="S39" s="719">
        <v>101</v>
      </c>
    </row>
    <row r="40" spans="1:19" ht="36" customHeight="1">
      <c r="A40" s="671" t="s">
        <v>214</v>
      </c>
      <c r="B40" s="720">
        <v>5</v>
      </c>
      <c r="C40" s="721">
        <v>12</v>
      </c>
      <c r="D40" s="839">
        <v>17</v>
      </c>
      <c r="E40" s="720">
        <v>8</v>
      </c>
      <c r="F40" s="721">
        <v>3</v>
      </c>
      <c r="G40" s="755">
        <v>11</v>
      </c>
      <c r="H40" s="840">
        <v>7</v>
      </c>
      <c r="I40" s="721">
        <v>0</v>
      </c>
      <c r="J40" s="839">
        <v>7</v>
      </c>
      <c r="K40" s="720">
        <v>0</v>
      </c>
      <c r="L40" s="721">
        <v>1</v>
      </c>
      <c r="M40" s="755">
        <v>1</v>
      </c>
      <c r="N40" s="840">
        <v>0</v>
      </c>
      <c r="O40" s="721">
        <v>0</v>
      </c>
      <c r="P40" s="755">
        <v>0</v>
      </c>
      <c r="Q40" s="735">
        <v>20</v>
      </c>
      <c r="R40" s="718">
        <v>16</v>
      </c>
      <c r="S40" s="719">
        <v>36</v>
      </c>
    </row>
    <row r="41" spans="1:19" ht="36" customHeight="1" thickBot="1">
      <c r="A41" s="671" t="s">
        <v>182</v>
      </c>
      <c r="B41" s="2119">
        <v>15</v>
      </c>
      <c r="C41" s="2111">
        <v>7</v>
      </c>
      <c r="D41" s="2120">
        <v>22</v>
      </c>
      <c r="E41" s="2119">
        <v>13</v>
      </c>
      <c r="F41" s="2111">
        <v>28</v>
      </c>
      <c r="G41" s="2121">
        <v>41</v>
      </c>
      <c r="H41" s="2120">
        <v>19</v>
      </c>
      <c r="I41" s="2111">
        <v>19</v>
      </c>
      <c r="J41" s="2122">
        <v>38</v>
      </c>
      <c r="K41" s="1305">
        <v>5</v>
      </c>
      <c r="L41" s="2111">
        <v>41</v>
      </c>
      <c r="M41" s="2121">
        <v>46</v>
      </c>
      <c r="N41" s="2120">
        <v>0</v>
      </c>
      <c r="O41" s="2111">
        <v>30</v>
      </c>
      <c r="P41" s="2121">
        <v>30</v>
      </c>
      <c r="Q41" s="736">
        <v>52</v>
      </c>
      <c r="R41" s="725">
        <v>125</v>
      </c>
      <c r="S41" s="726">
        <v>177</v>
      </c>
    </row>
    <row r="42" spans="1:19" ht="26.25" customHeight="1" thickBot="1">
      <c r="A42" s="1161" t="s">
        <v>183</v>
      </c>
      <c r="B42" s="1306">
        <v>39</v>
      </c>
      <c r="C42" s="1307">
        <v>22</v>
      </c>
      <c r="D42" s="1308">
        <v>61</v>
      </c>
      <c r="E42" s="1306">
        <v>44</v>
      </c>
      <c r="F42" s="1307">
        <v>18</v>
      </c>
      <c r="G42" s="1309">
        <v>62</v>
      </c>
      <c r="H42" s="1310">
        <v>87</v>
      </c>
      <c r="I42" s="1307">
        <v>49</v>
      </c>
      <c r="J42" s="1308">
        <v>136</v>
      </c>
      <c r="K42" s="1306">
        <v>49</v>
      </c>
      <c r="L42" s="1307">
        <v>34</v>
      </c>
      <c r="M42" s="1309">
        <v>83</v>
      </c>
      <c r="N42" s="1310">
        <v>56</v>
      </c>
      <c r="O42" s="1307">
        <v>35</v>
      </c>
      <c r="P42" s="1307">
        <v>91</v>
      </c>
      <c r="Q42" s="1311">
        <v>275</v>
      </c>
      <c r="R42" s="1311">
        <v>158</v>
      </c>
      <c r="S42" s="1312">
        <v>433</v>
      </c>
    </row>
    <row r="43" spans="1:19" ht="24.75" customHeight="1">
      <c r="A43" s="843" t="s">
        <v>184</v>
      </c>
      <c r="B43" s="774">
        <v>10</v>
      </c>
      <c r="C43" s="775">
        <v>1</v>
      </c>
      <c r="D43" s="847">
        <v>11</v>
      </c>
      <c r="E43" s="774">
        <v>10</v>
      </c>
      <c r="F43" s="775">
        <v>11</v>
      </c>
      <c r="G43" s="848">
        <v>21</v>
      </c>
      <c r="H43" s="849">
        <v>21</v>
      </c>
      <c r="I43" s="775">
        <v>10</v>
      </c>
      <c r="J43" s="847">
        <v>31</v>
      </c>
      <c r="K43" s="774">
        <v>4</v>
      </c>
      <c r="L43" s="775">
        <v>6</v>
      </c>
      <c r="M43" s="848">
        <v>10</v>
      </c>
      <c r="N43" s="849">
        <v>7</v>
      </c>
      <c r="O43" s="775">
        <v>4</v>
      </c>
      <c r="P43" s="848">
        <v>11</v>
      </c>
      <c r="Q43" s="735">
        <v>52</v>
      </c>
      <c r="R43" s="718">
        <v>32</v>
      </c>
      <c r="S43" s="719">
        <v>84</v>
      </c>
    </row>
    <row r="44" spans="1:19" ht="24.75" customHeight="1">
      <c r="A44" s="671" t="s">
        <v>185</v>
      </c>
      <c r="B44" s="727">
        <v>10</v>
      </c>
      <c r="C44" s="728">
        <v>10</v>
      </c>
      <c r="D44" s="841">
        <v>20</v>
      </c>
      <c r="E44" s="727">
        <v>0</v>
      </c>
      <c r="F44" s="728">
        <v>9</v>
      </c>
      <c r="G44" s="741">
        <v>9</v>
      </c>
      <c r="H44" s="842">
        <v>0</v>
      </c>
      <c r="I44" s="728">
        <v>0</v>
      </c>
      <c r="J44" s="841">
        <v>0</v>
      </c>
      <c r="K44" s="727">
        <v>0</v>
      </c>
      <c r="L44" s="728">
        <v>0</v>
      </c>
      <c r="M44" s="741">
        <v>0</v>
      </c>
      <c r="N44" s="842">
        <v>0</v>
      </c>
      <c r="O44" s="728">
        <v>0</v>
      </c>
      <c r="P44" s="741">
        <v>0</v>
      </c>
      <c r="Q44" s="735">
        <v>10</v>
      </c>
      <c r="R44" s="718">
        <v>19</v>
      </c>
      <c r="S44" s="719">
        <v>29</v>
      </c>
    </row>
    <row r="45" spans="1:19" ht="24.75" customHeight="1">
      <c r="A45" s="672" t="s">
        <v>186</v>
      </c>
      <c r="B45" s="727">
        <v>25</v>
      </c>
      <c r="C45" s="728">
        <v>11</v>
      </c>
      <c r="D45" s="841">
        <v>36</v>
      </c>
      <c r="E45" s="727">
        <v>24</v>
      </c>
      <c r="F45" s="728">
        <v>40</v>
      </c>
      <c r="G45" s="741">
        <v>64</v>
      </c>
      <c r="H45" s="842">
        <v>27</v>
      </c>
      <c r="I45" s="728">
        <v>78</v>
      </c>
      <c r="J45" s="841">
        <v>105</v>
      </c>
      <c r="K45" s="727">
        <v>13</v>
      </c>
      <c r="L45" s="728">
        <v>36</v>
      </c>
      <c r="M45" s="741">
        <v>49</v>
      </c>
      <c r="N45" s="842">
        <v>15</v>
      </c>
      <c r="O45" s="728">
        <v>24</v>
      </c>
      <c r="P45" s="741">
        <v>39</v>
      </c>
      <c r="Q45" s="735">
        <v>104</v>
      </c>
      <c r="R45" s="718">
        <v>189</v>
      </c>
      <c r="S45" s="719">
        <v>293</v>
      </c>
    </row>
    <row r="46" spans="1:19" ht="40.5">
      <c r="A46" s="672" t="s">
        <v>190</v>
      </c>
      <c r="B46" s="727">
        <v>10</v>
      </c>
      <c r="C46" s="728">
        <v>15</v>
      </c>
      <c r="D46" s="841">
        <v>25</v>
      </c>
      <c r="E46" s="727">
        <v>7</v>
      </c>
      <c r="F46" s="728">
        <v>35</v>
      </c>
      <c r="G46" s="741">
        <v>42</v>
      </c>
      <c r="H46" s="842">
        <v>12</v>
      </c>
      <c r="I46" s="728">
        <v>66</v>
      </c>
      <c r="J46" s="841">
        <v>78</v>
      </c>
      <c r="K46" s="727">
        <v>0</v>
      </c>
      <c r="L46" s="728">
        <v>30</v>
      </c>
      <c r="M46" s="741">
        <v>30</v>
      </c>
      <c r="N46" s="842">
        <v>0</v>
      </c>
      <c r="O46" s="728">
        <v>33</v>
      </c>
      <c r="P46" s="741">
        <v>33</v>
      </c>
      <c r="Q46" s="735">
        <v>29</v>
      </c>
      <c r="R46" s="718">
        <v>179</v>
      </c>
      <c r="S46" s="719">
        <v>208</v>
      </c>
    </row>
    <row r="47" spans="1:19" ht="20.25">
      <c r="A47" s="672" t="s">
        <v>187</v>
      </c>
      <c r="B47" s="727">
        <v>5</v>
      </c>
      <c r="C47" s="728">
        <v>3</v>
      </c>
      <c r="D47" s="841">
        <v>8</v>
      </c>
      <c r="E47" s="727">
        <v>9</v>
      </c>
      <c r="F47" s="728">
        <v>5</v>
      </c>
      <c r="G47" s="741">
        <v>14</v>
      </c>
      <c r="H47" s="842">
        <v>11</v>
      </c>
      <c r="I47" s="728">
        <v>12</v>
      </c>
      <c r="J47" s="841">
        <v>23</v>
      </c>
      <c r="K47" s="727">
        <v>0</v>
      </c>
      <c r="L47" s="728">
        <v>0</v>
      </c>
      <c r="M47" s="741">
        <v>0</v>
      </c>
      <c r="N47" s="842">
        <v>0</v>
      </c>
      <c r="O47" s="728">
        <v>0</v>
      </c>
      <c r="P47" s="741">
        <v>0</v>
      </c>
      <c r="Q47" s="735">
        <v>25</v>
      </c>
      <c r="R47" s="718">
        <v>20</v>
      </c>
      <c r="S47" s="719">
        <v>45</v>
      </c>
    </row>
    <row r="48" spans="1:19" ht="25.5" customHeight="1" thickBot="1">
      <c r="A48" s="674" t="s">
        <v>188</v>
      </c>
      <c r="B48" s="729">
        <v>0</v>
      </c>
      <c r="C48" s="730">
        <v>8</v>
      </c>
      <c r="D48" s="844">
        <v>8</v>
      </c>
      <c r="E48" s="729">
        <v>0</v>
      </c>
      <c r="F48" s="730">
        <v>2</v>
      </c>
      <c r="G48" s="845">
        <v>2</v>
      </c>
      <c r="H48" s="846">
        <v>0</v>
      </c>
      <c r="I48" s="730">
        <v>6</v>
      </c>
      <c r="J48" s="844">
        <v>6</v>
      </c>
      <c r="K48" s="729">
        <v>0</v>
      </c>
      <c r="L48" s="730">
        <v>6</v>
      </c>
      <c r="M48" s="845">
        <v>6</v>
      </c>
      <c r="N48" s="846">
        <v>0</v>
      </c>
      <c r="O48" s="730">
        <v>10</v>
      </c>
      <c r="P48" s="845">
        <v>10</v>
      </c>
      <c r="Q48" s="736">
        <v>0</v>
      </c>
      <c r="R48" s="725">
        <v>32</v>
      </c>
      <c r="S48" s="726">
        <v>32</v>
      </c>
    </row>
    <row r="49" spans="1:19" ht="33.75" customHeight="1" thickBot="1">
      <c r="A49" s="797" t="s">
        <v>8</v>
      </c>
      <c r="B49" s="746">
        <v>177</v>
      </c>
      <c r="C49" s="746">
        <v>165</v>
      </c>
      <c r="D49" s="746">
        <v>342</v>
      </c>
      <c r="E49" s="746">
        <v>163</v>
      </c>
      <c r="F49" s="746">
        <v>277</v>
      </c>
      <c r="G49" s="746">
        <v>440</v>
      </c>
      <c r="H49" s="746">
        <v>272</v>
      </c>
      <c r="I49" s="746">
        <v>472</v>
      </c>
      <c r="J49" s="746">
        <v>744</v>
      </c>
      <c r="K49" s="746">
        <v>87</v>
      </c>
      <c r="L49" s="746">
        <v>325</v>
      </c>
      <c r="M49" s="746">
        <v>412</v>
      </c>
      <c r="N49" s="746">
        <v>113</v>
      </c>
      <c r="O49" s="746">
        <v>293</v>
      </c>
      <c r="P49" s="746">
        <v>406</v>
      </c>
      <c r="Q49" s="747">
        <v>812</v>
      </c>
      <c r="R49" s="747">
        <v>1532</v>
      </c>
      <c r="S49" s="768">
        <v>2344</v>
      </c>
    </row>
    <row r="50" spans="1:19" ht="31.5" customHeight="1" thickBot="1">
      <c r="A50" s="731" t="s">
        <v>25</v>
      </c>
      <c r="B50" s="769"/>
      <c r="C50" s="770"/>
      <c r="D50" s="771"/>
      <c r="E50" s="769"/>
      <c r="F50" s="770"/>
      <c r="G50" s="771"/>
      <c r="H50" s="769"/>
      <c r="I50" s="770"/>
      <c r="J50" s="771"/>
      <c r="K50" s="769"/>
      <c r="L50" s="770"/>
      <c r="M50" s="771"/>
      <c r="N50" s="769"/>
      <c r="O50" s="770"/>
      <c r="P50" s="771"/>
      <c r="Q50" s="736"/>
      <c r="R50" s="725"/>
      <c r="S50" s="726"/>
    </row>
    <row r="51" spans="1:19" ht="24.75" customHeight="1">
      <c r="A51" s="675" t="s">
        <v>174</v>
      </c>
      <c r="B51" s="774">
        <v>0</v>
      </c>
      <c r="C51" s="775">
        <v>0</v>
      </c>
      <c r="D51" s="847">
        <v>0</v>
      </c>
      <c r="E51" s="774">
        <v>0</v>
      </c>
      <c r="F51" s="775">
        <v>0</v>
      </c>
      <c r="G51" s="848">
        <v>0</v>
      </c>
      <c r="H51" s="849">
        <v>0</v>
      </c>
      <c r="I51" s="775">
        <v>0</v>
      </c>
      <c r="J51" s="847">
        <v>0</v>
      </c>
      <c r="K51" s="774">
        <v>0</v>
      </c>
      <c r="L51" s="775">
        <v>0</v>
      </c>
      <c r="M51" s="848">
        <v>0</v>
      </c>
      <c r="N51" s="849">
        <v>0</v>
      </c>
      <c r="O51" s="775">
        <v>0</v>
      </c>
      <c r="P51" s="848">
        <v>0</v>
      </c>
      <c r="Q51" s="1159">
        <v>0</v>
      </c>
      <c r="R51" s="758">
        <v>0</v>
      </c>
      <c r="S51" s="759">
        <v>0</v>
      </c>
    </row>
    <row r="52" spans="1:19" ht="24.75" customHeight="1">
      <c r="A52" s="672" t="s">
        <v>175</v>
      </c>
      <c r="B52" s="727">
        <v>0</v>
      </c>
      <c r="C52" s="728">
        <v>0</v>
      </c>
      <c r="D52" s="841">
        <v>0</v>
      </c>
      <c r="E52" s="727">
        <v>0</v>
      </c>
      <c r="F52" s="728">
        <v>0</v>
      </c>
      <c r="G52" s="741">
        <v>0</v>
      </c>
      <c r="H52" s="842">
        <v>0</v>
      </c>
      <c r="I52" s="728">
        <v>1</v>
      </c>
      <c r="J52" s="841">
        <v>1</v>
      </c>
      <c r="K52" s="727">
        <v>0</v>
      </c>
      <c r="L52" s="728">
        <v>0</v>
      </c>
      <c r="M52" s="741">
        <v>0</v>
      </c>
      <c r="N52" s="842">
        <v>0</v>
      </c>
      <c r="O52" s="728">
        <v>0</v>
      </c>
      <c r="P52" s="741">
        <v>0</v>
      </c>
      <c r="Q52" s="735">
        <v>0</v>
      </c>
      <c r="R52" s="718">
        <v>1</v>
      </c>
      <c r="S52" s="719">
        <v>1</v>
      </c>
    </row>
    <row r="53" spans="1:19" ht="24.75" customHeight="1">
      <c r="A53" s="672" t="s">
        <v>189</v>
      </c>
      <c r="B53" s="727">
        <v>0</v>
      </c>
      <c r="C53" s="728">
        <v>0</v>
      </c>
      <c r="D53" s="841">
        <v>0</v>
      </c>
      <c r="E53" s="727">
        <v>0</v>
      </c>
      <c r="F53" s="728">
        <v>0</v>
      </c>
      <c r="G53" s="741">
        <v>0</v>
      </c>
      <c r="H53" s="842">
        <v>0</v>
      </c>
      <c r="I53" s="728">
        <v>0</v>
      </c>
      <c r="J53" s="841">
        <v>0</v>
      </c>
      <c r="K53" s="727">
        <v>0</v>
      </c>
      <c r="L53" s="728">
        <v>0</v>
      </c>
      <c r="M53" s="741">
        <v>0</v>
      </c>
      <c r="N53" s="842">
        <v>0</v>
      </c>
      <c r="O53" s="728">
        <v>0</v>
      </c>
      <c r="P53" s="741">
        <v>0</v>
      </c>
      <c r="Q53" s="735">
        <v>0</v>
      </c>
      <c r="R53" s="718">
        <v>0</v>
      </c>
      <c r="S53" s="719">
        <v>0</v>
      </c>
    </row>
    <row r="54" spans="1:19" ht="24.75" customHeight="1">
      <c r="A54" s="672" t="s">
        <v>176</v>
      </c>
      <c r="B54" s="727">
        <v>0</v>
      </c>
      <c r="C54" s="728">
        <v>0</v>
      </c>
      <c r="D54" s="841">
        <v>0</v>
      </c>
      <c r="E54" s="727">
        <v>0</v>
      </c>
      <c r="F54" s="728">
        <v>0</v>
      </c>
      <c r="G54" s="741">
        <v>0</v>
      </c>
      <c r="H54" s="842">
        <v>0</v>
      </c>
      <c r="I54" s="728">
        <v>0</v>
      </c>
      <c r="J54" s="841">
        <v>0</v>
      </c>
      <c r="K54" s="727">
        <v>0</v>
      </c>
      <c r="L54" s="728">
        <v>0</v>
      </c>
      <c r="M54" s="741">
        <v>0</v>
      </c>
      <c r="N54" s="842">
        <v>1</v>
      </c>
      <c r="O54" s="728">
        <v>0</v>
      </c>
      <c r="P54" s="741">
        <v>1</v>
      </c>
      <c r="Q54" s="735">
        <v>1</v>
      </c>
      <c r="R54" s="718">
        <v>0</v>
      </c>
      <c r="S54" s="719">
        <v>1</v>
      </c>
    </row>
    <row r="55" spans="1:19" ht="40.5">
      <c r="A55" s="671" t="s">
        <v>212</v>
      </c>
      <c r="B55" s="727">
        <v>0</v>
      </c>
      <c r="C55" s="728">
        <v>0</v>
      </c>
      <c r="D55" s="841">
        <v>0</v>
      </c>
      <c r="E55" s="727">
        <v>0</v>
      </c>
      <c r="F55" s="728">
        <v>0</v>
      </c>
      <c r="G55" s="741">
        <v>0</v>
      </c>
      <c r="H55" s="842">
        <v>0</v>
      </c>
      <c r="I55" s="728">
        <v>0</v>
      </c>
      <c r="J55" s="841">
        <v>0</v>
      </c>
      <c r="K55" s="727">
        <v>0</v>
      </c>
      <c r="L55" s="728">
        <v>0</v>
      </c>
      <c r="M55" s="741">
        <v>0</v>
      </c>
      <c r="N55" s="842">
        <v>0</v>
      </c>
      <c r="O55" s="728">
        <v>0</v>
      </c>
      <c r="P55" s="741">
        <v>0</v>
      </c>
      <c r="Q55" s="735">
        <v>0</v>
      </c>
      <c r="R55" s="718">
        <v>0</v>
      </c>
      <c r="S55" s="719">
        <v>0</v>
      </c>
    </row>
    <row r="56" spans="1:19" ht="40.5">
      <c r="A56" s="671" t="s">
        <v>213</v>
      </c>
      <c r="B56" s="727">
        <v>0</v>
      </c>
      <c r="C56" s="728">
        <v>0</v>
      </c>
      <c r="D56" s="841">
        <v>0</v>
      </c>
      <c r="E56" s="727">
        <v>0</v>
      </c>
      <c r="F56" s="728">
        <v>0</v>
      </c>
      <c r="G56" s="741">
        <v>0</v>
      </c>
      <c r="H56" s="842">
        <v>1</v>
      </c>
      <c r="I56" s="728">
        <v>0</v>
      </c>
      <c r="J56" s="841">
        <v>1</v>
      </c>
      <c r="K56" s="727">
        <v>1</v>
      </c>
      <c r="L56" s="728">
        <v>0</v>
      </c>
      <c r="M56" s="741">
        <v>1</v>
      </c>
      <c r="N56" s="842">
        <v>0</v>
      </c>
      <c r="O56" s="728">
        <v>0</v>
      </c>
      <c r="P56" s="741">
        <v>0</v>
      </c>
      <c r="Q56" s="735">
        <v>2</v>
      </c>
      <c r="R56" s="718">
        <v>0</v>
      </c>
      <c r="S56" s="719">
        <v>2</v>
      </c>
    </row>
    <row r="57" spans="1:19" ht="24.75" customHeight="1">
      <c r="A57" s="672" t="s">
        <v>178</v>
      </c>
      <c r="B57" s="727">
        <v>0</v>
      </c>
      <c r="C57" s="728">
        <v>0</v>
      </c>
      <c r="D57" s="841">
        <v>0</v>
      </c>
      <c r="E57" s="727">
        <v>0</v>
      </c>
      <c r="F57" s="728">
        <v>0</v>
      </c>
      <c r="G57" s="741">
        <v>0</v>
      </c>
      <c r="H57" s="842">
        <v>0</v>
      </c>
      <c r="I57" s="728">
        <v>3</v>
      </c>
      <c r="J57" s="841">
        <v>3</v>
      </c>
      <c r="K57" s="727">
        <v>0</v>
      </c>
      <c r="L57" s="728">
        <v>5</v>
      </c>
      <c r="M57" s="741">
        <v>5</v>
      </c>
      <c r="N57" s="842">
        <v>0</v>
      </c>
      <c r="O57" s="728">
        <v>6</v>
      </c>
      <c r="P57" s="741">
        <v>6</v>
      </c>
      <c r="Q57" s="735">
        <v>0</v>
      </c>
      <c r="R57" s="718">
        <v>14</v>
      </c>
      <c r="S57" s="719">
        <v>14</v>
      </c>
    </row>
    <row r="58" spans="1:19" ht="24.75" customHeight="1">
      <c r="A58" s="672" t="s">
        <v>179</v>
      </c>
      <c r="B58" s="727">
        <v>0</v>
      </c>
      <c r="C58" s="728">
        <v>2</v>
      </c>
      <c r="D58" s="841">
        <v>2</v>
      </c>
      <c r="E58" s="727">
        <v>0</v>
      </c>
      <c r="F58" s="728">
        <v>4</v>
      </c>
      <c r="G58" s="741">
        <v>4</v>
      </c>
      <c r="H58" s="842">
        <v>1</v>
      </c>
      <c r="I58" s="728">
        <v>5</v>
      </c>
      <c r="J58" s="841">
        <v>6</v>
      </c>
      <c r="K58" s="727">
        <v>0</v>
      </c>
      <c r="L58" s="728">
        <v>2</v>
      </c>
      <c r="M58" s="741">
        <v>2</v>
      </c>
      <c r="N58" s="842">
        <v>0</v>
      </c>
      <c r="O58" s="728">
        <v>3</v>
      </c>
      <c r="P58" s="741">
        <v>3</v>
      </c>
      <c r="Q58" s="735">
        <v>1</v>
      </c>
      <c r="R58" s="718">
        <v>16</v>
      </c>
      <c r="S58" s="719">
        <v>17</v>
      </c>
    </row>
    <row r="59" spans="1:19" ht="24.75" customHeight="1">
      <c r="A59" s="672" t="s">
        <v>180</v>
      </c>
      <c r="B59" s="727">
        <v>0</v>
      </c>
      <c r="C59" s="728">
        <v>0</v>
      </c>
      <c r="D59" s="841">
        <v>0</v>
      </c>
      <c r="E59" s="727">
        <v>0</v>
      </c>
      <c r="F59" s="728">
        <v>0</v>
      </c>
      <c r="G59" s="741">
        <v>0</v>
      </c>
      <c r="H59" s="842">
        <v>0</v>
      </c>
      <c r="I59" s="728">
        <v>0</v>
      </c>
      <c r="J59" s="841">
        <v>0</v>
      </c>
      <c r="K59" s="727">
        <v>0</v>
      </c>
      <c r="L59" s="728">
        <v>0</v>
      </c>
      <c r="M59" s="741">
        <v>0</v>
      </c>
      <c r="N59" s="842">
        <v>0</v>
      </c>
      <c r="O59" s="728">
        <v>0</v>
      </c>
      <c r="P59" s="741">
        <v>0</v>
      </c>
      <c r="Q59" s="735">
        <v>0</v>
      </c>
      <c r="R59" s="718">
        <v>0</v>
      </c>
      <c r="S59" s="719">
        <v>0</v>
      </c>
    </row>
    <row r="60" spans="1:19" ht="24.75" customHeight="1">
      <c r="A60" s="672" t="s">
        <v>181</v>
      </c>
      <c r="B60" s="727">
        <v>0</v>
      </c>
      <c r="C60" s="728">
        <v>2</v>
      </c>
      <c r="D60" s="841">
        <v>2</v>
      </c>
      <c r="E60" s="727">
        <v>0</v>
      </c>
      <c r="F60" s="728">
        <v>1</v>
      </c>
      <c r="G60" s="741">
        <v>1</v>
      </c>
      <c r="H60" s="842">
        <v>2</v>
      </c>
      <c r="I60" s="728">
        <v>2</v>
      </c>
      <c r="J60" s="841">
        <v>4</v>
      </c>
      <c r="K60" s="727">
        <v>0</v>
      </c>
      <c r="L60" s="728">
        <v>2</v>
      </c>
      <c r="M60" s="741">
        <v>2</v>
      </c>
      <c r="N60" s="842">
        <v>0</v>
      </c>
      <c r="O60" s="728">
        <v>2</v>
      </c>
      <c r="P60" s="741">
        <v>2</v>
      </c>
      <c r="Q60" s="735">
        <v>2</v>
      </c>
      <c r="R60" s="718">
        <v>9</v>
      </c>
      <c r="S60" s="719">
        <v>11</v>
      </c>
    </row>
    <row r="61" spans="1:19" ht="24.75" customHeight="1">
      <c r="A61" s="671" t="s">
        <v>214</v>
      </c>
      <c r="B61" s="727">
        <v>0</v>
      </c>
      <c r="C61" s="728">
        <v>0</v>
      </c>
      <c r="D61" s="841">
        <v>0</v>
      </c>
      <c r="E61" s="727">
        <v>0</v>
      </c>
      <c r="F61" s="728">
        <v>0</v>
      </c>
      <c r="G61" s="741">
        <v>0</v>
      </c>
      <c r="H61" s="842">
        <v>0</v>
      </c>
      <c r="I61" s="728">
        <v>0</v>
      </c>
      <c r="J61" s="841">
        <v>0</v>
      </c>
      <c r="K61" s="727">
        <v>0</v>
      </c>
      <c r="L61" s="728">
        <v>0</v>
      </c>
      <c r="M61" s="741">
        <v>0</v>
      </c>
      <c r="N61" s="842">
        <v>0</v>
      </c>
      <c r="O61" s="728">
        <v>0</v>
      </c>
      <c r="P61" s="741">
        <v>0</v>
      </c>
      <c r="Q61" s="735">
        <v>0</v>
      </c>
      <c r="R61" s="718">
        <v>0</v>
      </c>
      <c r="S61" s="719">
        <v>0</v>
      </c>
    </row>
    <row r="62" spans="1:19" ht="24.75" customHeight="1" thickBot="1">
      <c r="A62" s="671" t="s">
        <v>182</v>
      </c>
      <c r="B62" s="729">
        <v>0</v>
      </c>
      <c r="C62" s="730">
        <v>0</v>
      </c>
      <c r="D62" s="844">
        <v>0</v>
      </c>
      <c r="E62" s="729">
        <v>1</v>
      </c>
      <c r="F62" s="730">
        <v>1</v>
      </c>
      <c r="G62" s="845">
        <v>2</v>
      </c>
      <c r="H62" s="846">
        <v>2</v>
      </c>
      <c r="I62" s="730">
        <v>1</v>
      </c>
      <c r="J62" s="844">
        <v>3</v>
      </c>
      <c r="K62" s="729">
        <v>1</v>
      </c>
      <c r="L62" s="730">
        <v>2</v>
      </c>
      <c r="M62" s="845">
        <v>3</v>
      </c>
      <c r="N62" s="846">
        <v>0</v>
      </c>
      <c r="O62" s="730">
        <v>3</v>
      </c>
      <c r="P62" s="845">
        <v>3</v>
      </c>
      <c r="Q62" s="735">
        <v>4</v>
      </c>
      <c r="R62" s="718">
        <v>7</v>
      </c>
      <c r="S62" s="719">
        <v>11</v>
      </c>
    </row>
    <row r="63" spans="1:19" ht="24.75" customHeight="1" thickBot="1">
      <c r="A63" s="1186" t="s">
        <v>183</v>
      </c>
      <c r="B63" s="1187">
        <v>0</v>
      </c>
      <c r="C63" s="1187">
        <v>3</v>
      </c>
      <c r="D63" s="1187">
        <v>3</v>
      </c>
      <c r="E63" s="1187">
        <v>0</v>
      </c>
      <c r="F63" s="1187">
        <v>4</v>
      </c>
      <c r="G63" s="1187">
        <v>4</v>
      </c>
      <c r="H63" s="1187">
        <v>1</v>
      </c>
      <c r="I63" s="1187">
        <v>1</v>
      </c>
      <c r="J63" s="1187">
        <v>2</v>
      </c>
      <c r="K63" s="1187">
        <v>2</v>
      </c>
      <c r="L63" s="1187">
        <v>4</v>
      </c>
      <c r="M63" s="1187">
        <v>6</v>
      </c>
      <c r="N63" s="1187">
        <v>2</v>
      </c>
      <c r="O63" s="1187">
        <v>2</v>
      </c>
      <c r="P63" s="1187">
        <v>4</v>
      </c>
      <c r="Q63" s="1187">
        <v>5</v>
      </c>
      <c r="R63" s="1187">
        <v>14</v>
      </c>
      <c r="S63" s="2118">
        <v>19</v>
      </c>
    </row>
    <row r="64" spans="1:19" ht="24.75" customHeight="1">
      <c r="A64" s="843" t="s">
        <v>184</v>
      </c>
      <c r="B64" s="2125">
        <v>0</v>
      </c>
      <c r="C64" s="775">
        <v>0</v>
      </c>
      <c r="D64" s="2128">
        <v>0</v>
      </c>
      <c r="E64" s="2125">
        <v>0</v>
      </c>
      <c r="F64" s="775">
        <v>0</v>
      </c>
      <c r="G64" s="2128">
        <v>0</v>
      </c>
      <c r="H64" s="2125">
        <v>0</v>
      </c>
      <c r="I64" s="775">
        <v>0</v>
      </c>
      <c r="J64" s="2128">
        <v>0</v>
      </c>
      <c r="K64" s="2125">
        <v>0</v>
      </c>
      <c r="L64" s="775">
        <v>0</v>
      </c>
      <c r="M64" s="2128">
        <v>0</v>
      </c>
      <c r="N64" s="2125">
        <v>0</v>
      </c>
      <c r="O64" s="775">
        <v>0</v>
      </c>
      <c r="P64" s="2131">
        <v>0</v>
      </c>
      <c r="Q64" s="1159">
        <v>0</v>
      </c>
      <c r="R64" s="718">
        <v>0</v>
      </c>
      <c r="S64" s="719">
        <v>0</v>
      </c>
    </row>
    <row r="65" spans="1:19" ht="24.75" customHeight="1">
      <c r="A65" s="671" t="s">
        <v>185</v>
      </c>
      <c r="B65" s="2126">
        <v>0</v>
      </c>
      <c r="C65" s="728">
        <v>0</v>
      </c>
      <c r="D65" s="842">
        <v>0</v>
      </c>
      <c r="E65" s="2126">
        <v>0</v>
      </c>
      <c r="F65" s="728">
        <v>0</v>
      </c>
      <c r="G65" s="842">
        <v>0</v>
      </c>
      <c r="H65" s="2126">
        <v>0</v>
      </c>
      <c r="I65" s="728">
        <v>1</v>
      </c>
      <c r="J65" s="842">
        <v>1</v>
      </c>
      <c r="K65" s="2126">
        <v>0</v>
      </c>
      <c r="L65" s="728">
        <v>0</v>
      </c>
      <c r="M65" s="842">
        <v>0</v>
      </c>
      <c r="N65" s="2126">
        <v>0</v>
      </c>
      <c r="O65" s="728">
        <v>0</v>
      </c>
      <c r="P65" s="2130">
        <v>0</v>
      </c>
      <c r="Q65" s="1160">
        <v>0</v>
      </c>
      <c r="R65" s="718">
        <v>1</v>
      </c>
      <c r="S65" s="719">
        <v>1</v>
      </c>
    </row>
    <row r="66" spans="1:19" ht="24.75" customHeight="1">
      <c r="A66" s="672" t="s">
        <v>186</v>
      </c>
      <c r="B66" s="2126">
        <v>0</v>
      </c>
      <c r="C66" s="728">
        <v>1</v>
      </c>
      <c r="D66" s="2129">
        <v>1</v>
      </c>
      <c r="E66" s="2130">
        <v>1</v>
      </c>
      <c r="F66" s="728">
        <v>1</v>
      </c>
      <c r="G66" s="842">
        <v>2</v>
      </c>
      <c r="H66" s="2126">
        <v>0</v>
      </c>
      <c r="I66" s="728">
        <v>5</v>
      </c>
      <c r="J66" s="842">
        <v>5</v>
      </c>
      <c r="K66" s="2126">
        <v>0</v>
      </c>
      <c r="L66" s="728">
        <v>1</v>
      </c>
      <c r="M66" s="842">
        <v>1</v>
      </c>
      <c r="N66" s="2126">
        <v>1</v>
      </c>
      <c r="O66" s="728">
        <v>1</v>
      </c>
      <c r="P66" s="2130">
        <v>2</v>
      </c>
      <c r="Q66" s="1160">
        <v>2</v>
      </c>
      <c r="R66" s="718">
        <v>9</v>
      </c>
      <c r="S66" s="719">
        <v>11</v>
      </c>
    </row>
    <row r="67" spans="1:19" ht="40.5">
      <c r="A67" s="672" t="s">
        <v>190</v>
      </c>
      <c r="B67" s="2126">
        <v>0</v>
      </c>
      <c r="C67" s="728">
        <v>0</v>
      </c>
      <c r="D67" s="2129">
        <v>0</v>
      </c>
      <c r="E67" s="2130">
        <v>0</v>
      </c>
      <c r="F67" s="728">
        <v>0</v>
      </c>
      <c r="G67" s="842">
        <v>0</v>
      </c>
      <c r="H67" s="2126">
        <v>0</v>
      </c>
      <c r="I67" s="728">
        <v>0</v>
      </c>
      <c r="J67" s="842">
        <v>0</v>
      </c>
      <c r="K67" s="2126">
        <v>0</v>
      </c>
      <c r="L67" s="728">
        <v>2</v>
      </c>
      <c r="M67" s="842">
        <v>2</v>
      </c>
      <c r="N67" s="2126">
        <v>0</v>
      </c>
      <c r="O67" s="728">
        <v>3</v>
      </c>
      <c r="P67" s="2130">
        <v>3</v>
      </c>
      <c r="Q67" s="1160">
        <v>0</v>
      </c>
      <c r="R67" s="718">
        <v>5</v>
      </c>
      <c r="S67" s="719">
        <v>5</v>
      </c>
    </row>
    <row r="68" spans="1:19" ht="24" customHeight="1">
      <c r="A68" s="672" t="s">
        <v>187</v>
      </c>
      <c r="B68" s="2126">
        <v>0</v>
      </c>
      <c r="C68" s="728">
        <v>0</v>
      </c>
      <c r="D68" s="2129">
        <v>0</v>
      </c>
      <c r="E68" s="2130">
        <v>0</v>
      </c>
      <c r="F68" s="728">
        <v>0</v>
      </c>
      <c r="G68" s="842">
        <v>0</v>
      </c>
      <c r="H68" s="2126">
        <v>0</v>
      </c>
      <c r="I68" s="728">
        <v>0</v>
      </c>
      <c r="J68" s="842">
        <v>0</v>
      </c>
      <c r="K68" s="2126">
        <v>0</v>
      </c>
      <c r="L68" s="728">
        <v>0</v>
      </c>
      <c r="M68" s="842">
        <v>0</v>
      </c>
      <c r="N68" s="2126">
        <v>0</v>
      </c>
      <c r="O68" s="728">
        <v>0</v>
      </c>
      <c r="P68" s="2130">
        <v>0</v>
      </c>
      <c r="Q68" s="1160">
        <v>0</v>
      </c>
      <c r="R68" s="718">
        <v>0</v>
      </c>
      <c r="S68" s="719">
        <v>0</v>
      </c>
    </row>
    <row r="69" spans="1:19" ht="24" customHeight="1" thickBot="1">
      <c r="A69" s="674" t="s">
        <v>188</v>
      </c>
      <c r="B69" s="2127">
        <v>0</v>
      </c>
      <c r="C69" s="730">
        <v>0</v>
      </c>
      <c r="D69" s="846">
        <v>0</v>
      </c>
      <c r="E69" s="2127">
        <v>0</v>
      </c>
      <c r="F69" s="730">
        <v>0</v>
      </c>
      <c r="G69" s="846">
        <v>0</v>
      </c>
      <c r="H69" s="2127">
        <v>0</v>
      </c>
      <c r="I69" s="730">
        <v>0</v>
      </c>
      <c r="J69" s="846">
        <v>0</v>
      </c>
      <c r="K69" s="2127">
        <v>0</v>
      </c>
      <c r="L69" s="730">
        <v>0</v>
      </c>
      <c r="M69" s="846">
        <v>0</v>
      </c>
      <c r="N69" s="2127">
        <v>0</v>
      </c>
      <c r="O69" s="730">
        <v>0</v>
      </c>
      <c r="P69" s="2132">
        <v>0</v>
      </c>
      <c r="Q69" s="796">
        <v>0</v>
      </c>
      <c r="R69" s="718">
        <v>0</v>
      </c>
      <c r="S69" s="719">
        <v>0</v>
      </c>
    </row>
    <row r="70" spans="1:19" ht="33.75" customHeight="1" thickBot="1">
      <c r="A70" s="681" t="s">
        <v>13</v>
      </c>
      <c r="B70" s="776">
        <v>0</v>
      </c>
      <c r="C70" s="776">
        <v>8</v>
      </c>
      <c r="D70" s="776">
        <v>8</v>
      </c>
      <c r="E70" s="768">
        <v>2</v>
      </c>
      <c r="F70" s="768">
        <v>11</v>
      </c>
      <c r="G70" s="768">
        <v>13</v>
      </c>
      <c r="H70" s="768">
        <v>7</v>
      </c>
      <c r="I70" s="768">
        <v>19</v>
      </c>
      <c r="J70" s="768">
        <v>26</v>
      </c>
      <c r="K70" s="768">
        <v>4</v>
      </c>
      <c r="L70" s="768">
        <v>18</v>
      </c>
      <c r="M70" s="768">
        <v>22</v>
      </c>
      <c r="N70" s="768">
        <v>4</v>
      </c>
      <c r="O70" s="768">
        <v>20</v>
      </c>
      <c r="P70" s="768">
        <v>24</v>
      </c>
      <c r="Q70" s="768">
        <v>17</v>
      </c>
      <c r="R70" s="768">
        <v>76</v>
      </c>
      <c r="S70" s="768">
        <v>93</v>
      </c>
    </row>
    <row r="71" spans="1:19" ht="36" customHeight="1" thickBot="1">
      <c r="A71" s="1232" t="s">
        <v>218</v>
      </c>
      <c r="B71" s="777">
        <v>177</v>
      </c>
      <c r="C71" s="777">
        <v>173</v>
      </c>
      <c r="D71" s="777">
        <v>350</v>
      </c>
      <c r="E71" s="777">
        <v>165</v>
      </c>
      <c r="F71" s="777">
        <v>288</v>
      </c>
      <c r="G71" s="777">
        <v>453</v>
      </c>
      <c r="H71" s="777">
        <v>279</v>
      </c>
      <c r="I71" s="777">
        <v>491</v>
      </c>
      <c r="J71" s="777">
        <v>770</v>
      </c>
      <c r="K71" s="777">
        <v>91</v>
      </c>
      <c r="L71" s="777">
        <v>343</v>
      </c>
      <c r="M71" s="777">
        <v>434</v>
      </c>
      <c r="N71" s="777">
        <v>117</v>
      </c>
      <c r="O71" s="777">
        <v>313</v>
      </c>
      <c r="P71" s="777">
        <v>430</v>
      </c>
      <c r="Q71" s="782">
        <v>829</v>
      </c>
      <c r="R71" s="1311">
        <v>1608</v>
      </c>
      <c r="S71" s="1312">
        <v>2437</v>
      </c>
    </row>
    <row r="72" spans="1:19" ht="20.25">
      <c r="A72" s="737"/>
      <c r="B72" s="738"/>
      <c r="C72" s="738"/>
      <c r="D72" s="738"/>
      <c r="E72" s="738"/>
      <c r="F72" s="738"/>
      <c r="G72" s="738"/>
      <c r="H72" s="738"/>
      <c r="I72" s="738"/>
      <c r="J72" s="738"/>
      <c r="K72" s="738"/>
      <c r="L72" s="738"/>
      <c r="M72" s="738"/>
      <c r="N72" s="738"/>
      <c r="O72" s="738"/>
      <c r="P72" s="738"/>
      <c r="Q72" s="738"/>
      <c r="R72" s="738"/>
      <c r="S72" s="738"/>
    </row>
    <row r="73" spans="1:19" ht="20.25">
      <c r="A73" s="737"/>
      <c r="B73" s="738"/>
      <c r="C73" s="738"/>
      <c r="D73" s="738"/>
      <c r="E73" s="738"/>
      <c r="F73" s="738"/>
      <c r="G73" s="738"/>
      <c r="H73" s="738"/>
      <c r="I73" s="738"/>
      <c r="J73" s="738"/>
      <c r="K73" s="738"/>
      <c r="L73" s="738"/>
      <c r="M73" s="738"/>
      <c r="N73" s="738"/>
      <c r="O73" s="738"/>
      <c r="P73" s="738"/>
      <c r="Q73" s="738"/>
      <c r="R73" s="738"/>
      <c r="S73" s="738"/>
    </row>
    <row r="74" spans="1:19" ht="20.25">
      <c r="A74" s="3205"/>
      <c r="B74" s="3205"/>
      <c r="C74" s="3205"/>
      <c r="D74" s="3205"/>
      <c r="E74" s="3205"/>
      <c r="F74" s="3205"/>
      <c r="G74" s="3205"/>
      <c r="H74" s="3205"/>
      <c r="I74" s="3205"/>
      <c r="J74" s="3205"/>
      <c r="K74" s="3205"/>
      <c r="L74" s="3205"/>
      <c r="M74" s="3205"/>
      <c r="N74" s="3205"/>
      <c r="O74" s="3205"/>
      <c r="P74" s="3205"/>
      <c r="Q74" s="3205"/>
      <c r="R74" s="3205"/>
      <c r="S74" s="3205"/>
    </row>
    <row r="75" spans="1:19" ht="20.25">
      <c r="A75" s="737"/>
      <c r="B75" s="738"/>
      <c r="C75" s="738"/>
      <c r="D75" s="738"/>
      <c r="E75" s="738"/>
      <c r="F75" s="738"/>
      <c r="G75" s="738"/>
      <c r="H75" s="738"/>
      <c r="I75" s="738"/>
      <c r="J75" s="738"/>
      <c r="K75" s="738"/>
      <c r="L75" s="738"/>
      <c r="M75" s="738"/>
      <c r="N75" s="738"/>
      <c r="O75" s="738"/>
      <c r="P75" s="738"/>
      <c r="Q75" s="738"/>
      <c r="R75" s="738"/>
      <c r="S75" s="738"/>
    </row>
    <row r="77" spans="1:19" ht="20.25">
      <c r="A77" s="740"/>
      <c r="B77" s="738"/>
      <c r="C77" s="738"/>
      <c r="D77" s="738"/>
      <c r="E77" s="738"/>
      <c r="F77" s="738"/>
      <c r="G77" s="738"/>
      <c r="H77" s="738"/>
      <c r="I77" s="738"/>
      <c r="J77" s="738"/>
      <c r="K77" s="738"/>
      <c r="L77" s="738"/>
      <c r="M77" s="738"/>
      <c r="N77" s="738"/>
      <c r="O77" s="738"/>
      <c r="P77" s="738"/>
      <c r="Q77" s="738"/>
      <c r="R77" s="738"/>
      <c r="S77" s="738"/>
    </row>
  </sheetData>
  <sheetProtection/>
  <mergeCells count="10">
    <mergeCell ref="A74:S74"/>
    <mergeCell ref="A1:S1"/>
    <mergeCell ref="A2:S2"/>
    <mergeCell ref="N4:P5"/>
    <mergeCell ref="Q4:S5"/>
    <mergeCell ref="A4:A6"/>
    <mergeCell ref="B4:D5"/>
    <mergeCell ref="E4:G5"/>
    <mergeCell ref="H4:J5"/>
    <mergeCell ref="K4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FF00"/>
  </sheetPr>
  <dimension ref="A1:U36"/>
  <sheetViews>
    <sheetView zoomScale="60" zoomScaleNormal="60" zoomScalePageLayoutView="0" workbookViewId="0" topLeftCell="A1">
      <selection activeCell="Y34" sqref="Y34"/>
    </sheetView>
  </sheetViews>
  <sheetFormatPr defaultColWidth="9.00390625" defaultRowHeight="12.75"/>
  <cols>
    <col min="1" max="1" width="73.25390625" style="676" customWidth="1"/>
    <col min="2" max="19" width="9.125" style="676" customWidth="1"/>
    <col min="20" max="20" width="11.75390625" style="676" customWidth="1"/>
    <col min="21" max="16384" width="9.125" style="676" customWidth="1"/>
  </cols>
  <sheetData>
    <row r="1" spans="1:19" ht="54" customHeight="1">
      <c r="A1" s="3206" t="s">
        <v>173</v>
      </c>
      <c r="B1" s="3206"/>
      <c r="C1" s="3206"/>
      <c r="D1" s="3206"/>
      <c r="E1" s="3206"/>
      <c r="F1" s="3206"/>
      <c r="G1" s="3206"/>
      <c r="H1" s="3206"/>
      <c r="I1" s="3206"/>
      <c r="J1" s="3206"/>
      <c r="K1" s="3206"/>
      <c r="L1" s="3206"/>
      <c r="M1" s="3206"/>
      <c r="N1" s="3206"/>
      <c r="O1" s="3206"/>
      <c r="P1" s="3206"/>
      <c r="Q1" s="3206"/>
      <c r="R1" s="3206"/>
      <c r="S1" s="3206"/>
    </row>
    <row r="2" spans="1:19" ht="30" customHeight="1">
      <c r="A2" s="3206" t="s">
        <v>358</v>
      </c>
      <c r="B2" s="3206"/>
      <c r="C2" s="3206"/>
      <c r="D2" s="3206"/>
      <c r="E2" s="3206"/>
      <c r="F2" s="3206"/>
      <c r="G2" s="3206"/>
      <c r="H2" s="3206"/>
      <c r="I2" s="3206"/>
      <c r="J2" s="3206"/>
      <c r="K2" s="3206"/>
      <c r="L2" s="3206"/>
      <c r="M2" s="3206"/>
      <c r="N2" s="3206"/>
      <c r="O2" s="3206"/>
      <c r="P2" s="3206"/>
      <c r="Q2" s="3206"/>
      <c r="R2" s="3206"/>
      <c r="S2" s="3206"/>
    </row>
    <row r="3" spans="1:19" ht="21" thickBot="1">
      <c r="A3" s="2584"/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9"/>
    </row>
    <row r="4" spans="1:19" ht="24.75" customHeight="1">
      <c r="A4" s="3217" t="s">
        <v>9</v>
      </c>
      <c r="B4" s="3207" t="s">
        <v>0</v>
      </c>
      <c r="C4" s="3208"/>
      <c r="D4" s="3208"/>
      <c r="E4" s="3207" t="s">
        <v>1</v>
      </c>
      <c r="F4" s="3208"/>
      <c r="G4" s="3220"/>
      <c r="H4" s="3224" t="s">
        <v>2</v>
      </c>
      <c r="I4" s="3208"/>
      <c r="J4" s="3208"/>
      <c r="K4" s="3207" t="s">
        <v>3</v>
      </c>
      <c r="L4" s="3208"/>
      <c r="M4" s="3220"/>
      <c r="N4" s="3207">
        <v>5</v>
      </c>
      <c r="O4" s="3208"/>
      <c r="P4" s="3208"/>
      <c r="Q4" s="3211" t="s">
        <v>6</v>
      </c>
      <c r="R4" s="3212"/>
      <c r="S4" s="3213"/>
    </row>
    <row r="5" spans="1:19" ht="42" customHeight="1" thickBot="1">
      <c r="A5" s="3218"/>
      <c r="B5" s="3209"/>
      <c r="C5" s="3210"/>
      <c r="D5" s="3210"/>
      <c r="E5" s="3221"/>
      <c r="F5" s="3222"/>
      <c r="G5" s="3223"/>
      <c r="H5" s="3222"/>
      <c r="I5" s="3222"/>
      <c r="J5" s="3222"/>
      <c r="K5" s="3225"/>
      <c r="L5" s="3226"/>
      <c r="M5" s="3227"/>
      <c r="N5" s="3209"/>
      <c r="O5" s="3210"/>
      <c r="P5" s="3210"/>
      <c r="Q5" s="3214"/>
      <c r="R5" s="3215"/>
      <c r="S5" s="3216"/>
    </row>
    <row r="6" spans="1:19" ht="185.25" thickBot="1">
      <c r="A6" s="3219"/>
      <c r="B6" s="680" t="s">
        <v>26</v>
      </c>
      <c r="C6" s="680" t="s">
        <v>27</v>
      </c>
      <c r="D6" s="680" t="s">
        <v>4</v>
      </c>
      <c r="E6" s="680" t="s">
        <v>26</v>
      </c>
      <c r="F6" s="680" t="s">
        <v>27</v>
      </c>
      <c r="G6" s="680" t="s">
        <v>4</v>
      </c>
      <c r="H6" s="680" t="s">
        <v>26</v>
      </c>
      <c r="I6" s="680" t="s">
        <v>27</v>
      </c>
      <c r="J6" s="680" t="s">
        <v>4</v>
      </c>
      <c r="K6" s="680" t="s">
        <v>26</v>
      </c>
      <c r="L6" s="680" t="s">
        <v>27</v>
      </c>
      <c r="M6" s="680" t="s">
        <v>4</v>
      </c>
      <c r="N6" s="680" t="s">
        <v>26</v>
      </c>
      <c r="O6" s="680" t="s">
        <v>27</v>
      </c>
      <c r="P6" s="680" t="s">
        <v>4</v>
      </c>
      <c r="Q6" s="680" t="s">
        <v>26</v>
      </c>
      <c r="R6" s="680" t="s">
        <v>27</v>
      </c>
      <c r="S6" s="1246" t="s">
        <v>4</v>
      </c>
    </row>
    <row r="7" spans="1:21" ht="21" thickBot="1">
      <c r="A7" s="744" t="s">
        <v>22</v>
      </c>
      <c r="B7" s="682"/>
      <c r="C7" s="683"/>
      <c r="D7" s="684"/>
      <c r="E7" s="685"/>
      <c r="F7" s="685"/>
      <c r="G7" s="686"/>
      <c r="H7" s="682"/>
      <c r="I7" s="685"/>
      <c r="J7" s="687"/>
      <c r="K7" s="685"/>
      <c r="L7" s="685"/>
      <c r="M7" s="686"/>
      <c r="N7" s="682"/>
      <c r="O7" s="685"/>
      <c r="P7" s="687"/>
      <c r="Q7" s="688"/>
      <c r="R7" s="688"/>
      <c r="S7" s="689"/>
      <c r="U7" s="861"/>
    </row>
    <row r="8" spans="1:21" ht="20.25">
      <c r="A8" s="675" t="s">
        <v>176</v>
      </c>
      <c r="B8" s="690">
        <v>10</v>
      </c>
      <c r="C8" s="691">
        <v>5</v>
      </c>
      <c r="D8" s="693">
        <v>15</v>
      </c>
      <c r="E8" s="694">
        <v>10</v>
      </c>
      <c r="F8" s="691">
        <v>15</v>
      </c>
      <c r="G8" s="693">
        <v>25</v>
      </c>
      <c r="H8" s="694">
        <v>0</v>
      </c>
      <c r="I8" s="691">
        <v>0</v>
      </c>
      <c r="J8" s="692">
        <v>0</v>
      </c>
      <c r="K8" s="690">
        <v>0</v>
      </c>
      <c r="L8" s="691">
        <v>0</v>
      </c>
      <c r="M8" s="693">
        <v>0</v>
      </c>
      <c r="N8" s="694">
        <v>0</v>
      </c>
      <c r="O8" s="691">
        <v>0</v>
      </c>
      <c r="P8" s="692">
        <v>0</v>
      </c>
      <c r="Q8" s="690">
        <v>20</v>
      </c>
      <c r="R8" s="694">
        <v>20</v>
      </c>
      <c r="S8" s="693">
        <v>40</v>
      </c>
      <c r="U8" s="861"/>
    </row>
    <row r="9" spans="1:21" ht="20.25">
      <c r="A9" s="672" t="s">
        <v>177</v>
      </c>
      <c r="B9" s="695">
        <v>0</v>
      </c>
      <c r="C9" s="696">
        <v>0</v>
      </c>
      <c r="D9" s="698">
        <v>0</v>
      </c>
      <c r="E9" s="699">
        <v>9</v>
      </c>
      <c r="F9" s="696">
        <v>2</v>
      </c>
      <c r="G9" s="698">
        <v>11</v>
      </c>
      <c r="H9" s="699">
        <v>0</v>
      </c>
      <c r="I9" s="696">
        <v>0</v>
      </c>
      <c r="J9" s="697">
        <v>0</v>
      </c>
      <c r="K9" s="695">
        <v>0</v>
      </c>
      <c r="L9" s="696">
        <v>0</v>
      </c>
      <c r="M9" s="698">
        <v>0</v>
      </c>
      <c r="N9" s="699">
        <v>0</v>
      </c>
      <c r="O9" s="696">
        <v>0</v>
      </c>
      <c r="P9" s="697">
        <v>0</v>
      </c>
      <c r="Q9" s="695">
        <v>9</v>
      </c>
      <c r="R9" s="699">
        <v>2</v>
      </c>
      <c r="S9" s="698">
        <v>11</v>
      </c>
      <c r="U9" s="861"/>
    </row>
    <row r="10" spans="1:21" ht="20.25">
      <c r="A10" s="671" t="s">
        <v>373</v>
      </c>
      <c r="B10" s="695">
        <v>19</v>
      </c>
      <c r="C10" s="696">
        <v>4</v>
      </c>
      <c r="D10" s="698">
        <v>23</v>
      </c>
      <c r="E10" s="699">
        <v>0</v>
      </c>
      <c r="F10" s="696">
        <v>0</v>
      </c>
      <c r="G10" s="698">
        <v>0</v>
      </c>
      <c r="H10" s="699">
        <v>0</v>
      </c>
      <c r="I10" s="696">
        <v>0</v>
      </c>
      <c r="J10" s="697">
        <v>0</v>
      </c>
      <c r="K10" s="695">
        <v>0</v>
      </c>
      <c r="L10" s="696">
        <v>0</v>
      </c>
      <c r="M10" s="698">
        <v>0</v>
      </c>
      <c r="N10" s="699">
        <v>0</v>
      </c>
      <c r="O10" s="696">
        <v>0</v>
      </c>
      <c r="P10" s="697">
        <v>0</v>
      </c>
      <c r="Q10" s="695">
        <v>19</v>
      </c>
      <c r="R10" s="699">
        <v>4</v>
      </c>
      <c r="S10" s="698">
        <v>23</v>
      </c>
      <c r="U10" s="861"/>
    </row>
    <row r="11" spans="1:21" ht="21" thickBot="1">
      <c r="A11" s="671" t="s">
        <v>185</v>
      </c>
      <c r="B11" s="710">
        <v>0</v>
      </c>
      <c r="C11" s="711">
        <v>0</v>
      </c>
      <c r="D11" s="713">
        <v>0</v>
      </c>
      <c r="E11" s="714">
        <v>0</v>
      </c>
      <c r="F11" s="711">
        <v>0</v>
      </c>
      <c r="G11" s="713">
        <v>0</v>
      </c>
      <c r="H11" s="714">
        <v>0</v>
      </c>
      <c r="I11" s="711">
        <v>0</v>
      </c>
      <c r="J11" s="712">
        <v>0</v>
      </c>
      <c r="K11" s="710">
        <v>0</v>
      </c>
      <c r="L11" s="711">
        <v>8</v>
      </c>
      <c r="M11" s="713">
        <v>8</v>
      </c>
      <c r="N11" s="714">
        <v>0</v>
      </c>
      <c r="O11" s="711">
        <v>0</v>
      </c>
      <c r="P11" s="712">
        <v>0</v>
      </c>
      <c r="Q11" s="710">
        <v>0</v>
      </c>
      <c r="R11" s="714">
        <v>8</v>
      </c>
      <c r="S11" s="713">
        <v>8</v>
      </c>
      <c r="U11" s="861"/>
    </row>
    <row r="12" spans="1:21" ht="24" customHeight="1" thickBot="1">
      <c r="A12" s="745" t="s">
        <v>16</v>
      </c>
      <c r="B12" s="746">
        <v>29</v>
      </c>
      <c r="C12" s="746">
        <v>9</v>
      </c>
      <c r="D12" s="746">
        <v>38</v>
      </c>
      <c r="E12" s="746">
        <v>19</v>
      </c>
      <c r="F12" s="746">
        <v>17</v>
      </c>
      <c r="G12" s="746">
        <v>36</v>
      </c>
      <c r="H12" s="746">
        <v>0</v>
      </c>
      <c r="I12" s="746">
        <v>0</v>
      </c>
      <c r="J12" s="746">
        <v>0</v>
      </c>
      <c r="K12" s="746">
        <v>0</v>
      </c>
      <c r="L12" s="746">
        <v>8</v>
      </c>
      <c r="M12" s="746">
        <v>8</v>
      </c>
      <c r="N12" s="746">
        <v>0</v>
      </c>
      <c r="O12" s="746">
        <v>0</v>
      </c>
      <c r="P12" s="746">
        <v>0</v>
      </c>
      <c r="Q12" s="746">
        <v>48</v>
      </c>
      <c r="R12" s="746">
        <v>34</v>
      </c>
      <c r="S12" s="2110">
        <v>82</v>
      </c>
      <c r="U12" s="861"/>
    </row>
    <row r="13" spans="1:19" ht="21" thickBot="1">
      <c r="A13" s="715" t="s">
        <v>23</v>
      </c>
      <c r="B13" s="747"/>
      <c r="C13" s="748"/>
      <c r="D13" s="734"/>
      <c r="E13" s="747"/>
      <c r="F13" s="748"/>
      <c r="G13" s="734"/>
      <c r="H13" s="747"/>
      <c r="I13" s="748"/>
      <c r="J13" s="734"/>
      <c r="K13" s="747"/>
      <c r="L13" s="748"/>
      <c r="M13" s="734"/>
      <c r="N13" s="747"/>
      <c r="O13" s="748"/>
      <c r="P13" s="734"/>
      <c r="Q13" s="747"/>
      <c r="R13" s="748"/>
      <c r="S13" s="734"/>
    </row>
    <row r="14" spans="1:19" ht="21" thickBot="1">
      <c r="A14" s="715" t="s">
        <v>11</v>
      </c>
      <c r="B14" s="749"/>
      <c r="C14" s="750"/>
      <c r="D14" s="751"/>
      <c r="E14" s="749"/>
      <c r="F14" s="750"/>
      <c r="G14" s="751"/>
      <c r="H14" s="749"/>
      <c r="I14" s="750"/>
      <c r="J14" s="751"/>
      <c r="K14" s="749"/>
      <c r="L14" s="750"/>
      <c r="M14" s="751"/>
      <c r="N14" s="746"/>
      <c r="O14" s="752"/>
      <c r="P14" s="751"/>
      <c r="Q14" s="724"/>
      <c r="R14" s="725"/>
      <c r="S14" s="726"/>
    </row>
    <row r="15" spans="1:19" ht="20.25">
      <c r="A15" s="675" t="s">
        <v>176</v>
      </c>
      <c r="B15" s="753">
        <v>10</v>
      </c>
      <c r="C15" s="754">
        <v>5</v>
      </c>
      <c r="D15" s="756">
        <v>15</v>
      </c>
      <c r="E15" s="753">
        <v>10</v>
      </c>
      <c r="F15" s="754">
        <v>15</v>
      </c>
      <c r="G15" s="756">
        <v>25</v>
      </c>
      <c r="H15" s="753">
        <v>0</v>
      </c>
      <c r="I15" s="754">
        <v>0</v>
      </c>
      <c r="J15" s="756">
        <v>0</v>
      </c>
      <c r="K15" s="753">
        <v>0</v>
      </c>
      <c r="L15" s="754">
        <v>0</v>
      </c>
      <c r="M15" s="756">
        <v>0</v>
      </c>
      <c r="N15" s="753">
        <v>0</v>
      </c>
      <c r="O15" s="754">
        <v>0</v>
      </c>
      <c r="P15" s="756">
        <v>0</v>
      </c>
      <c r="Q15" s="757">
        <v>20</v>
      </c>
      <c r="R15" s="758">
        <v>20</v>
      </c>
      <c r="S15" s="759">
        <v>40</v>
      </c>
    </row>
    <row r="16" spans="1:19" ht="20.25">
      <c r="A16" s="672" t="s">
        <v>177</v>
      </c>
      <c r="B16" s="720">
        <v>0</v>
      </c>
      <c r="C16" s="721">
        <v>0</v>
      </c>
      <c r="D16" s="755">
        <v>0</v>
      </c>
      <c r="E16" s="720">
        <v>9</v>
      </c>
      <c r="F16" s="721">
        <v>2</v>
      </c>
      <c r="G16" s="755">
        <v>11</v>
      </c>
      <c r="H16" s="720">
        <v>0</v>
      </c>
      <c r="I16" s="721">
        <v>0</v>
      </c>
      <c r="J16" s="755">
        <v>0</v>
      </c>
      <c r="K16" s="720">
        <v>0</v>
      </c>
      <c r="L16" s="721">
        <v>0</v>
      </c>
      <c r="M16" s="755">
        <v>0</v>
      </c>
      <c r="N16" s="720">
        <v>0</v>
      </c>
      <c r="O16" s="721">
        <v>0</v>
      </c>
      <c r="P16" s="755">
        <v>0</v>
      </c>
      <c r="Q16" s="760">
        <v>9</v>
      </c>
      <c r="R16" s="761">
        <v>2</v>
      </c>
      <c r="S16" s="762">
        <v>11</v>
      </c>
    </row>
    <row r="17" spans="1:19" ht="20.25">
      <c r="A17" s="671" t="s">
        <v>373</v>
      </c>
      <c r="B17" s="720">
        <v>19</v>
      </c>
      <c r="C17" s="721">
        <v>4</v>
      </c>
      <c r="D17" s="755">
        <v>23</v>
      </c>
      <c r="E17" s="722">
        <v>0</v>
      </c>
      <c r="F17" s="723">
        <v>0</v>
      </c>
      <c r="G17" s="755">
        <v>0</v>
      </c>
      <c r="H17" s="722">
        <v>0</v>
      </c>
      <c r="I17" s="723">
        <v>0</v>
      </c>
      <c r="J17" s="755">
        <v>0</v>
      </c>
      <c r="K17" s="722">
        <v>0</v>
      </c>
      <c r="L17" s="723">
        <v>0</v>
      </c>
      <c r="M17" s="755">
        <v>0</v>
      </c>
      <c r="N17" s="722">
        <v>0</v>
      </c>
      <c r="O17" s="723">
        <v>0</v>
      </c>
      <c r="P17" s="755">
        <v>0</v>
      </c>
      <c r="Q17" s="760">
        <v>19</v>
      </c>
      <c r="R17" s="761">
        <v>4</v>
      </c>
      <c r="S17" s="762">
        <v>23</v>
      </c>
    </row>
    <row r="18" spans="1:19" ht="21" thickBot="1">
      <c r="A18" s="671" t="s">
        <v>185</v>
      </c>
      <c r="B18" s="722">
        <v>0</v>
      </c>
      <c r="C18" s="723">
        <v>0</v>
      </c>
      <c r="D18" s="763">
        <v>0</v>
      </c>
      <c r="E18" s="722">
        <v>0</v>
      </c>
      <c r="F18" s="723">
        <v>0</v>
      </c>
      <c r="G18" s="763">
        <v>0</v>
      </c>
      <c r="H18" s="722">
        <v>0</v>
      </c>
      <c r="I18" s="723">
        <v>0</v>
      </c>
      <c r="J18" s="763">
        <v>0</v>
      </c>
      <c r="K18" s="722">
        <v>0</v>
      </c>
      <c r="L18" s="723">
        <v>8</v>
      </c>
      <c r="M18" s="763">
        <v>8</v>
      </c>
      <c r="N18" s="722">
        <v>0</v>
      </c>
      <c r="O18" s="723">
        <v>0</v>
      </c>
      <c r="P18" s="763">
        <v>0</v>
      </c>
      <c r="Q18" s="764">
        <v>0</v>
      </c>
      <c r="R18" s="765">
        <v>8</v>
      </c>
      <c r="S18" s="766">
        <v>8</v>
      </c>
    </row>
    <row r="19" spans="1:19" ht="27" customHeight="1" thickBot="1">
      <c r="A19" s="767" t="s">
        <v>8</v>
      </c>
      <c r="B19" s="747">
        <v>29</v>
      </c>
      <c r="C19" s="734">
        <v>9</v>
      </c>
      <c r="D19" s="768">
        <v>38</v>
      </c>
      <c r="E19" s="747">
        <v>19</v>
      </c>
      <c r="F19" s="747">
        <v>17</v>
      </c>
      <c r="G19" s="747">
        <v>36</v>
      </c>
      <c r="H19" s="747">
        <v>0</v>
      </c>
      <c r="I19" s="747">
        <v>0</v>
      </c>
      <c r="J19" s="747">
        <v>0</v>
      </c>
      <c r="K19" s="747">
        <v>0</v>
      </c>
      <c r="L19" s="747">
        <v>8</v>
      </c>
      <c r="M19" s="747">
        <v>8</v>
      </c>
      <c r="N19" s="747">
        <v>0</v>
      </c>
      <c r="O19" s="747">
        <v>0</v>
      </c>
      <c r="P19" s="747">
        <v>0</v>
      </c>
      <c r="Q19" s="747">
        <v>48</v>
      </c>
      <c r="R19" s="747">
        <v>34</v>
      </c>
      <c r="S19" s="768">
        <v>82</v>
      </c>
    </row>
    <row r="20" spans="1:19" ht="21" thickBot="1">
      <c r="A20" s="862" t="s">
        <v>25</v>
      </c>
      <c r="B20" s="769"/>
      <c r="C20" s="770"/>
      <c r="D20" s="771"/>
      <c r="E20" s="769"/>
      <c r="F20" s="770"/>
      <c r="G20" s="771"/>
      <c r="H20" s="769"/>
      <c r="I20" s="770"/>
      <c r="J20" s="771"/>
      <c r="K20" s="769"/>
      <c r="L20" s="770"/>
      <c r="M20" s="771"/>
      <c r="N20" s="769"/>
      <c r="O20" s="770"/>
      <c r="P20" s="771"/>
      <c r="Q20" s="772"/>
      <c r="R20" s="770"/>
      <c r="S20" s="773"/>
    </row>
    <row r="21" spans="1:19" ht="20.25">
      <c r="A21" s="675" t="s">
        <v>176</v>
      </c>
      <c r="B21" s="774">
        <v>0</v>
      </c>
      <c r="C21" s="775">
        <v>0</v>
      </c>
      <c r="D21" s="693">
        <v>0</v>
      </c>
      <c r="E21" s="774">
        <v>0</v>
      </c>
      <c r="F21" s="775">
        <v>0</v>
      </c>
      <c r="G21" s="693">
        <v>0</v>
      </c>
      <c r="H21" s="774">
        <v>0</v>
      </c>
      <c r="I21" s="775">
        <v>0</v>
      </c>
      <c r="J21" s="693">
        <v>0</v>
      </c>
      <c r="K21" s="774">
        <v>0</v>
      </c>
      <c r="L21" s="775">
        <v>0</v>
      </c>
      <c r="M21" s="693">
        <v>0</v>
      </c>
      <c r="N21" s="774">
        <v>0</v>
      </c>
      <c r="O21" s="775">
        <v>0</v>
      </c>
      <c r="P21" s="693">
        <v>0</v>
      </c>
      <c r="Q21" s="757">
        <v>0</v>
      </c>
      <c r="R21" s="758">
        <v>0</v>
      </c>
      <c r="S21" s="759">
        <v>0</v>
      </c>
    </row>
    <row r="22" spans="1:19" ht="20.25">
      <c r="A22" s="672" t="s">
        <v>177</v>
      </c>
      <c r="B22" s="727">
        <v>0</v>
      </c>
      <c r="C22" s="728">
        <v>0</v>
      </c>
      <c r="D22" s="698">
        <v>0</v>
      </c>
      <c r="E22" s="727">
        <v>0</v>
      </c>
      <c r="F22" s="728">
        <v>0</v>
      </c>
      <c r="G22" s="698">
        <v>0</v>
      </c>
      <c r="H22" s="727">
        <v>0</v>
      </c>
      <c r="I22" s="728">
        <v>0</v>
      </c>
      <c r="J22" s="698">
        <v>0</v>
      </c>
      <c r="K22" s="727">
        <v>0</v>
      </c>
      <c r="L22" s="728">
        <v>0</v>
      </c>
      <c r="M22" s="698">
        <v>0</v>
      </c>
      <c r="N22" s="727">
        <v>0</v>
      </c>
      <c r="O22" s="728">
        <v>0</v>
      </c>
      <c r="P22" s="698">
        <v>0</v>
      </c>
      <c r="Q22" s="760">
        <v>0</v>
      </c>
      <c r="R22" s="761">
        <v>0</v>
      </c>
      <c r="S22" s="762">
        <v>0</v>
      </c>
    </row>
    <row r="23" spans="1:19" ht="20.25">
      <c r="A23" s="671" t="s">
        <v>373</v>
      </c>
      <c r="B23" s="1919"/>
      <c r="C23" s="1920"/>
      <c r="D23" s="698">
        <v>0</v>
      </c>
      <c r="E23" s="1919"/>
      <c r="F23" s="1920"/>
      <c r="G23" s="698">
        <v>0</v>
      </c>
      <c r="H23" s="1919"/>
      <c r="I23" s="1920"/>
      <c r="J23" s="698">
        <v>0</v>
      </c>
      <c r="K23" s="1919"/>
      <c r="L23" s="1920"/>
      <c r="M23" s="698">
        <v>0</v>
      </c>
      <c r="N23" s="1919"/>
      <c r="O23" s="1920"/>
      <c r="P23" s="698">
        <v>0</v>
      </c>
      <c r="Q23" s="760">
        <v>0</v>
      </c>
      <c r="R23" s="761">
        <v>0</v>
      </c>
      <c r="S23" s="762">
        <v>0</v>
      </c>
    </row>
    <row r="24" spans="1:19" ht="21" thickBot="1">
      <c r="A24" s="671" t="s">
        <v>185</v>
      </c>
      <c r="B24" s="729">
        <v>0</v>
      </c>
      <c r="C24" s="730">
        <v>0</v>
      </c>
      <c r="D24" s="713">
        <v>0</v>
      </c>
      <c r="E24" s="729">
        <v>0</v>
      </c>
      <c r="F24" s="1920">
        <v>0</v>
      </c>
      <c r="G24" s="703">
        <v>0</v>
      </c>
      <c r="H24" s="1919">
        <v>0</v>
      </c>
      <c r="I24" s="1920">
        <v>0</v>
      </c>
      <c r="J24" s="703">
        <v>0</v>
      </c>
      <c r="K24" s="1919">
        <v>0</v>
      </c>
      <c r="L24" s="1920">
        <v>0</v>
      </c>
      <c r="M24" s="703">
        <v>0</v>
      </c>
      <c r="N24" s="1919">
        <v>0</v>
      </c>
      <c r="O24" s="1920">
        <v>0</v>
      </c>
      <c r="P24" s="703">
        <v>0</v>
      </c>
      <c r="Q24" s="764">
        <v>0</v>
      </c>
      <c r="R24" s="765">
        <v>0</v>
      </c>
      <c r="S24" s="766">
        <v>0</v>
      </c>
    </row>
    <row r="25" spans="1:19" ht="35.25" customHeight="1" thickBot="1">
      <c r="A25" s="745" t="s">
        <v>13</v>
      </c>
      <c r="B25" s="776">
        <v>0</v>
      </c>
      <c r="C25" s="776">
        <v>0</v>
      </c>
      <c r="D25" s="776">
        <v>0</v>
      </c>
      <c r="E25" s="776">
        <v>0</v>
      </c>
      <c r="F25" s="768">
        <v>0</v>
      </c>
      <c r="G25" s="768">
        <v>0</v>
      </c>
      <c r="H25" s="768">
        <v>0</v>
      </c>
      <c r="I25" s="768">
        <v>0</v>
      </c>
      <c r="J25" s="768">
        <v>0</v>
      </c>
      <c r="K25" s="768">
        <v>0</v>
      </c>
      <c r="L25" s="768">
        <v>0</v>
      </c>
      <c r="M25" s="768">
        <v>0</v>
      </c>
      <c r="N25" s="768">
        <v>0</v>
      </c>
      <c r="O25" s="768">
        <v>0</v>
      </c>
      <c r="P25" s="768">
        <v>0</v>
      </c>
      <c r="Q25" s="768">
        <v>0</v>
      </c>
      <c r="R25" s="768">
        <v>0</v>
      </c>
      <c r="S25" s="768">
        <v>0</v>
      </c>
    </row>
    <row r="26" spans="1:19" ht="32.25" customHeight="1" thickBot="1">
      <c r="A26" s="1232" t="s">
        <v>219</v>
      </c>
      <c r="B26" s="777">
        <v>29</v>
      </c>
      <c r="C26" s="777">
        <v>9</v>
      </c>
      <c r="D26" s="777">
        <v>38</v>
      </c>
      <c r="E26" s="777">
        <v>19</v>
      </c>
      <c r="F26" s="777">
        <v>17</v>
      </c>
      <c r="G26" s="777">
        <v>36</v>
      </c>
      <c r="H26" s="777">
        <v>0</v>
      </c>
      <c r="I26" s="777">
        <v>0</v>
      </c>
      <c r="J26" s="777">
        <v>0</v>
      </c>
      <c r="K26" s="777">
        <v>0</v>
      </c>
      <c r="L26" s="777">
        <v>8</v>
      </c>
      <c r="M26" s="777">
        <v>8</v>
      </c>
      <c r="N26" s="777">
        <v>0</v>
      </c>
      <c r="O26" s="777">
        <v>0</v>
      </c>
      <c r="P26" s="777">
        <v>0</v>
      </c>
      <c r="Q26" s="777">
        <v>48</v>
      </c>
      <c r="R26" s="777">
        <v>34</v>
      </c>
      <c r="S26" s="777">
        <v>82</v>
      </c>
    </row>
    <row r="27" spans="1:19" ht="20.25">
      <c r="A27" s="809"/>
      <c r="B27" s="809"/>
      <c r="C27" s="809"/>
      <c r="D27" s="809"/>
      <c r="E27" s="809"/>
      <c r="F27" s="809"/>
      <c r="G27" s="809"/>
      <c r="H27" s="809"/>
      <c r="I27" s="809"/>
      <c r="J27" s="809"/>
      <c r="K27" s="809"/>
      <c r="L27" s="809"/>
      <c r="M27" s="809"/>
      <c r="N27" s="809"/>
      <c r="O27" s="809"/>
      <c r="P27" s="809"/>
      <c r="Q27" s="809"/>
      <c r="R27" s="809"/>
      <c r="S27" s="809"/>
    </row>
    <row r="28" spans="1:19" ht="20.25">
      <c r="A28" s="809"/>
      <c r="B28" s="809"/>
      <c r="C28" s="809"/>
      <c r="D28" s="809"/>
      <c r="E28" s="809"/>
      <c r="F28" s="809"/>
      <c r="G28" s="809"/>
      <c r="H28" s="809"/>
      <c r="I28" s="809"/>
      <c r="J28" s="809"/>
      <c r="K28" s="809"/>
      <c r="L28" s="809"/>
      <c r="M28" s="809"/>
      <c r="N28" s="809"/>
      <c r="O28" s="809"/>
      <c r="P28" s="809"/>
      <c r="Q28" s="809"/>
      <c r="R28" s="809"/>
      <c r="S28" s="809"/>
    </row>
    <row r="29" spans="1:19" ht="20.25">
      <c r="A29" s="809"/>
      <c r="B29" s="809"/>
      <c r="C29" s="809"/>
      <c r="D29" s="809"/>
      <c r="E29" s="809"/>
      <c r="F29" s="809"/>
      <c r="G29" s="809"/>
      <c r="H29" s="809"/>
      <c r="I29" s="809"/>
      <c r="J29" s="809"/>
      <c r="K29" s="809"/>
      <c r="L29" s="809"/>
      <c r="M29" s="809"/>
      <c r="N29" s="809"/>
      <c r="O29" s="809"/>
      <c r="P29" s="809"/>
      <c r="Q29" s="809"/>
      <c r="R29" s="809"/>
      <c r="S29" s="809"/>
    </row>
    <row r="30" spans="1:19" ht="20.25">
      <c r="A30" s="809"/>
      <c r="B30" s="809"/>
      <c r="C30" s="809"/>
      <c r="D30" s="809"/>
      <c r="E30" s="809"/>
      <c r="F30" s="809"/>
      <c r="G30" s="809"/>
      <c r="H30" s="809"/>
      <c r="I30" s="809"/>
      <c r="J30" s="809"/>
      <c r="K30" s="809"/>
      <c r="L30" s="809"/>
      <c r="M30" s="809"/>
      <c r="N30" s="809"/>
      <c r="O30" s="809"/>
      <c r="P30" s="809"/>
      <c r="Q30" s="809"/>
      <c r="R30" s="809"/>
      <c r="S30" s="809"/>
    </row>
    <row r="31" spans="1:19" ht="20.25">
      <c r="A31" s="809"/>
      <c r="B31" s="809"/>
      <c r="C31" s="809"/>
      <c r="D31" s="809"/>
      <c r="E31" s="809"/>
      <c r="F31" s="809"/>
      <c r="G31" s="809"/>
      <c r="H31" s="809"/>
      <c r="I31" s="809"/>
      <c r="J31" s="809"/>
      <c r="K31" s="809"/>
      <c r="L31" s="809"/>
      <c r="M31" s="809"/>
      <c r="N31" s="809"/>
      <c r="O31" s="809"/>
      <c r="P31" s="809"/>
      <c r="Q31" s="809"/>
      <c r="R31" s="809"/>
      <c r="S31" s="809"/>
    </row>
    <row r="32" spans="1:19" ht="20.25">
      <c r="A32" s="809"/>
      <c r="B32" s="809"/>
      <c r="C32" s="809"/>
      <c r="D32" s="809"/>
      <c r="E32" s="809"/>
      <c r="F32" s="809"/>
      <c r="G32" s="809"/>
      <c r="H32" s="809"/>
      <c r="I32" s="809"/>
      <c r="J32" s="809"/>
      <c r="K32" s="809"/>
      <c r="L32" s="809"/>
      <c r="M32" s="809"/>
      <c r="N32" s="809"/>
      <c r="O32" s="809"/>
      <c r="P32" s="809"/>
      <c r="Q32" s="809"/>
      <c r="R32" s="809"/>
      <c r="S32" s="809"/>
    </row>
    <row r="33" spans="1:19" ht="20.25">
      <c r="A33" s="809"/>
      <c r="B33" s="809"/>
      <c r="C33" s="809"/>
      <c r="D33" s="809"/>
      <c r="E33" s="809"/>
      <c r="F33" s="809"/>
      <c r="G33" s="809"/>
      <c r="H33" s="809"/>
      <c r="I33" s="809"/>
      <c r="J33" s="809"/>
      <c r="K33" s="809"/>
      <c r="L33" s="809"/>
      <c r="M33" s="809"/>
      <c r="N33" s="809"/>
      <c r="O33" s="809"/>
      <c r="P33" s="809"/>
      <c r="Q33" s="809"/>
      <c r="R33" s="809"/>
      <c r="S33" s="809"/>
    </row>
    <row r="34" spans="1:19" ht="20.25">
      <c r="A34" s="809"/>
      <c r="B34" s="809"/>
      <c r="C34" s="809"/>
      <c r="D34" s="809"/>
      <c r="E34" s="809"/>
      <c r="F34" s="809"/>
      <c r="G34" s="809"/>
      <c r="H34" s="809"/>
      <c r="I34" s="809"/>
      <c r="J34" s="809"/>
      <c r="K34" s="809"/>
      <c r="L34" s="809"/>
      <c r="M34" s="809"/>
      <c r="N34" s="809"/>
      <c r="O34" s="809"/>
      <c r="P34" s="809"/>
      <c r="Q34" s="809"/>
      <c r="R34" s="809"/>
      <c r="S34" s="809"/>
    </row>
    <row r="35" spans="1:19" ht="20.25">
      <c r="A35" s="809"/>
      <c r="B35" s="809"/>
      <c r="C35" s="809"/>
      <c r="D35" s="809"/>
      <c r="E35" s="809"/>
      <c r="F35" s="809"/>
      <c r="G35" s="809"/>
      <c r="H35" s="809"/>
      <c r="I35" s="809"/>
      <c r="J35" s="809"/>
      <c r="K35" s="809"/>
      <c r="L35" s="809"/>
      <c r="M35" s="809"/>
      <c r="N35" s="809"/>
      <c r="O35" s="809"/>
      <c r="P35" s="809"/>
      <c r="Q35" s="809"/>
      <c r="R35" s="809"/>
      <c r="S35" s="809"/>
    </row>
    <row r="36" spans="1:19" ht="20.25">
      <c r="A36" s="809"/>
      <c r="B36" s="809"/>
      <c r="C36" s="809"/>
      <c r="D36" s="809"/>
      <c r="E36" s="809"/>
      <c r="F36" s="809"/>
      <c r="G36" s="809"/>
      <c r="H36" s="809"/>
      <c r="I36" s="809"/>
      <c r="J36" s="809"/>
      <c r="K36" s="809"/>
      <c r="L36" s="809"/>
      <c r="M36" s="809"/>
      <c r="N36" s="809"/>
      <c r="O36" s="809"/>
      <c r="P36" s="809"/>
      <c r="Q36" s="809"/>
      <c r="R36" s="809"/>
      <c r="S36" s="809"/>
    </row>
  </sheetData>
  <sheetProtection/>
  <mergeCells count="9">
    <mergeCell ref="A1:S1"/>
    <mergeCell ref="A2:S2"/>
    <mergeCell ref="Q4:S5"/>
    <mergeCell ref="A4:A6"/>
    <mergeCell ref="B4:D5"/>
    <mergeCell ref="E4:G5"/>
    <mergeCell ref="H4:J5"/>
    <mergeCell ref="K4:M5"/>
    <mergeCell ref="N4:P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FF00"/>
  </sheetPr>
  <dimension ref="A1:V26"/>
  <sheetViews>
    <sheetView view="pageBreakPreview" zoomScale="60" zoomScaleNormal="50" zoomScalePageLayoutView="0" workbookViewId="0" topLeftCell="A1">
      <selection activeCell="W22" sqref="W21:W22"/>
    </sheetView>
  </sheetViews>
  <sheetFormatPr defaultColWidth="9.00390625" defaultRowHeight="12.75"/>
  <cols>
    <col min="1" max="1" width="87.875" style="677" customWidth="1"/>
    <col min="2" max="22" width="7.875" style="677" customWidth="1"/>
    <col min="23" max="23" width="14.25390625" style="677" customWidth="1"/>
    <col min="24" max="24" width="10.625" style="677" bestFit="1" customWidth="1"/>
    <col min="25" max="25" width="9.25390625" style="677" bestFit="1" customWidth="1"/>
    <col min="26" max="16384" width="9.125" style="677" customWidth="1"/>
  </cols>
  <sheetData>
    <row r="1" spans="1:22" ht="48" customHeight="1">
      <c r="A1" s="3206" t="s">
        <v>173</v>
      </c>
      <c r="B1" s="3206"/>
      <c r="C1" s="3206"/>
      <c r="D1" s="3206"/>
      <c r="E1" s="3206"/>
      <c r="F1" s="3206"/>
      <c r="G1" s="3206"/>
      <c r="H1" s="3206"/>
      <c r="I1" s="3206"/>
      <c r="J1" s="3206"/>
      <c r="K1" s="3206"/>
      <c r="L1" s="3206"/>
      <c r="M1" s="3206"/>
      <c r="N1" s="3206"/>
      <c r="O1" s="3206"/>
      <c r="P1" s="3206"/>
      <c r="Q1" s="3206"/>
      <c r="R1" s="3206"/>
      <c r="S1" s="3206"/>
      <c r="T1" s="3206"/>
      <c r="U1" s="3206"/>
      <c r="V1" s="3206"/>
    </row>
    <row r="2" spans="1:22" ht="37.5" customHeight="1">
      <c r="A2" s="3206" t="s">
        <v>374</v>
      </c>
      <c r="B2" s="3206"/>
      <c r="C2" s="3206"/>
      <c r="D2" s="3206"/>
      <c r="E2" s="3206"/>
      <c r="F2" s="3206"/>
      <c r="G2" s="3206"/>
      <c r="H2" s="3206"/>
      <c r="I2" s="3206"/>
      <c r="J2" s="3206"/>
      <c r="K2" s="3206"/>
      <c r="L2" s="3206"/>
      <c r="M2" s="3206"/>
      <c r="N2" s="3206"/>
      <c r="O2" s="3206"/>
      <c r="P2" s="3206"/>
      <c r="Q2" s="3206"/>
      <c r="R2" s="3206"/>
      <c r="S2" s="3206"/>
      <c r="T2" s="3206"/>
      <c r="U2" s="3206"/>
      <c r="V2" s="3206"/>
    </row>
    <row r="3" spans="1:22" ht="33" customHeight="1" thickBot="1">
      <c r="A3" s="2097"/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</row>
    <row r="4" spans="1:22" ht="33" customHeight="1">
      <c r="A4" s="3217" t="s">
        <v>9</v>
      </c>
      <c r="B4" s="3207" t="s">
        <v>0</v>
      </c>
      <c r="C4" s="3224"/>
      <c r="D4" s="3228"/>
      <c r="E4" s="3207" t="s">
        <v>1</v>
      </c>
      <c r="F4" s="3224"/>
      <c r="G4" s="3228"/>
      <c r="H4" s="3207" t="s">
        <v>2</v>
      </c>
      <c r="I4" s="3224"/>
      <c r="J4" s="3228"/>
      <c r="K4" s="3207" t="s">
        <v>3</v>
      </c>
      <c r="L4" s="3224"/>
      <c r="M4" s="3228"/>
      <c r="N4" s="3207">
        <v>5</v>
      </c>
      <c r="O4" s="3224"/>
      <c r="P4" s="3228"/>
      <c r="Q4" s="3207">
        <v>6</v>
      </c>
      <c r="R4" s="3224"/>
      <c r="S4" s="3228"/>
      <c r="T4" s="3211" t="s">
        <v>24</v>
      </c>
      <c r="U4" s="3212"/>
      <c r="V4" s="3213"/>
    </row>
    <row r="5" spans="1:22" ht="33" customHeight="1" thickBot="1">
      <c r="A5" s="3218"/>
      <c r="B5" s="3229"/>
      <c r="C5" s="3230"/>
      <c r="D5" s="3231"/>
      <c r="E5" s="3229"/>
      <c r="F5" s="3230"/>
      <c r="G5" s="3231"/>
      <c r="H5" s="3229"/>
      <c r="I5" s="3230"/>
      <c r="J5" s="3231"/>
      <c r="K5" s="3229"/>
      <c r="L5" s="3230"/>
      <c r="M5" s="3231"/>
      <c r="N5" s="3229"/>
      <c r="O5" s="3230"/>
      <c r="P5" s="3231"/>
      <c r="Q5" s="3229"/>
      <c r="R5" s="3230"/>
      <c r="S5" s="3231"/>
      <c r="T5" s="3214"/>
      <c r="U5" s="3215"/>
      <c r="V5" s="3216"/>
    </row>
    <row r="6" spans="1:22" ht="159.75" customHeight="1" thickBot="1">
      <c r="A6" s="3233"/>
      <c r="B6" s="680" t="s">
        <v>26</v>
      </c>
      <c r="C6" s="680" t="s">
        <v>27</v>
      </c>
      <c r="D6" s="680" t="s">
        <v>4</v>
      </c>
      <c r="E6" s="680" t="s">
        <v>26</v>
      </c>
      <c r="F6" s="680" t="s">
        <v>27</v>
      </c>
      <c r="G6" s="680" t="s">
        <v>4</v>
      </c>
      <c r="H6" s="680" t="s">
        <v>26</v>
      </c>
      <c r="I6" s="680" t="s">
        <v>27</v>
      </c>
      <c r="J6" s="680" t="s">
        <v>4</v>
      </c>
      <c r="K6" s="680" t="s">
        <v>26</v>
      </c>
      <c r="L6" s="680" t="s">
        <v>27</v>
      </c>
      <c r="M6" s="680" t="s">
        <v>4</v>
      </c>
      <c r="N6" s="680" t="s">
        <v>26</v>
      </c>
      <c r="O6" s="680" t="s">
        <v>27</v>
      </c>
      <c r="P6" s="680" t="s">
        <v>4</v>
      </c>
      <c r="Q6" s="680" t="s">
        <v>26</v>
      </c>
      <c r="R6" s="680" t="s">
        <v>27</v>
      </c>
      <c r="S6" s="680" t="s">
        <v>4</v>
      </c>
      <c r="T6" s="680" t="s">
        <v>26</v>
      </c>
      <c r="U6" s="680" t="s">
        <v>27</v>
      </c>
      <c r="V6" s="2586" t="s">
        <v>4</v>
      </c>
    </row>
    <row r="7" spans="1:22" ht="28.5" customHeight="1" thickBot="1">
      <c r="A7" s="681" t="s">
        <v>22</v>
      </c>
      <c r="B7" s="743"/>
      <c r="C7" s="778"/>
      <c r="D7" s="742"/>
      <c r="E7" s="779"/>
      <c r="F7" s="779"/>
      <c r="G7" s="780"/>
      <c r="H7" s="743"/>
      <c r="I7" s="779"/>
      <c r="J7" s="781"/>
      <c r="K7" s="779"/>
      <c r="L7" s="779"/>
      <c r="M7" s="780"/>
      <c r="N7" s="743"/>
      <c r="O7" s="779"/>
      <c r="P7" s="781"/>
      <c r="Q7" s="743"/>
      <c r="R7" s="779"/>
      <c r="S7" s="781"/>
      <c r="T7" s="782"/>
      <c r="U7" s="1171"/>
      <c r="V7" s="2587"/>
    </row>
    <row r="8" spans="1:22" s="1918" customFormat="1" ht="31.5" customHeight="1" thickBot="1">
      <c r="A8" s="783" t="s">
        <v>302</v>
      </c>
      <c r="B8" s="784">
        <v>25</v>
      </c>
      <c r="C8" s="784">
        <v>3</v>
      </c>
      <c r="D8" s="784">
        <v>28</v>
      </c>
      <c r="E8" s="784">
        <v>20</v>
      </c>
      <c r="F8" s="784">
        <v>3</v>
      </c>
      <c r="G8" s="784">
        <v>23</v>
      </c>
      <c r="H8" s="784">
        <v>48</v>
      </c>
      <c r="I8" s="784">
        <v>0</v>
      </c>
      <c r="J8" s="784">
        <v>48</v>
      </c>
      <c r="K8" s="784">
        <v>0</v>
      </c>
      <c r="L8" s="784">
        <v>26</v>
      </c>
      <c r="M8" s="784">
        <v>26</v>
      </c>
      <c r="N8" s="784">
        <v>0</v>
      </c>
      <c r="O8" s="784">
        <v>16</v>
      </c>
      <c r="P8" s="784">
        <v>16</v>
      </c>
      <c r="Q8" s="784">
        <v>0</v>
      </c>
      <c r="R8" s="784">
        <v>12</v>
      </c>
      <c r="S8" s="784">
        <v>12</v>
      </c>
      <c r="T8" s="1950">
        <f>SUM(B8,E8,H8,K8,N8,Q8)</f>
        <v>93</v>
      </c>
      <c r="U8" s="1950">
        <f>SUM(C8,F8,I8,L8,O8,R8)</f>
        <v>60</v>
      </c>
      <c r="V8" s="2588">
        <f>SUM(T8:U8)</f>
        <v>153</v>
      </c>
    </row>
    <row r="9" spans="1:22" ht="27" customHeight="1" thickBot="1">
      <c r="A9" s="744" t="s">
        <v>16</v>
      </c>
      <c r="B9" s="747">
        <v>25</v>
      </c>
      <c r="C9" s="747">
        <v>3</v>
      </c>
      <c r="D9" s="747">
        <v>28</v>
      </c>
      <c r="E9" s="747">
        <v>20</v>
      </c>
      <c r="F9" s="747">
        <v>3</v>
      </c>
      <c r="G9" s="747">
        <v>23</v>
      </c>
      <c r="H9" s="747">
        <v>48</v>
      </c>
      <c r="I9" s="747">
        <v>0</v>
      </c>
      <c r="J9" s="747">
        <v>48</v>
      </c>
      <c r="K9" s="747">
        <v>0</v>
      </c>
      <c r="L9" s="747">
        <v>26</v>
      </c>
      <c r="M9" s="785">
        <v>26</v>
      </c>
      <c r="N9" s="747">
        <v>0</v>
      </c>
      <c r="O9" s="747">
        <v>16</v>
      </c>
      <c r="P9" s="768">
        <v>16</v>
      </c>
      <c r="Q9" s="747">
        <v>0</v>
      </c>
      <c r="R9" s="747">
        <v>12</v>
      </c>
      <c r="S9" s="768">
        <v>12</v>
      </c>
      <c r="T9" s="2592">
        <f>SUM(B9,E9,H9,K9,N9,Q9)</f>
        <v>93</v>
      </c>
      <c r="U9" s="2592">
        <f>SUM(C9,F9,I9,L9,O9,R9)</f>
        <v>60</v>
      </c>
      <c r="V9" s="2589">
        <f>SUM(T9:U9)</f>
        <v>153</v>
      </c>
    </row>
    <row r="10" spans="1:22" ht="24" customHeight="1" thickBot="1">
      <c r="A10" s="715" t="s">
        <v>23</v>
      </c>
      <c r="B10" s="786"/>
      <c r="C10" s="787"/>
      <c r="D10" s="747"/>
      <c r="E10" s="748"/>
      <c r="F10" s="748"/>
      <c r="G10" s="748"/>
      <c r="H10" s="748"/>
      <c r="I10" s="748"/>
      <c r="J10" s="748"/>
      <c r="K10" s="748"/>
      <c r="L10" s="748"/>
      <c r="M10" s="788"/>
      <c r="N10" s="747"/>
      <c r="O10" s="748"/>
      <c r="P10" s="734"/>
      <c r="Q10" s="747"/>
      <c r="R10" s="748"/>
      <c r="S10" s="734"/>
      <c r="T10" s="747"/>
      <c r="U10" s="748"/>
      <c r="V10" s="734"/>
    </row>
    <row r="11" spans="1:22" ht="24" customHeight="1" thickBot="1">
      <c r="A11" s="716" t="s">
        <v>11</v>
      </c>
      <c r="B11" s="732"/>
      <c r="C11" s="733"/>
      <c r="D11" s="789"/>
      <c r="E11" s="790"/>
      <c r="F11" s="791"/>
      <c r="G11" s="792"/>
      <c r="H11" s="793"/>
      <c r="I11" s="791"/>
      <c r="J11" s="789"/>
      <c r="K11" s="790"/>
      <c r="L11" s="791"/>
      <c r="M11" s="789"/>
      <c r="N11" s="794"/>
      <c r="O11" s="795"/>
      <c r="P11" s="792"/>
      <c r="Q11" s="794"/>
      <c r="R11" s="795"/>
      <c r="S11" s="792"/>
      <c r="T11" s="796"/>
      <c r="U11" s="796"/>
      <c r="V11" s="2590"/>
    </row>
    <row r="12" spans="1:22" s="1918" customFormat="1" ht="30" customHeight="1" thickBot="1">
      <c r="A12" s="783" t="s">
        <v>302</v>
      </c>
      <c r="B12" s="784">
        <v>25</v>
      </c>
      <c r="C12" s="784">
        <v>3</v>
      </c>
      <c r="D12" s="784">
        <v>28</v>
      </c>
      <c r="E12" s="784">
        <v>20</v>
      </c>
      <c r="F12" s="784">
        <v>3</v>
      </c>
      <c r="G12" s="784">
        <v>23</v>
      </c>
      <c r="H12" s="784">
        <v>43</v>
      </c>
      <c r="I12" s="784">
        <v>0</v>
      </c>
      <c r="J12" s="784">
        <v>43</v>
      </c>
      <c r="K12" s="784">
        <v>0</v>
      </c>
      <c r="L12" s="784">
        <v>26</v>
      </c>
      <c r="M12" s="784">
        <v>26</v>
      </c>
      <c r="N12" s="784">
        <v>0</v>
      </c>
      <c r="O12" s="784">
        <v>16</v>
      </c>
      <c r="P12" s="784">
        <v>16</v>
      </c>
      <c r="Q12" s="784">
        <v>0</v>
      </c>
      <c r="R12" s="784">
        <v>12</v>
      </c>
      <c r="S12" s="784">
        <v>12</v>
      </c>
      <c r="T12" s="784">
        <f>SUM(B12,E12,H12,K12,N12,Q12)</f>
        <v>88</v>
      </c>
      <c r="U12" s="784">
        <f>SUM(C12,F12,I12,L12,O12,R12)</f>
        <v>60</v>
      </c>
      <c r="V12" s="2589">
        <f>SUM(T12:U12)</f>
        <v>148</v>
      </c>
    </row>
    <row r="13" spans="1:22" ht="34.5" customHeight="1" thickBot="1">
      <c r="A13" s="797" t="s">
        <v>8</v>
      </c>
      <c r="B13" s="784">
        <v>25</v>
      </c>
      <c r="C13" s="784">
        <v>3</v>
      </c>
      <c r="D13" s="784">
        <v>28</v>
      </c>
      <c r="E13" s="786">
        <v>20</v>
      </c>
      <c r="F13" s="786">
        <v>3</v>
      </c>
      <c r="G13" s="786">
        <v>23</v>
      </c>
      <c r="H13" s="786">
        <v>43</v>
      </c>
      <c r="I13" s="786">
        <v>0</v>
      </c>
      <c r="J13" s="786">
        <v>43</v>
      </c>
      <c r="K13" s="786">
        <v>0</v>
      </c>
      <c r="L13" s="786">
        <v>26</v>
      </c>
      <c r="M13" s="798">
        <v>26</v>
      </c>
      <c r="N13" s="786">
        <v>0</v>
      </c>
      <c r="O13" s="786">
        <v>16</v>
      </c>
      <c r="P13" s="799">
        <v>16</v>
      </c>
      <c r="Q13" s="786">
        <v>0</v>
      </c>
      <c r="R13" s="786">
        <v>12</v>
      </c>
      <c r="S13" s="799">
        <v>12</v>
      </c>
      <c r="T13" s="784">
        <f>SUM(B13,E13,H13,K13,N13,Q13)</f>
        <v>88</v>
      </c>
      <c r="U13" s="784">
        <f>SUM(C13,F13,I13,L13,O13,R13)</f>
        <v>60</v>
      </c>
      <c r="V13" s="2589">
        <f>SUM(T13:U13)</f>
        <v>148</v>
      </c>
    </row>
    <row r="14" spans="1:22" ht="24" customHeight="1" thickBot="1">
      <c r="A14" s="1172" t="s">
        <v>25</v>
      </c>
      <c r="B14" s="753"/>
      <c r="C14" s="800"/>
      <c r="D14" s="1173"/>
      <c r="E14" s="753"/>
      <c r="F14" s="800"/>
      <c r="G14" s="1174"/>
      <c r="H14" s="800"/>
      <c r="I14" s="800"/>
      <c r="J14" s="1173"/>
      <c r="K14" s="753"/>
      <c r="L14" s="800"/>
      <c r="M14" s="1173"/>
      <c r="N14" s="753"/>
      <c r="O14" s="800"/>
      <c r="P14" s="1174"/>
      <c r="Q14" s="753"/>
      <c r="R14" s="800"/>
      <c r="S14" s="1174"/>
      <c r="T14" s="753"/>
      <c r="U14" s="800"/>
      <c r="V14" s="2591"/>
    </row>
    <row r="15" spans="1:22" s="1918" customFormat="1" ht="35.25" customHeight="1" thickBot="1">
      <c r="A15" s="783" t="s">
        <v>302</v>
      </c>
      <c r="B15" s="784">
        <v>0</v>
      </c>
      <c r="C15" s="784">
        <v>0</v>
      </c>
      <c r="D15" s="784">
        <v>0</v>
      </c>
      <c r="E15" s="784">
        <v>0</v>
      </c>
      <c r="F15" s="784">
        <v>0</v>
      </c>
      <c r="G15" s="784">
        <v>0</v>
      </c>
      <c r="H15" s="784">
        <v>5</v>
      </c>
      <c r="I15" s="784">
        <v>0</v>
      </c>
      <c r="J15" s="784">
        <v>5</v>
      </c>
      <c r="K15" s="784">
        <v>0</v>
      </c>
      <c r="L15" s="784">
        <v>0</v>
      </c>
      <c r="M15" s="784">
        <v>0</v>
      </c>
      <c r="N15" s="784">
        <v>0</v>
      </c>
      <c r="O15" s="784">
        <v>0</v>
      </c>
      <c r="P15" s="784">
        <v>0</v>
      </c>
      <c r="Q15" s="784">
        <v>0</v>
      </c>
      <c r="R15" s="784">
        <v>0</v>
      </c>
      <c r="S15" s="784">
        <v>0</v>
      </c>
      <c r="T15" s="2593">
        <f>SUM(B15,E15,H15,K15,N15,Q15)</f>
        <v>5</v>
      </c>
      <c r="U15" s="2593">
        <f>SUM(C15,F15,I15,L15,O15,R15)</f>
        <v>0</v>
      </c>
      <c r="V15" s="2589">
        <f>SUM(T15:U15)</f>
        <v>5</v>
      </c>
    </row>
    <row r="16" spans="1:22" ht="34.5" customHeight="1" thickBot="1">
      <c r="A16" s="681" t="s">
        <v>13</v>
      </c>
      <c r="B16" s="734">
        <v>0</v>
      </c>
      <c r="C16" s="734">
        <v>0</v>
      </c>
      <c r="D16" s="734">
        <v>0</v>
      </c>
      <c r="E16" s="734">
        <v>0</v>
      </c>
      <c r="F16" s="734">
        <v>0</v>
      </c>
      <c r="G16" s="734">
        <v>0</v>
      </c>
      <c r="H16" s="734">
        <v>5</v>
      </c>
      <c r="I16" s="734">
        <v>0</v>
      </c>
      <c r="J16" s="734">
        <v>5</v>
      </c>
      <c r="K16" s="734">
        <v>0</v>
      </c>
      <c r="L16" s="734">
        <v>0</v>
      </c>
      <c r="M16" s="788">
        <v>0</v>
      </c>
      <c r="N16" s="768">
        <v>0</v>
      </c>
      <c r="O16" s="734">
        <v>0</v>
      </c>
      <c r="P16" s="734">
        <v>0</v>
      </c>
      <c r="Q16" s="768">
        <v>0</v>
      </c>
      <c r="R16" s="734">
        <v>0</v>
      </c>
      <c r="S16" s="734">
        <v>0</v>
      </c>
      <c r="T16" s="784">
        <f>SUM(B16,E16,H16,K16,N16,Q16)</f>
        <v>5</v>
      </c>
      <c r="U16" s="784">
        <f>SUM(C16,F16,I16,L16,O16,R16)</f>
        <v>0</v>
      </c>
      <c r="V16" s="2589">
        <f>SUM(T16:U16)</f>
        <v>5</v>
      </c>
    </row>
    <row r="17" spans="1:22" ht="36" customHeight="1" thickBot="1">
      <c r="A17" s="1232" t="s">
        <v>220</v>
      </c>
      <c r="B17" s="801">
        <f aca="true" t="shared" si="0" ref="B17:U17">SUM(B9)</f>
        <v>25</v>
      </c>
      <c r="C17" s="801">
        <f t="shared" si="0"/>
        <v>3</v>
      </c>
      <c r="D17" s="801">
        <f t="shared" si="0"/>
        <v>28</v>
      </c>
      <c r="E17" s="801">
        <f t="shared" si="0"/>
        <v>20</v>
      </c>
      <c r="F17" s="801">
        <f t="shared" si="0"/>
        <v>3</v>
      </c>
      <c r="G17" s="801">
        <f t="shared" si="0"/>
        <v>23</v>
      </c>
      <c r="H17" s="801">
        <f t="shared" si="0"/>
        <v>48</v>
      </c>
      <c r="I17" s="801">
        <f t="shared" si="0"/>
        <v>0</v>
      </c>
      <c r="J17" s="801">
        <f t="shared" si="0"/>
        <v>48</v>
      </c>
      <c r="K17" s="801">
        <f t="shared" si="0"/>
        <v>0</v>
      </c>
      <c r="L17" s="801">
        <f t="shared" si="0"/>
        <v>26</v>
      </c>
      <c r="M17" s="801">
        <f t="shared" si="0"/>
        <v>26</v>
      </c>
      <c r="N17" s="801">
        <f t="shared" si="0"/>
        <v>0</v>
      </c>
      <c r="O17" s="801">
        <f t="shared" si="0"/>
        <v>16</v>
      </c>
      <c r="P17" s="801">
        <f t="shared" si="0"/>
        <v>16</v>
      </c>
      <c r="Q17" s="801">
        <f t="shared" si="0"/>
        <v>0</v>
      </c>
      <c r="R17" s="801">
        <f t="shared" si="0"/>
        <v>12</v>
      </c>
      <c r="S17" s="801">
        <f t="shared" si="0"/>
        <v>12</v>
      </c>
      <c r="T17" s="801">
        <f t="shared" si="0"/>
        <v>93</v>
      </c>
      <c r="U17" s="801">
        <f t="shared" si="0"/>
        <v>60</v>
      </c>
      <c r="V17" s="777">
        <f>SUM(T17:U17)</f>
        <v>153</v>
      </c>
    </row>
    <row r="18" spans="1:22" ht="20.25">
      <c r="A18" s="802"/>
      <c r="B18" s="803"/>
      <c r="C18" s="803"/>
      <c r="D18" s="803"/>
      <c r="E18" s="803"/>
      <c r="F18" s="803"/>
      <c r="G18" s="803"/>
      <c r="H18" s="803"/>
      <c r="I18" s="803"/>
      <c r="J18" s="803"/>
      <c r="K18" s="803"/>
      <c r="L18" s="803"/>
      <c r="M18" s="803"/>
      <c r="N18" s="803"/>
      <c r="O18" s="803"/>
      <c r="P18" s="803"/>
      <c r="Q18" s="803"/>
      <c r="R18" s="803"/>
      <c r="S18" s="803"/>
      <c r="T18" s="803"/>
      <c r="U18" s="803"/>
      <c r="V18" s="803"/>
    </row>
    <row r="19" spans="1:22" ht="20.25">
      <c r="A19" s="802"/>
      <c r="B19" s="803"/>
      <c r="C19" s="803"/>
      <c r="D19" s="803"/>
      <c r="E19" s="803"/>
      <c r="F19" s="803"/>
      <c r="G19" s="803"/>
      <c r="H19" s="803"/>
      <c r="I19" s="803"/>
      <c r="J19" s="803"/>
      <c r="K19" s="803"/>
      <c r="L19" s="803"/>
      <c r="M19" s="803"/>
      <c r="N19" s="803"/>
      <c r="O19" s="803"/>
      <c r="P19" s="803"/>
      <c r="Q19" s="803"/>
      <c r="R19" s="803"/>
      <c r="S19" s="803"/>
      <c r="T19" s="803"/>
      <c r="U19" s="803"/>
      <c r="V19" s="803"/>
    </row>
    <row r="20" spans="1:22" ht="20.25">
      <c r="A20" s="3232"/>
      <c r="B20" s="3232"/>
      <c r="C20" s="3232"/>
      <c r="D20" s="3232"/>
      <c r="E20" s="3232"/>
      <c r="F20" s="3232"/>
      <c r="G20" s="3232"/>
      <c r="H20" s="3232"/>
      <c r="I20" s="3232"/>
      <c r="J20" s="3232"/>
      <c r="K20" s="3232"/>
      <c r="L20" s="3232"/>
      <c r="M20" s="3232"/>
      <c r="N20" s="3232"/>
      <c r="O20" s="3232"/>
      <c r="P20" s="3232"/>
      <c r="Q20" s="3232"/>
      <c r="R20" s="3232"/>
      <c r="S20" s="3232"/>
      <c r="T20" s="3232"/>
      <c r="U20" s="3232"/>
      <c r="V20" s="3232"/>
    </row>
    <row r="21" spans="1:22" ht="20.25">
      <c r="A21" s="802"/>
      <c r="B21" s="803"/>
      <c r="C21" s="803"/>
      <c r="D21" s="803"/>
      <c r="E21" s="803"/>
      <c r="F21" s="803"/>
      <c r="G21" s="803"/>
      <c r="H21" s="803"/>
      <c r="I21" s="803"/>
      <c r="J21" s="803"/>
      <c r="K21" s="803"/>
      <c r="L21" s="803"/>
      <c r="M21" s="803"/>
      <c r="N21" s="803"/>
      <c r="O21" s="803"/>
      <c r="P21" s="803"/>
      <c r="Q21" s="803"/>
      <c r="R21" s="803"/>
      <c r="S21" s="803"/>
      <c r="T21" s="803"/>
      <c r="U21" s="803"/>
      <c r="V21" s="803"/>
    </row>
    <row r="22" spans="1:22" ht="20.25">
      <c r="A22" s="678"/>
      <c r="B22" s="678"/>
      <c r="C22" s="678"/>
      <c r="D22" s="678"/>
      <c r="E22" s="678"/>
      <c r="F22" s="678"/>
      <c r="G22" s="678"/>
      <c r="H22" s="678"/>
      <c r="I22" s="678"/>
      <c r="J22" s="678"/>
      <c r="K22" s="678"/>
      <c r="L22" s="678"/>
      <c r="M22" s="678"/>
      <c r="N22" s="678"/>
      <c r="O22" s="678"/>
      <c r="P22" s="678"/>
      <c r="Q22" s="678"/>
      <c r="R22" s="678"/>
      <c r="S22" s="678"/>
      <c r="T22" s="678"/>
      <c r="U22" s="678"/>
      <c r="V22" s="678"/>
    </row>
    <row r="23" spans="1:22" ht="20.25">
      <c r="A23" s="804"/>
      <c r="B23" s="803"/>
      <c r="C23" s="803"/>
      <c r="D23" s="803"/>
      <c r="E23" s="803"/>
      <c r="F23" s="803"/>
      <c r="G23" s="803"/>
      <c r="H23" s="803"/>
      <c r="I23" s="803"/>
      <c r="J23" s="803"/>
      <c r="K23" s="803"/>
      <c r="L23" s="803"/>
      <c r="M23" s="803"/>
      <c r="N23" s="803"/>
      <c r="O23" s="803"/>
      <c r="P23" s="803"/>
      <c r="Q23" s="803"/>
      <c r="R23" s="803"/>
      <c r="S23" s="803"/>
      <c r="T23" s="803"/>
      <c r="U23" s="803"/>
      <c r="V23" s="803"/>
    </row>
    <row r="24" spans="1:22" ht="20.25">
      <c r="A24" s="804"/>
      <c r="B24" s="804"/>
      <c r="C24" s="804"/>
      <c r="D24" s="804"/>
      <c r="E24" s="804"/>
      <c r="F24" s="804"/>
      <c r="G24" s="804"/>
      <c r="H24" s="804"/>
      <c r="I24" s="804"/>
      <c r="J24" s="804"/>
      <c r="K24" s="804"/>
      <c r="L24" s="804"/>
      <c r="M24" s="804"/>
      <c r="N24" s="804"/>
      <c r="O24" s="804"/>
      <c r="P24" s="804"/>
      <c r="Q24" s="804"/>
      <c r="R24" s="804"/>
      <c r="S24" s="804"/>
      <c r="T24" s="804"/>
      <c r="U24" s="804"/>
      <c r="V24" s="804"/>
    </row>
    <row r="25" spans="1:22" ht="20.25">
      <c r="A25" s="678"/>
      <c r="B25" s="678"/>
      <c r="C25" s="678"/>
      <c r="D25" s="678"/>
      <c r="E25" s="678"/>
      <c r="F25" s="678"/>
      <c r="G25" s="678"/>
      <c r="H25" s="678"/>
      <c r="I25" s="678"/>
      <c r="J25" s="678"/>
      <c r="K25" s="678"/>
      <c r="L25" s="678"/>
      <c r="M25" s="678"/>
      <c r="N25" s="678"/>
      <c r="O25" s="678"/>
      <c r="P25" s="678"/>
      <c r="Q25" s="678"/>
      <c r="R25" s="678"/>
      <c r="S25" s="678"/>
      <c r="T25" s="678"/>
      <c r="U25" s="678"/>
      <c r="V25" s="678"/>
    </row>
    <row r="26" spans="1:22" ht="20.25">
      <c r="A26" s="678"/>
      <c r="B26" s="678"/>
      <c r="C26" s="678"/>
      <c r="D26" s="678"/>
      <c r="E26" s="678"/>
      <c r="F26" s="678"/>
      <c r="G26" s="678"/>
      <c r="H26" s="678"/>
      <c r="I26" s="678"/>
      <c r="J26" s="678"/>
      <c r="K26" s="678"/>
      <c r="L26" s="678"/>
      <c r="M26" s="678"/>
      <c r="N26" s="678"/>
      <c r="O26" s="678"/>
      <c r="P26" s="678"/>
      <c r="Q26" s="678"/>
      <c r="R26" s="678"/>
      <c r="S26" s="678"/>
      <c r="T26" s="678"/>
      <c r="U26" s="678"/>
      <c r="V26" s="678"/>
    </row>
  </sheetData>
  <sheetProtection/>
  <mergeCells count="11">
    <mergeCell ref="A4:A6"/>
    <mergeCell ref="B4:D5"/>
    <mergeCell ref="A1:V1"/>
    <mergeCell ref="A2:V2"/>
    <mergeCell ref="T4:V5"/>
    <mergeCell ref="A20:V20"/>
    <mergeCell ref="E4:G5"/>
    <mergeCell ref="H4:J5"/>
    <mergeCell ref="Q4:S5"/>
    <mergeCell ref="K4:M5"/>
    <mergeCell ref="N4:P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FF00"/>
  </sheetPr>
  <dimension ref="A1:J81"/>
  <sheetViews>
    <sheetView view="pageBreakPreview" zoomScale="60" zoomScaleNormal="50" zoomScalePageLayoutView="0" workbookViewId="0" topLeftCell="A25">
      <selection activeCell="T49" sqref="T49"/>
    </sheetView>
  </sheetViews>
  <sheetFormatPr defaultColWidth="9.00390625" defaultRowHeight="12.75"/>
  <cols>
    <col min="1" max="1" width="89.00390625" style="677" customWidth="1"/>
    <col min="2" max="2" width="11.375" style="677" customWidth="1"/>
    <col min="3" max="3" width="10.875" style="677" customWidth="1"/>
    <col min="4" max="4" width="11.00390625" style="677" customWidth="1"/>
    <col min="5" max="5" width="11.625" style="677" customWidth="1"/>
    <col min="6" max="6" width="12.625" style="677" customWidth="1"/>
    <col min="7" max="7" width="11.75390625" style="677" customWidth="1"/>
    <col min="8" max="8" width="12.375" style="677" customWidth="1"/>
    <col min="9" max="9" width="13.125" style="677" customWidth="1"/>
    <col min="10" max="10" width="10.75390625" style="677" customWidth="1"/>
    <col min="11" max="16384" width="9.125" style="677" customWidth="1"/>
  </cols>
  <sheetData>
    <row r="1" spans="1:10" ht="84.75" customHeight="1">
      <c r="A1" s="3206" t="s">
        <v>173</v>
      </c>
      <c r="B1" s="3206"/>
      <c r="C1" s="3206"/>
      <c r="D1" s="3206"/>
      <c r="E1" s="3206"/>
      <c r="F1" s="3206"/>
      <c r="G1" s="3206"/>
      <c r="H1" s="3206"/>
      <c r="I1" s="3206"/>
      <c r="J1" s="3206"/>
    </row>
    <row r="2" spans="1:10" ht="31.5" customHeight="1">
      <c r="A2" s="3206" t="s">
        <v>361</v>
      </c>
      <c r="B2" s="3206"/>
      <c r="C2" s="3206"/>
      <c r="D2" s="3206"/>
      <c r="E2" s="3206"/>
      <c r="F2" s="3206"/>
      <c r="G2" s="3206"/>
      <c r="H2" s="3206"/>
      <c r="I2" s="3206"/>
      <c r="J2" s="3206"/>
    </row>
    <row r="3" spans="1:10" ht="33" customHeight="1" thickBot="1">
      <c r="A3" s="2097"/>
      <c r="B3" s="678"/>
      <c r="C3" s="678"/>
      <c r="D3" s="678"/>
      <c r="E3" s="678"/>
      <c r="F3" s="678"/>
      <c r="G3" s="678"/>
      <c r="H3" s="678"/>
      <c r="I3" s="678"/>
      <c r="J3" s="678"/>
    </row>
    <row r="4" spans="1:10" ht="33" customHeight="1" thickBot="1">
      <c r="A4" s="3217" t="s">
        <v>9</v>
      </c>
      <c r="B4" s="3234" t="s">
        <v>19</v>
      </c>
      <c r="C4" s="3235"/>
      <c r="D4" s="3236"/>
      <c r="E4" s="3234" t="s">
        <v>20</v>
      </c>
      <c r="F4" s="3235"/>
      <c r="G4" s="3236"/>
      <c r="H4" s="3211" t="s">
        <v>21</v>
      </c>
      <c r="I4" s="3212"/>
      <c r="J4" s="3213"/>
    </row>
    <row r="5" spans="1:10" ht="166.5" customHeight="1" thickBot="1">
      <c r="A5" s="3219"/>
      <c r="B5" s="850" t="s">
        <v>26</v>
      </c>
      <c r="C5" s="850" t="s">
        <v>27</v>
      </c>
      <c r="D5" s="850" t="s">
        <v>4</v>
      </c>
      <c r="E5" s="850" t="s">
        <v>26</v>
      </c>
      <c r="F5" s="850" t="s">
        <v>27</v>
      </c>
      <c r="G5" s="850" t="s">
        <v>4</v>
      </c>
      <c r="H5" s="850" t="s">
        <v>26</v>
      </c>
      <c r="I5" s="850" t="s">
        <v>27</v>
      </c>
      <c r="J5" s="851" t="s">
        <v>4</v>
      </c>
    </row>
    <row r="6" spans="1:10" ht="31.5" customHeight="1" thickBot="1">
      <c r="A6" s="745" t="s">
        <v>22</v>
      </c>
      <c r="B6" s="1927"/>
      <c r="C6" s="1928"/>
      <c r="D6" s="1929"/>
      <c r="E6" s="1927"/>
      <c r="F6" s="1928"/>
      <c r="G6" s="1930"/>
      <c r="H6" s="1931"/>
      <c r="I6" s="1932"/>
      <c r="J6" s="1933"/>
    </row>
    <row r="7" spans="1:10" ht="29.25" customHeight="1">
      <c r="A7" s="673" t="s">
        <v>331</v>
      </c>
      <c r="B7" s="690">
        <v>20</v>
      </c>
      <c r="C7" s="691">
        <v>0</v>
      </c>
      <c r="D7" s="692">
        <v>20</v>
      </c>
      <c r="E7" s="690">
        <v>8</v>
      </c>
      <c r="F7" s="691">
        <v>0</v>
      </c>
      <c r="G7" s="693">
        <v>8</v>
      </c>
      <c r="H7" s="694">
        <v>28</v>
      </c>
      <c r="I7" s="691">
        <v>0</v>
      </c>
      <c r="J7" s="693">
        <v>28</v>
      </c>
    </row>
    <row r="8" spans="1:10" ht="29.25" customHeight="1">
      <c r="A8" s="671" t="s">
        <v>332</v>
      </c>
      <c r="B8" s="695">
        <v>24</v>
      </c>
      <c r="C8" s="696">
        <v>1</v>
      </c>
      <c r="D8" s="697">
        <v>25</v>
      </c>
      <c r="E8" s="695">
        <v>10</v>
      </c>
      <c r="F8" s="696">
        <v>0</v>
      </c>
      <c r="G8" s="698">
        <v>10</v>
      </c>
      <c r="H8" s="699">
        <v>34</v>
      </c>
      <c r="I8" s="696">
        <v>1</v>
      </c>
      <c r="J8" s="698">
        <v>35</v>
      </c>
    </row>
    <row r="9" spans="1:10" ht="29.25" customHeight="1">
      <c r="A9" s="671" t="s">
        <v>333</v>
      </c>
      <c r="B9" s="695">
        <v>10</v>
      </c>
      <c r="C9" s="696">
        <v>0</v>
      </c>
      <c r="D9" s="697">
        <v>10</v>
      </c>
      <c r="E9" s="695">
        <v>5</v>
      </c>
      <c r="F9" s="696">
        <v>0</v>
      </c>
      <c r="G9" s="698">
        <v>5</v>
      </c>
      <c r="H9" s="699">
        <v>15</v>
      </c>
      <c r="I9" s="696">
        <v>0</v>
      </c>
      <c r="J9" s="698">
        <v>15</v>
      </c>
    </row>
    <row r="10" spans="1:10" ht="20.25">
      <c r="A10" s="671" t="s">
        <v>334</v>
      </c>
      <c r="B10" s="695">
        <v>18</v>
      </c>
      <c r="C10" s="696">
        <v>0</v>
      </c>
      <c r="D10" s="697">
        <v>18</v>
      </c>
      <c r="E10" s="695">
        <v>6</v>
      </c>
      <c r="F10" s="696">
        <v>0</v>
      </c>
      <c r="G10" s="698">
        <v>6</v>
      </c>
      <c r="H10" s="699">
        <v>24</v>
      </c>
      <c r="I10" s="696">
        <v>0</v>
      </c>
      <c r="J10" s="698">
        <v>24</v>
      </c>
    </row>
    <row r="11" spans="1:10" ht="20.25">
      <c r="A11" s="671" t="s">
        <v>191</v>
      </c>
      <c r="B11" s="695">
        <v>34</v>
      </c>
      <c r="C11" s="696">
        <v>0</v>
      </c>
      <c r="D11" s="697">
        <v>34</v>
      </c>
      <c r="E11" s="695">
        <v>25</v>
      </c>
      <c r="F11" s="696">
        <v>0</v>
      </c>
      <c r="G11" s="698">
        <v>25</v>
      </c>
      <c r="H11" s="699">
        <v>59</v>
      </c>
      <c r="I11" s="696">
        <v>0</v>
      </c>
      <c r="J11" s="698">
        <v>59</v>
      </c>
    </row>
    <row r="12" spans="1:10" ht="20.25">
      <c r="A12" s="671" t="s">
        <v>335</v>
      </c>
      <c r="B12" s="695">
        <v>10</v>
      </c>
      <c r="C12" s="696">
        <v>1</v>
      </c>
      <c r="D12" s="697">
        <v>11</v>
      </c>
      <c r="E12" s="695">
        <v>10</v>
      </c>
      <c r="F12" s="696">
        <v>0</v>
      </c>
      <c r="G12" s="698">
        <v>10</v>
      </c>
      <c r="H12" s="699">
        <v>20</v>
      </c>
      <c r="I12" s="696">
        <v>1</v>
      </c>
      <c r="J12" s="698">
        <v>21</v>
      </c>
    </row>
    <row r="13" spans="1:10" ht="20.25">
      <c r="A13" s="671" t="s">
        <v>192</v>
      </c>
      <c r="B13" s="695">
        <v>35</v>
      </c>
      <c r="C13" s="696">
        <v>0</v>
      </c>
      <c r="D13" s="697">
        <v>35</v>
      </c>
      <c r="E13" s="695">
        <v>25</v>
      </c>
      <c r="F13" s="696">
        <v>0</v>
      </c>
      <c r="G13" s="698">
        <v>25</v>
      </c>
      <c r="H13" s="699">
        <v>60</v>
      </c>
      <c r="I13" s="696">
        <v>0</v>
      </c>
      <c r="J13" s="698">
        <v>60</v>
      </c>
    </row>
    <row r="14" spans="1:10" ht="40.5">
      <c r="A14" s="671" t="s">
        <v>336</v>
      </c>
      <c r="B14" s="695">
        <v>0</v>
      </c>
      <c r="C14" s="696">
        <v>0</v>
      </c>
      <c r="D14" s="697">
        <v>0</v>
      </c>
      <c r="E14" s="695">
        <v>0</v>
      </c>
      <c r="F14" s="696">
        <v>0</v>
      </c>
      <c r="G14" s="698">
        <v>0</v>
      </c>
      <c r="H14" s="699">
        <v>0</v>
      </c>
      <c r="I14" s="696">
        <v>0</v>
      </c>
      <c r="J14" s="698">
        <v>0</v>
      </c>
    </row>
    <row r="15" spans="1:10" ht="20.25">
      <c r="A15" s="671" t="s">
        <v>337</v>
      </c>
      <c r="B15" s="695">
        <v>23</v>
      </c>
      <c r="C15" s="696">
        <v>0</v>
      </c>
      <c r="D15" s="697">
        <v>23</v>
      </c>
      <c r="E15" s="695">
        <v>19</v>
      </c>
      <c r="F15" s="696">
        <v>0</v>
      </c>
      <c r="G15" s="698">
        <v>19</v>
      </c>
      <c r="H15" s="699">
        <v>42</v>
      </c>
      <c r="I15" s="696">
        <v>0</v>
      </c>
      <c r="J15" s="698">
        <v>42</v>
      </c>
    </row>
    <row r="16" spans="1:10" ht="20.25">
      <c r="A16" s="671" t="s">
        <v>193</v>
      </c>
      <c r="B16" s="695">
        <v>25</v>
      </c>
      <c r="C16" s="696">
        <v>2</v>
      </c>
      <c r="D16" s="697">
        <v>27</v>
      </c>
      <c r="E16" s="695">
        <v>30</v>
      </c>
      <c r="F16" s="696">
        <v>0</v>
      </c>
      <c r="G16" s="698">
        <v>30</v>
      </c>
      <c r="H16" s="699">
        <v>55</v>
      </c>
      <c r="I16" s="696">
        <v>2</v>
      </c>
      <c r="J16" s="698">
        <v>57</v>
      </c>
    </row>
    <row r="17" spans="1:10" ht="20.25">
      <c r="A17" s="671" t="s">
        <v>194</v>
      </c>
      <c r="B17" s="695">
        <v>50</v>
      </c>
      <c r="C17" s="696">
        <v>6</v>
      </c>
      <c r="D17" s="697">
        <v>56</v>
      </c>
      <c r="E17" s="695">
        <v>53</v>
      </c>
      <c r="F17" s="696">
        <v>4</v>
      </c>
      <c r="G17" s="698">
        <v>57</v>
      </c>
      <c r="H17" s="699">
        <v>103</v>
      </c>
      <c r="I17" s="696">
        <v>10</v>
      </c>
      <c r="J17" s="698">
        <v>113</v>
      </c>
    </row>
    <row r="18" spans="1:10" ht="29.25" customHeight="1">
      <c r="A18" s="671" t="s">
        <v>195</v>
      </c>
      <c r="B18" s="695">
        <v>15</v>
      </c>
      <c r="C18" s="696">
        <v>0</v>
      </c>
      <c r="D18" s="697">
        <v>15</v>
      </c>
      <c r="E18" s="695">
        <v>11</v>
      </c>
      <c r="F18" s="696">
        <v>0</v>
      </c>
      <c r="G18" s="698">
        <v>11</v>
      </c>
      <c r="H18" s="699">
        <v>26</v>
      </c>
      <c r="I18" s="696">
        <v>0</v>
      </c>
      <c r="J18" s="698">
        <v>26</v>
      </c>
    </row>
    <row r="19" spans="1:10" ht="20.25">
      <c r="A19" s="671" t="s">
        <v>196</v>
      </c>
      <c r="B19" s="695">
        <v>25</v>
      </c>
      <c r="C19" s="696">
        <v>3</v>
      </c>
      <c r="D19" s="697">
        <v>28</v>
      </c>
      <c r="E19" s="695">
        <v>15</v>
      </c>
      <c r="F19" s="696">
        <v>0</v>
      </c>
      <c r="G19" s="698">
        <v>15</v>
      </c>
      <c r="H19" s="699">
        <v>40</v>
      </c>
      <c r="I19" s="696">
        <v>3</v>
      </c>
      <c r="J19" s="698">
        <v>43</v>
      </c>
    </row>
    <row r="20" spans="1:10" ht="20.25">
      <c r="A20" s="671" t="s">
        <v>338</v>
      </c>
      <c r="B20" s="695">
        <v>5</v>
      </c>
      <c r="C20" s="696">
        <v>0</v>
      </c>
      <c r="D20" s="697">
        <v>5</v>
      </c>
      <c r="E20" s="695">
        <v>0</v>
      </c>
      <c r="F20" s="696">
        <v>0</v>
      </c>
      <c r="G20" s="698">
        <v>0</v>
      </c>
      <c r="H20" s="699">
        <v>5</v>
      </c>
      <c r="I20" s="696">
        <v>0</v>
      </c>
      <c r="J20" s="698">
        <v>5</v>
      </c>
    </row>
    <row r="21" spans="1:10" ht="29.25" customHeight="1" thickBot="1">
      <c r="A21" s="671" t="s">
        <v>197</v>
      </c>
      <c r="B21" s="695">
        <v>34</v>
      </c>
      <c r="C21" s="696">
        <v>0</v>
      </c>
      <c r="D21" s="702">
        <v>34</v>
      </c>
      <c r="E21" s="700">
        <v>25</v>
      </c>
      <c r="F21" s="701">
        <v>0</v>
      </c>
      <c r="G21" s="703">
        <v>25</v>
      </c>
      <c r="H21" s="704">
        <v>59</v>
      </c>
      <c r="I21" s="701">
        <v>0</v>
      </c>
      <c r="J21" s="703">
        <v>59</v>
      </c>
    </row>
    <row r="22" spans="1:10" ht="23.25" customHeight="1" thickBot="1">
      <c r="A22" s="1161" t="s">
        <v>198</v>
      </c>
      <c r="B22" s="838">
        <v>138</v>
      </c>
      <c r="C22" s="838">
        <v>4</v>
      </c>
      <c r="D22" s="838">
        <v>142</v>
      </c>
      <c r="E22" s="838">
        <v>119</v>
      </c>
      <c r="F22" s="838">
        <v>4</v>
      </c>
      <c r="G22" s="838">
        <v>123</v>
      </c>
      <c r="H22" s="838">
        <v>257</v>
      </c>
      <c r="I22" s="838">
        <v>8</v>
      </c>
      <c r="J22" s="817">
        <v>265</v>
      </c>
    </row>
    <row r="23" spans="1:10" ht="29.25" customHeight="1">
      <c r="A23" s="671" t="s">
        <v>199</v>
      </c>
      <c r="B23" s="705">
        <v>25</v>
      </c>
      <c r="C23" s="706">
        <v>0</v>
      </c>
      <c r="D23" s="707">
        <v>25</v>
      </c>
      <c r="E23" s="705">
        <v>22</v>
      </c>
      <c r="F23" s="706">
        <v>0</v>
      </c>
      <c r="G23" s="708">
        <v>22</v>
      </c>
      <c r="H23" s="709">
        <v>47</v>
      </c>
      <c r="I23" s="706">
        <v>0</v>
      </c>
      <c r="J23" s="708">
        <v>47</v>
      </c>
    </row>
    <row r="24" spans="1:10" ht="29.25" customHeight="1">
      <c r="A24" s="671" t="s">
        <v>339</v>
      </c>
      <c r="B24" s="695">
        <v>7</v>
      </c>
      <c r="C24" s="696">
        <v>0</v>
      </c>
      <c r="D24" s="697">
        <v>7</v>
      </c>
      <c r="E24" s="695">
        <v>3</v>
      </c>
      <c r="F24" s="696">
        <v>0</v>
      </c>
      <c r="G24" s="698">
        <v>3</v>
      </c>
      <c r="H24" s="699">
        <v>10</v>
      </c>
      <c r="I24" s="696">
        <v>0</v>
      </c>
      <c r="J24" s="698">
        <v>10</v>
      </c>
    </row>
    <row r="25" spans="1:10" ht="20.25">
      <c r="A25" s="671" t="s">
        <v>200</v>
      </c>
      <c r="B25" s="695">
        <v>29</v>
      </c>
      <c r="C25" s="696">
        <v>0</v>
      </c>
      <c r="D25" s="697">
        <v>29</v>
      </c>
      <c r="E25" s="695">
        <v>12</v>
      </c>
      <c r="F25" s="696">
        <v>1</v>
      </c>
      <c r="G25" s="698">
        <v>13</v>
      </c>
      <c r="H25" s="699">
        <v>41</v>
      </c>
      <c r="I25" s="696">
        <v>1</v>
      </c>
      <c r="J25" s="698">
        <v>42</v>
      </c>
    </row>
    <row r="26" spans="1:10" ht="40.5">
      <c r="A26" s="671" t="s">
        <v>201</v>
      </c>
      <c r="B26" s="695">
        <v>19</v>
      </c>
      <c r="C26" s="696">
        <v>0</v>
      </c>
      <c r="D26" s="697">
        <v>19</v>
      </c>
      <c r="E26" s="695">
        <v>11</v>
      </c>
      <c r="F26" s="696">
        <v>0</v>
      </c>
      <c r="G26" s="698">
        <v>11</v>
      </c>
      <c r="H26" s="699">
        <v>30</v>
      </c>
      <c r="I26" s="696">
        <v>0</v>
      </c>
      <c r="J26" s="698">
        <v>30</v>
      </c>
    </row>
    <row r="27" spans="1:10" ht="20.25">
      <c r="A27" s="671" t="s">
        <v>340</v>
      </c>
      <c r="B27" s="695">
        <v>6</v>
      </c>
      <c r="C27" s="696">
        <v>0</v>
      </c>
      <c r="D27" s="697">
        <v>6</v>
      </c>
      <c r="E27" s="695">
        <v>7</v>
      </c>
      <c r="F27" s="696">
        <v>0</v>
      </c>
      <c r="G27" s="698">
        <v>7</v>
      </c>
      <c r="H27" s="699">
        <v>13</v>
      </c>
      <c r="I27" s="696">
        <v>0</v>
      </c>
      <c r="J27" s="698">
        <v>13</v>
      </c>
    </row>
    <row r="28" spans="1:10" ht="29.25" customHeight="1" thickBot="1">
      <c r="A28" s="671" t="s">
        <v>202</v>
      </c>
      <c r="B28" s="700">
        <v>10</v>
      </c>
      <c r="C28" s="701">
        <v>0</v>
      </c>
      <c r="D28" s="712">
        <v>10</v>
      </c>
      <c r="E28" s="710">
        <v>9</v>
      </c>
      <c r="F28" s="711">
        <v>0</v>
      </c>
      <c r="G28" s="713">
        <v>9</v>
      </c>
      <c r="H28" s="714">
        <v>19</v>
      </c>
      <c r="I28" s="711">
        <v>0</v>
      </c>
      <c r="J28" s="713">
        <v>19</v>
      </c>
    </row>
    <row r="29" spans="1:10" ht="31.5" customHeight="1" thickBot="1">
      <c r="A29" s="715" t="s">
        <v>12</v>
      </c>
      <c r="B29" s="747">
        <v>562</v>
      </c>
      <c r="C29" s="768">
        <v>17</v>
      </c>
      <c r="D29" s="794">
        <v>579</v>
      </c>
      <c r="E29" s="794">
        <v>425</v>
      </c>
      <c r="F29" s="794">
        <v>9</v>
      </c>
      <c r="G29" s="794">
        <v>434</v>
      </c>
      <c r="H29" s="794">
        <v>987</v>
      </c>
      <c r="I29" s="794">
        <v>26</v>
      </c>
      <c r="J29" s="776">
        <v>1013</v>
      </c>
    </row>
    <row r="30" spans="1:10" ht="27" customHeight="1" thickBot="1">
      <c r="A30" s="715" t="s">
        <v>23</v>
      </c>
      <c r="B30" s="786"/>
      <c r="C30" s="805"/>
      <c r="D30" s="1934"/>
      <c r="E30" s="786"/>
      <c r="F30" s="805"/>
      <c r="G30" s="1934"/>
      <c r="H30" s="747"/>
      <c r="I30" s="748"/>
      <c r="J30" s="734"/>
    </row>
    <row r="31" spans="1:10" ht="31.5" customHeight="1" thickBot="1">
      <c r="A31" s="767" t="s">
        <v>11</v>
      </c>
      <c r="B31" s="806"/>
      <c r="C31" s="807"/>
      <c r="D31" s="808"/>
      <c r="E31" s="806"/>
      <c r="F31" s="807"/>
      <c r="G31" s="808"/>
      <c r="H31" s="1935"/>
      <c r="I31" s="750"/>
      <c r="J31" s="2231"/>
    </row>
    <row r="32" spans="1:10" ht="24.75" customHeight="1">
      <c r="A32" s="673" t="s">
        <v>331</v>
      </c>
      <c r="B32" s="690">
        <v>20</v>
      </c>
      <c r="C32" s="690">
        <v>0</v>
      </c>
      <c r="D32" s="690">
        <v>20</v>
      </c>
      <c r="E32" s="690">
        <v>7</v>
      </c>
      <c r="F32" s="690">
        <v>0</v>
      </c>
      <c r="G32" s="690">
        <v>7</v>
      </c>
      <c r="H32" s="1936">
        <v>27</v>
      </c>
      <c r="I32" s="1937">
        <v>0</v>
      </c>
      <c r="J32" s="1938">
        <v>27</v>
      </c>
    </row>
    <row r="33" spans="1:10" ht="24.75" customHeight="1">
      <c r="A33" s="671" t="s">
        <v>332</v>
      </c>
      <c r="B33" s="695">
        <v>23</v>
      </c>
      <c r="C33" s="695">
        <v>0</v>
      </c>
      <c r="D33" s="695">
        <v>23</v>
      </c>
      <c r="E33" s="695">
        <v>10</v>
      </c>
      <c r="F33" s="695">
        <v>0</v>
      </c>
      <c r="G33" s="695">
        <v>10</v>
      </c>
      <c r="H33" s="1954">
        <v>33</v>
      </c>
      <c r="I33" s="1955">
        <v>0</v>
      </c>
      <c r="J33" s="1956">
        <v>33</v>
      </c>
    </row>
    <row r="34" spans="1:10" ht="24.75" customHeight="1">
      <c r="A34" s="671" t="s">
        <v>333</v>
      </c>
      <c r="B34" s="695">
        <v>10</v>
      </c>
      <c r="C34" s="695">
        <v>0</v>
      </c>
      <c r="D34" s="695">
        <v>10</v>
      </c>
      <c r="E34" s="695">
        <v>5</v>
      </c>
      <c r="F34" s="695">
        <v>0</v>
      </c>
      <c r="G34" s="695">
        <v>5</v>
      </c>
      <c r="H34" s="1954">
        <v>15</v>
      </c>
      <c r="I34" s="1955">
        <v>0</v>
      </c>
      <c r="J34" s="1956">
        <v>15</v>
      </c>
    </row>
    <row r="35" spans="1:10" ht="24.75" customHeight="1">
      <c r="A35" s="671" t="s">
        <v>334</v>
      </c>
      <c r="B35" s="695">
        <v>17</v>
      </c>
      <c r="C35" s="695">
        <v>0</v>
      </c>
      <c r="D35" s="695">
        <v>17</v>
      </c>
      <c r="E35" s="695">
        <v>6</v>
      </c>
      <c r="F35" s="695">
        <v>0</v>
      </c>
      <c r="G35" s="695">
        <v>6</v>
      </c>
      <c r="H35" s="1954">
        <v>23</v>
      </c>
      <c r="I35" s="1955">
        <v>0</v>
      </c>
      <c r="J35" s="1956">
        <v>23</v>
      </c>
    </row>
    <row r="36" spans="1:10" ht="24.75" customHeight="1">
      <c r="A36" s="671" t="s">
        <v>191</v>
      </c>
      <c r="B36" s="695">
        <v>32</v>
      </c>
      <c r="C36" s="695">
        <v>0</v>
      </c>
      <c r="D36" s="695">
        <v>32</v>
      </c>
      <c r="E36" s="695">
        <v>24</v>
      </c>
      <c r="F36" s="695">
        <v>0</v>
      </c>
      <c r="G36" s="695">
        <v>24</v>
      </c>
      <c r="H36" s="1954">
        <v>56</v>
      </c>
      <c r="I36" s="1955">
        <v>0</v>
      </c>
      <c r="J36" s="1956">
        <v>56</v>
      </c>
    </row>
    <row r="37" spans="1:10" ht="24.75" customHeight="1">
      <c r="A37" s="671" t="s">
        <v>335</v>
      </c>
      <c r="B37" s="695">
        <v>10</v>
      </c>
      <c r="C37" s="695">
        <v>1</v>
      </c>
      <c r="D37" s="695">
        <v>11</v>
      </c>
      <c r="E37" s="695">
        <v>10</v>
      </c>
      <c r="F37" s="695">
        <v>0</v>
      </c>
      <c r="G37" s="695">
        <v>10</v>
      </c>
      <c r="H37" s="1954">
        <v>20</v>
      </c>
      <c r="I37" s="1955">
        <v>1</v>
      </c>
      <c r="J37" s="1956">
        <v>21</v>
      </c>
    </row>
    <row r="38" spans="1:10" ht="24.75" customHeight="1">
      <c r="A38" s="671" t="s">
        <v>192</v>
      </c>
      <c r="B38" s="695">
        <v>34</v>
      </c>
      <c r="C38" s="695">
        <v>0</v>
      </c>
      <c r="D38" s="695">
        <v>34</v>
      </c>
      <c r="E38" s="695">
        <v>24</v>
      </c>
      <c r="F38" s="695">
        <v>0</v>
      </c>
      <c r="G38" s="695">
        <v>24</v>
      </c>
      <c r="H38" s="1954">
        <v>58</v>
      </c>
      <c r="I38" s="1955">
        <v>0</v>
      </c>
      <c r="J38" s="1956">
        <v>58</v>
      </c>
    </row>
    <row r="39" spans="1:10" ht="27" customHeight="1">
      <c r="A39" s="671" t="s">
        <v>336</v>
      </c>
      <c r="B39" s="695">
        <v>0</v>
      </c>
      <c r="C39" s="695">
        <v>0</v>
      </c>
      <c r="D39" s="695">
        <v>0</v>
      </c>
      <c r="E39" s="695">
        <v>0</v>
      </c>
      <c r="F39" s="695">
        <v>0</v>
      </c>
      <c r="G39" s="695">
        <v>0</v>
      </c>
      <c r="H39" s="1954">
        <v>0</v>
      </c>
      <c r="I39" s="1955">
        <v>0</v>
      </c>
      <c r="J39" s="1956">
        <v>0</v>
      </c>
    </row>
    <row r="40" spans="1:10" ht="24.75" customHeight="1">
      <c r="A40" s="671" t="s">
        <v>337</v>
      </c>
      <c r="B40" s="695">
        <v>22</v>
      </c>
      <c r="C40" s="695">
        <v>0</v>
      </c>
      <c r="D40" s="695">
        <v>22</v>
      </c>
      <c r="E40" s="695">
        <v>18</v>
      </c>
      <c r="F40" s="695">
        <v>0</v>
      </c>
      <c r="G40" s="695">
        <v>18</v>
      </c>
      <c r="H40" s="1954">
        <v>40</v>
      </c>
      <c r="I40" s="1955">
        <v>0</v>
      </c>
      <c r="J40" s="1956">
        <v>40</v>
      </c>
    </row>
    <row r="41" spans="1:10" ht="24.75" customHeight="1">
      <c r="A41" s="671" t="s">
        <v>193</v>
      </c>
      <c r="B41" s="695">
        <v>25</v>
      </c>
      <c r="C41" s="695">
        <v>1</v>
      </c>
      <c r="D41" s="695">
        <v>26</v>
      </c>
      <c r="E41" s="695">
        <v>29</v>
      </c>
      <c r="F41" s="695">
        <v>0</v>
      </c>
      <c r="G41" s="695">
        <v>29</v>
      </c>
      <c r="H41" s="1954">
        <v>54</v>
      </c>
      <c r="I41" s="1955">
        <v>1</v>
      </c>
      <c r="J41" s="1956">
        <v>55</v>
      </c>
    </row>
    <row r="42" spans="1:10" ht="24.75" customHeight="1">
      <c r="A42" s="671" t="s">
        <v>194</v>
      </c>
      <c r="B42" s="695">
        <v>49</v>
      </c>
      <c r="C42" s="695">
        <v>5</v>
      </c>
      <c r="D42" s="695">
        <v>54</v>
      </c>
      <c r="E42" s="695">
        <v>51</v>
      </c>
      <c r="F42" s="695">
        <v>4</v>
      </c>
      <c r="G42" s="695">
        <v>55</v>
      </c>
      <c r="H42" s="1954">
        <v>100</v>
      </c>
      <c r="I42" s="1955">
        <v>9</v>
      </c>
      <c r="J42" s="1956">
        <v>109</v>
      </c>
    </row>
    <row r="43" spans="1:10" ht="24.75" customHeight="1">
      <c r="A43" s="671" t="s">
        <v>195</v>
      </c>
      <c r="B43" s="695">
        <v>15</v>
      </c>
      <c r="C43" s="695">
        <v>0</v>
      </c>
      <c r="D43" s="695">
        <v>15</v>
      </c>
      <c r="E43" s="695">
        <v>10</v>
      </c>
      <c r="F43" s="695">
        <v>0</v>
      </c>
      <c r="G43" s="695">
        <v>10</v>
      </c>
      <c r="H43" s="1954">
        <v>25</v>
      </c>
      <c r="I43" s="1955">
        <v>0</v>
      </c>
      <c r="J43" s="1956">
        <v>25</v>
      </c>
    </row>
    <row r="44" spans="1:10" ht="24.75" customHeight="1">
      <c r="A44" s="671" t="s">
        <v>196</v>
      </c>
      <c r="B44" s="695">
        <v>25</v>
      </c>
      <c r="C44" s="695">
        <v>3</v>
      </c>
      <c r="D44" s="695">
        <v>28</v>
      </c>
      <c r="E44" s="695">
        <v>14</v>
      </c>
      <c r="F44" s="695">
        <v>0</v>
      </c>
      <c r="G44" s="695">
        <v>14</v>
      </c>
      <c r="H44" s="1954">
        <v>39</v>
      </c>
      <c r="I44" s="1955">
        <v>3</v>
      </c>
      <c r="J44" s="1956">
        <v>42</v>
      </c>
    </row>
    <row r="45" spans="1:10" ht="24.75" customHeight="1">
      <c r="A45" s="671" t="s">
        <v>338</v>
      </c>
      <c r="B45" s="695">
        <v>5</v>
      </c>
      <c r="C45" s="695">
        <v>0</v>
      </c>
      <c r="D45" s="695">
        <v>5</v>
      </c>
      <c r="E45" s="695">
        <v>0</v>
      </c>
      <c r="F45" s="695">
        <v>0</v>
      </c>
      <c r="G45" s="695">
        <v>0</v>
      </c>
      <c r="H45" s="1954">
        <v>5</v>
      </c>
      <c r="I45" s="1955">
        <v>0</v>
      </c>
      <c r="J45" s="1956">
        <v>5</v>
      </c>
    </row>
    <row r="46" spans="1:10" ht="24.75" customHeight="1" thickBot="1">
      <c r="A46" s="671" t="s">
        <v>197</v>
      </c>
      <c r="B46" s="700">
        <v>33</v>
      </c>
      <c r="C46" s="700">
        <v>0</v>
      </c>
      <c r="D46" s="700">
        <v>33</v>
      </c>
      <c r="E46" s="700">
        <v>25</v>
      </c>
      <c r="F46" s="700">
        <v>0</v>
      </c>
      <c r="G46" s="700">
        <v>25</v>
      </c>
      <c r="H46" s="1960">
        <v>58</v>
      </c>
      <c r="I46" s="1961">
        <v>0</v>
      </c>
      <c r="J46" s="1962">
        <v>58</v>
      </c>
    </row>
    <row r="47" spans="1:10" ht="24.75" customHeight="1" thickBot="1">
      <c r="A47" s="1161" t="s">
        <v>198</v>
      </c>
      <c r="B47" s="838">
        <v>133</v>
      </c>
      <c r="C47" s="838">
        <v>2</v>
      </c>
      <c r="D47" s="838">
        <v>135</v>
      </c>
      <c r="E47" s="838">
        <v>116</v>
      </c>
      <c r="F47" s="838">
        <v>2</v>
      </c>
      <c r="G47" s="838">
        <v>118</v>
      </c>
      <c r="H47" s="838">
        <v>249</v>
      </c>
      <c r="I47" s="838">
        <v>4</v>
      </c>
      <c r="J47" s="817">
        <v>253</v>
      </c>
    </row>
    <row r="48" spans="1:10" ht="24.75" customHeight="1">
      <c r="A48" s="673" t="s">
        <v>199</v>
      </c>
      <c r="B48" s="705">
        <v>25</v>
      </c>
      <c r="C48" s="705">
        <v>0</v>
      </c>
      <c r="D48" s="705">
        <v>25</v>
      </c>
      <c r="E48" s="705">
        <v>22</v>
      </c>
      <c r="F48" s="705">
        <v>0</v>
      </c>
      <c r="G48" s="705">
        <v>22</v>
      </c>
      <c r="H48" s="1963">
        <v>47</v>
      </c>
      <c r="I48" s="1952">
        <v>0</v>
      </c>
      <c r="J48" s="1953">
        <v>47</v>
      </c>
    </row>
    <row r="49" spans="1:10" ht="24.75" customHeight="1">
      <c r="A49" s="671" t="s">
        <v>339</v>
      </c>
      <c r="B49" s="695">
        <v>6</v>
      </c>
      <c r="C49" s="695">
        <v>0</v>
      </c>
      <c r="D49" s="695">
        <v>6</v>
      </c>
      <c r="E49" s="695">
        <v>3</v>
      </c>
      <c r="F49" s="695">
        <v>0</v>
      </c>
      <c r="G49" s="695">
        <v>3</v>
      </c>
      <c r="H49" s="1954">
        <v>9</v>
      </c>
      <c r="I49" s="1955">
        <v>0</v>
      </c>
      <c r="J49" s="1956">
        <v>9</v>
      </c>
    </row>
    <row r="50" spans="1:10" ht="24.75" customHeight="1">
      <c r="A50" s="671" t="s">
        <v>200</v>
      </c>
      <c r="B50" s="695">
        <v>26</v>
      </c>
      <c r="C50" s="695">
        <v>0</v>
      </c>
      <c r="D50" s="695">
        <v>26</v>
      </c>
      <c r="E50" s="695">
        <v>12</v>
      </c>
      <c r="F50" s="695">
        <v>0</v>
      </c>
      <c r="G50" s="695">
        <v>12</v>
      </c>
      <c r="H50" s="1954">
        <v>38</v>
      </c>
      <c r="I50" s="1955">
        <v>0</v>
      </c>
      <c r="J50" s="1956">
        <v>38</v>
      </c>
    </row>
    <row r="51" spans="1:10" ht="65.25" customHeight="1">
      <c r="A51" s="671" t="s">
        <v>201</v>
      </c>
      <c r="B51" s="695">
        <v>17</v>
      </c>
      <c r="C51" s="695">
        <v>0</v>
      </c>
      <c r="D51" s="695">
        <v>17</v>
      </c>
      <c r="E51" s="695">
        <v>11</v>
      </c>
      <c r="F51" s="695">
        <v>0</v>
      </c>
      <c r="G51" s="695">
        <v>11</v>
      </c>
      <c r="H51" s="1954">
        <v>28</v>
      </c>
      <c r="I51" s="1955">
        <v>0</v>
      </c>
      <c r="J51" s="1956">
        <v>28</v>
      </c>
    </row>
    <row r="52" spans="1:10" ht="24.75" customHeight="1">
      <c r="A52" s="671" t="s">
        <v>340</v>
      </c>
      <c r="B52" s="695">
        <v>6</v>
      </c>
      <c r="C52" s="695">
        <v>0</v>
      </c>
      <c r="D52" s="695">
        <v>6</v>
      </c>
      <c r="E52" s="695">
        <v>7</v>
      </c>
      <c r="F52" s="695">
        <v>0</v>
      </c>
      <c r="G52" s="695">
        <v>7</v>
      </c>
      <c r="H52" s="1954">
        <v>13</v>
      </c>
      <c r="I52" s="1955">
        <v>0</v>
      </c>
      <c r="J52" s="1956">
        <v>13</v>
      </c>
    </row>
    <row r="53" spans="1:10" ht="29.25" customHeight="1" thickBot="1">
      <c r="A53" s="671" t="s">
        <v>202</v>
      </c>
      <c r="B53" s="710">
        <v>9</v>
      </c>
      <c r="C53" s="710">
        <v>0</v>
      </c>
      <c r="D53" s="710">
        <v>9</v>
      </c>
      <c r="E53" s="710">
        <v>8</v>
      </c>
      <c r="F53" s="710">
        <v>0</v>
      </c>
      <c r="G53" s="710">
        <v>8</v>
      </c>
      <c r="H53" s="1957">
        <v>17</v>
      </c>
      <c r="I53" s="1958">
        <v>0</v>
      </c>
      <c r="J53" s="1959">
        <v>17</v>
      </c>
    </row>
    <row r="54" spans="1:10" ht="24.75" customHeight="1" thickBot="1">
      <c r="A54" s="681" t="s">
        <v>8</v>
      </c>
      <c r="B54" s="810">
        <v>542</v>
      </c>
      <c r="C54" s="810">
        <v>12</v>
      </c>
      <c r="D54" s="810">
        <v>554</v>
      </c>
      <c r="E54" s="810">
        <v>412</v>
      </c>
      <c r="F54" s="810">
        <v>6</v>
      </c>
      <c r="G54" s="810">
        <v>418</v>
      </c>
      <c r="H54" s="810">
        <v>954</v>
      </c>
      <c r="I54" s="810">
        <v>18</v>
      </c>
      <c r="J54" s="817">
        <v>972</v>
      </c>
    </row>
    <row r="55" spans="1:10" ht="24.75" customHeight="1" thickBot="1">
      <c r="A55" s="1939" t="s">
        <v>25</v>
      </c>
      <c r="B55" s="1940"/>
      <c r="C55" s="1941"/>
      <c r="D55" s="1942"/>
      <c r="E55" s="1940"/>
      <c r="F55" s="1941"/>
      <c r="G55" s="1943"/>
      <c r="H55" s="812"/>
      <c r="I55" s="1944"/>
      <c r="J55" s="1945"/>
    </row>
    <row r="56" spans="1:10" ht="24.75" customHeight="1">
      <c r="A56" s="717" t="s">
        <v>331</v>
      </c>
      <c r="B56" s="1946">
        <v>0</v>
      </c>
      <c r="C56" s="784">
        <v>0</v>
      </c>
      <c r="D56" s="784">
        <v>0</v>
      </c>
      <c r="E56" s="784">
        <v>1</v>
      </c>
      <c r="F56" s="784">
        <v>0</v>
      </c>
      <c r="G56" s="784">
        <v>1</v>
      </c>
      <c r="H56" s="813">
        <v>1</v>
      </c>
      <c r="I56" s="814">
        <v>0</v>
      </c>
      <c r="J56" s="815">
        <v>1</v>
      </c>
    </row>
    <row r="57" spans="1:10" ht="24.75" customHeight="1">
      <c r="A57" s="1947" t="s">
        <v>332</v>
      </c>
      <c r="B57" s="1946">
        <v>1</v>
      </c>
      <c r="C57" s="784">
        <v>1</v>
      </c>
      <c r="D57" s="784">
        <v>2</v>
      </c>
      <c r="E57" s="784">
        <v>0</v>
      </c>
      <c r="F57" s="784">
        <v>0</v>
      </c>
      <c r="G57" s="784">
        <v>0</v>
      </c>
      <c r="H57" s="1313">
        <v>1</v>
      </c>
      <c r="I57" s="1314">
        <v>1</v>
      </c>
      <c r="J57" s="1315">
        <v>2</v>
      </c>
    </row>
    <row r="58" spans="1:10" ht="24.75" customHeight="1">
      <c r="A58" s="1947" t="s">
        <v>333</v>
      </c>
      <c r="B58" s="1946">
        <v>0</v>
      </c>
      <c r="C58" s="784">
        <v>0</v>
      </c>
      <c r="D58" s="784">
        <v>0</v>
      </c>
      <c r="E58" s="784">
        <v>0</v>
      </c>
      <c r="F58" s="784">
        <v>0</v>
      </c>
      <c r="G58" s="784">
        <v>0</v>
      </c>
      <c r="H58" s="1313">
        <v>0</v>
      </c>
      <c r="I58" s="1314">
        <v>0</v>
      </c>
      <c r="J58" s="1315">
        <v>0</v>
      </c>
    </row>
    <row r="59" spans="1:10" ht="24.75" customHeight="1">
      <c r="A59" s="1947" t="s">
        <v>334</v>
      </c>
      <c r="B59" s="1946">
        <v>1</v>
      </c>
      <c r="C59" s="784">
        <v>0</v>
      </c>
      <c r="D59" s="784">
        <v>1</v>
      </c>
      <c r="E59" s="784">
        <v>0</v>
      </c>
      <c r="F59" s="784">
        <v>0</v>
      </c>
      <c r="G59" s="784">
        <v>0</v>
      </c>
      <c r="H59" s="1313">
        <v>1</v>
      </c>
      <c r="I59" s="1314">
        <v>0</v>
      </c>
      <c r="J59" s="1315">
        <v>1</v>
      </c>
    </row>
    <row r="60" spans="1:10" ht="24.75" customHeight="1">
      <c r="A60" s="1947" t="s">
        <v>191</v>
      </c>
      <c r="B60" s="1946">
        <v>2</v>
      </c>
      <c r="C60" s="784">
        <v>0</v>
      </c>
      <c r="D60" s="784">
        <v>2</v>
      </c>
      <c r="E60" s="784">
        <v>1</v>
      </c>
      <c r="F60" s="784">
        <v>0</v>
      </c>
      <c r="G60" s="784">
        <v>1</v>
      </c>
      <c r="H60" s="1313">
        <v>3</v>
      </c>
      <c r="I60" s="1314">
        <v>0</v>
      </c>
      <c r="J60" s="1315">
        <v>3</v>
      </c>
    </row>
    <row r="61" spans="1:10" ht="24.75" customHeight="1">
      <c r="A61" s="1947" t="s">
        <v>335</v>
      </c>
      <c r="B61" s="1946">
        <v>0</v>
      </c>
      <c r="C61" s="784">
        <v>0</v>
      </c>
      <c r="D61" s="784">
        <v>0</v>
      </c>
      <c r="E61" s="784">
        <v>0</v>
      </c>
      <c r="F61" s="784">
        <v>0</v>
      </c>
      <c r="G61" s="784">
        <v>0</v>
      </c>
      <c r="H61" s="1313">
        <v>0</v>
      </c>
      <c r="I61" s="1314">
        <v>0</v>
      </c>
      <c r="J61" s="1315">
        <v>0</v>
      </c>
    </row>
    <row r="62" spans="1:10" ht="24.75" customHeight="1">
      <c r="A62" s="1947" t="s">
        <v>192</v>
      </c>
      <c r="B62" s="1946">
        <v>1</v>
      </c>
      <c r="C62" s="784">
        <v>0</v>
      </c>
      <c r="D62" s="784">
        <v>1</v>
      </c>
      <c r="E62" s="784">
        <v>1</v>
      </c>
      <c r="F62" s="784">
        <v>0</v>
      </c>
      <c r="G62" s="784">
        <v>1</v>
      </c>
      <c r="H62" s="1313">
        <v>2</v>
      </c>
      <c r="I62" s="1314">
        <v>0</v>
      </c>
      <c r="J62" s="1315">
        <v>2</v>
      </c>
    </row>
    <row r="63" spans="1:10" ht="28.5" customHeight="1">
      <c r="A63" s="1947" t="s">
        <v>336</v>
      </c>
      <c r="B63" s="1946">
        <v>0</v>
      </c>
      <c r="C63" s="784">
        <v>0</v>
      </c>
      <c r="D63" s="784">
        <v>0</v>
      </c>
      <c r="E63" s="784">
        <v>0</v>
      </c>
      <c r="F63" s="784">
        <v>0</v>
      </c>
      <c r="G63" s="784">
        <v>0</v>
      </c>
      <c r="H63" s="1313">
        <v>0</v>
      </c>
      <c r="I63" s="1314">
        <v>0</v>
      </c>
      <c r="J63" s="1315">
        <v>0</v>
      </c>
    </row>
    <row r="64" spans="1:10" ht="24.75" customHeight="1">
      <c r="A64" s="1947" t="s">
        <v>337</v>
      </c>
      <c r="B64" s="1946">
        <v>1</v>
      </c>
      <c r="C64" s="784">
        <v>0</v>
      </c>
      <c r="D64" s="784">
        <v>1</v>
      </c>
      <c r="E64" s="784">
        <v>1</v>
      </c>
      <c r="F64" s="784">
        <v>0</v>
      </c>
      <c r="G64" s="784">
        <v>1</v>
      </c>
      <c r="H64" s="1313">
        <v>2</v>
      </c>
      <c r="I64" s="1314">
        <v>0</v>
      </c>
      <c r="J64" s="1315">
        <v>2</v>
      </c>
    </row>
    <row r="65" spans="1:10" ht="24.75" customHeight="1">
      <c r="A65" s="1947" t="s">
        <v>193</v>
      </c>
      <c r="B65" s="1946">
        <v>0</v>
      </c>
      <c r="C65" s="784">
        <v>1</v>
      </c>
      <c r="D65" s="784">
        <v>1</v>
      </c>
      <c r="E65" s="784">
        <v>1</v>
      </c>
      <c r="F65" s="784">
        <v>0</v>
      </c>
      <c r="G65" s="784">
        <v>1</v>
      </c>
      <c r="H65" s="1313">
        <v>1</v>
      </c>
      <c r="I65" s="1314">
        <v>1</v>
      </c>
      <c r="J65" s="1315">
        <v>2</v>
      </c>
    </row>
    <row r="66" spans="1:10" ht="24.75" customHeight="1">
      <c r="A66" s="1947" t="s">
        <v>194</v>
      </c>
      <c r="B66" s="1946">
        <v>1</v>
      </c>
      <c r="C66" s="784">
        <v>1</v>
      </c>
      <c r="D66" s="784">
        <v>2</v>
      </c>
      <c r="E66" s="784">
        <v>2</v>
      </c>
      <c r="F66" s="784">
        <v>0</v>
      </c>
      <c r="G66" s="784">
        <v>2</v>
      </c>
      <c r="H66" s="1313">
        <v>3</v>
      </c>
      <c r="I66" s="1314">
        <v>1</v>
      </c>
      <c r="J66" s="1315">
        <v>4</v>
      </c>
    </row>
    <row r="67" spans="1:10" ht="24.75" customHeight="1">
      <c r="A67" s="1947" t="s">
        <v>195</v>
      </c>
      <c r="B67" s="1946">
        <v>0</v>
      </c>
      <c r="C67" s="784">
        <v>0</v>
      </c>
      <c r="D67" s="784">
        <v>0</v>
      </c>
      <c r="E67" s="784">
        <v>1</v>
      </c>
      <c r="F67" s="784">
        <v>0</v>
      </c>
      <c r="G67" s="784">
        <v>1</v>
      </c>
      <c r="H67" s="1313">
        <v>1</v>
      </c>
      <c r="I67" s="1314">
        <v>0</v>
      </c>
      <c r="J67" s="1315">
        <v>1</v>
      </c>
    </row>
    <row r="68" spans="1:10" ht="24.75" customHeight="1">
      <c r="A68" s="1947" t="s">
        <v>196</v>
      </c>
      <c r="B68" s="1946">
        <v>0</v>
      </c>
      <c r="C68" s="784">
        <v>0</v>
      </c>
      <c r="D68" s="784">
        <v>0</v>
      </c>
      <c r="E68" s="784">
        <v>1</v>
      </c>
      <c r="F68" s="784">
        <v>0</v>
      </c>
      <c r="G68" s="784">
        <v>1</v>
      </c>
      <c r="H68" s="1313">
        <v>1</v>
      </c>
      <c r="I68" s="1314">
        <v>0</v>
      </c>
      <c r="J68" s="1315">
        <v>1</v>
      </c>
    </row>
    <row r="69" spans="1:10" ht="24.75" customHeight="1">
      <c r="A69" s="1947" t="s">
        <v>338</v>
      </c>
      <c r="B69" s="1946">
        <v>0</v>
      </c>
      <c r="C69" s="784">
        <v>0</v>
      </c>
      <c r="D69" s="784">
        <v>0</v>
      </c>
      <c r="E69" s="784">
        <v>0</v>
      </c>
      <c r="F69" s="784">
        <v>0</v>
      </c>
      <c r="G69" s="784">
        <v>0</v>
      </c>
      <c r="H69" s="1313">
        <v>0</v>
      </c>
      <c r="I69" s="1314">
        <v>0</v>
      </c>
      <c r="J69" s="1315">
        <v>0</v>
      </c>
    </row>
    <row r="70" spans="1:10" ht="24.75" customHeight="1" thickBot="1">
      <c r="A70" s="1948" t="s">
        <v>197</v>
      </c>
      <c r="B70" s="1949">
        <v>1</v>
      </c>
      <c r="C70" s="1950">
        <v>0</v>
      </c>
      <c r="D70" s="1950">
        <v>1</v>
      </c>
      <c r="E70" s="1950">
        <v>0</v>
      </c>
      <c r="F70" s="1950">
        <v>0</v>
      </c>
      <c r="G70" s="1950">
        <v>0</v>
      </c>
      <c r="H70" s="1316">
        <v>1</v>
      </c>
      <c r="I70" s="1317">
        <v>0</v>
      </c>
      <c r="J70" s="1318">
        <v>1</v>
      </c>
    </row>
    <row r="71" spans="1:10" ht="24.75" customHeight="1" thickBot="1">
      <c r="A71" s="1161" t="s">
        <v>198</v>
      </c>
      <c r="B71" s="816">
        <v>5</v>
      </c>
      <c r="C71" s="816">
        <v>2</v>
      </c>
      <c r="D71" s="816">
        <v>7</v>
      </c>
      <c r="E71" s="816">
        <v>3</v>
      </c>
      <c r="F71" s="816">
        <v>2</v>
      </c>
      <c r="G71" s="816">
        <v>5</v>
      </c>
      <c r="H71" s="816">
        <v>8</v>
      </c>
      <c r="I71" s="817">
        <v>4</v>
      </c>
      <c r="J71" s="817">
        <v>12</v>
      </c>
    </row>
    <row r="72" spans="1:10" ht="24.75" customHeight="1">
      <c r="A72" s="673" t="s">
        <v>199</v>
      </c>
      <c r="B72" s="784">
        <v>0</v>
      </c>
      <c r="C72" s="784">
        <v>0</v>
      </c>
      <c r="D72" s="784">
        <v>0</v>
      </c>
      <c r="E72" s="784">
        <v>0</v>
      </c>
      <c r="F72" s="784">
        <v>0</v>
      </c>
      <c r="G72" s="784">
        <v>0</v>
      </c>
      <c r="H72" s="1165">
        <v>0</v>
      </c>
      <c r="I72" s="1166">
        <v>0</v>
      </c>
      <c r="J72" s="1167">
        <v>0</v>
      </c>
    </row>
    <row r="73" spans="1:10" ht="24.75" customHeight="1">
      <c r="A73" s="671" t="s">
        <v>339</v>
      </c>
      <c r="B73" s="784">
        <v>1</v>
      </c>
      <c r="C73" s="784">
        <v>0</v>
      </c>
      <c r="D73" s="784">
        <v>1</v>
      </c>
      <c r="E73" s="784">
        <v>0</v>
      </c>
      <c r="F73" s="784">
        <v>0</v>
      </c>
      <c r="G73" s="784">
        <v>0</v>
      </c>
      <c r="H73" s="1313">
        <v>1</v>
      </c>
      <c r="I73" s="1314">
        <v>0</v>
      </c>
      <c r="J73" s="1315">
        <v>1</v>
      </c>
    </row>
    <row r="74" spans="1:10" ht="24.75" customHeight="1">
      <c r="A74" s="671" t="s">
        <v>200</v>
      </c>
      <c r="B74" s="784">
        <v>3</v>
      </c>
      <c r="C74" s="784">
        <v>0</v>
      </c>
      <c r="D74" s="784">
        <v>3</v>
      </c>
      <c r="E74" s="784">
        <v>0</v>
      </c>
      <c r="F74" s="784">
        <v>1</v>
      </c>
      <c r="G74" s="784">
        <v>1</v>
      </c>
      <c r="H74" s="1313">
        <v>3</v>
      </c>
      <c r="I74" s="1314">
        <v>1</v>
      </c>
      <c r="J74" s="1315">
        <v>4</v>
      </c>
    </row>
    <row r="75" spans="1:10" ht="52.5" customHeight="1">
      <c r="A75" s="671" t="s">
        <v>201</v>
      </c>
      <c r="B75" s="1951">
        <v>2</v>
      </c>
      <c r="C75" s="1951">
        <v>0</v>
      </c>
      <c r="D75" s="1951">
        <v>2</v>
      </c>
      <c r="E75" s="1951">
        <v>0</v>
      </c>
      <c r="F75" s="1951">
        <v>0</v>
      </c>
      <c r="G75" s="1951">
        <v>0</v>
      </c>
      <c r="H75" s="1313">
        <v>2</v>
      </c>
      <c r="I75" s="1314">
        <v>0</v>
      </c>
      <c r="J75" s="1315">
        <v>2</v>
      </c>
    </row>
    <row r="76" spans="1:10" ht="24.75" customHeight="1">
      <c r="A76" s="671" t="s">
        <v>340</v>
      </c>
      <c r="B76" s="1951">
        <v>0</v>
      </c>
      <c r="C76" s="1951">
        <v>0</v>
      </c>
      <c r="D76" s="1951">
        <v>0</v>
      </c>
      <c r="E76" s="1951">
        <v>0</v>
      </c>
      <c r="F76" s="1951">
        <v>0</v>
      </c>
      <c r="G76" s="1951">
        <v>0</v>
      </c>
      <c r="H76" s="1313">
        <v>0</v>
      </c>
      <c r="I76" s="1314">
        <v>0</v>
      </c>
      <c r="J76" s="1315">
        <v>0</v>
      </c>
    </row>
    <row r="77" spans="1:10" ht="32.25" customHeight="1" thickBot="1">
      <c r="A77" s="671" t="s">
        <v>202</v>
      </c>
      <c r="B77" s="1951">
        <v>1</v>
      </c>
      <c r="C77" s="1951">
        <v>0</v>
      </c>
      <c r="D77" s="1951">
        <v>1</v>
      </c>
      <c r="E77" s="1951">
        <v>1</v>
      </c>
      <c r="F77" s="1951">
        <v>0</v>
      </c>
      <c r="G77" s="1951">
        <v>1</v>
      </c>
      <c r="H77" s="1168">
        <v>2</v>
      </c>
      <c r="I77" s="1169">
        <v>0</v>
      </c>
      <c r="J77" s="1170">
        <v>2</v>
      </c>
    </row>
    <row r="78" spans="1:10" ht="29.25" customHeight="1" thickBot="1">
      <c r="A78" s="681" t="s">
        <v>13</v>
      </c>
      <c r="B78" s="816">
        <v>20</v>
      </c>
      <c r="C78" s="816">
        <v>5</v>
      </c>
      <c r="D78" s="816">
        <v>25</v>
      </c>
      <c r="E78" s="816">
        <v>13</v>
      </c>
      <c r="F78" s="816">
        <v>3</v>
      </c>
      <c r="G78" s="816">
        <v>16</v>
      </c>
      <c r="H78" s="816">
        <v>33</v>
      </c>
      <c r="I78" s="816">
        <v>8</v>
      </c>
      <c r="J78" s="817">
        <v>41</v>
      </c>
    </row>
    <row r="79" spans="1:10" ht="35.25" customHeight="1" thickBot="1">
      <c r="A79" s="1232" t="s">
        <v>341</v>
      </c>
      <c r="B79" s="801">
        <v>562</v>
      </c>
      <c r="C79" s="801">
        <v>17</v>
      </c>
      <c r="D79" s="801">
        <v>579</v>
      </c>
      <c r="E79" s="801">
        <v>425</v>
      </c>
      <c r="F79" s="801">
        <v>9</v>
      </c>
      <c r="G79" s="801">
        <v>434</v>
      </c>
      <c r="H79" s="801">
        <v>987</v>
      </c>
      <c r="I79" s="801">
        <v>26</v>
      </c>
      <c r="J79" s="777">
        <v>1013</v>
      </c>
    </row>
    <row r="80" spans="1:10" ht="25.5" customHeight="1" hidden="1">
      <c r="A80" s="737"/>
      <c r="B80" s="738"/>
      <c r="C80" s="738"/>
      <c r="D80" s="738"/>
      <c r="E80" s="738"/>
      <c r="F80" s="738"/>
      <c r="G80" s="738"/>
      <c r="H80" s="738"/>
      <c r="I80" s="738"/>
      <c r="J80" s="738"/>
    </row>
    <row r="81" spans="1:10" ht="51" customHeight="1">
      <c r="A81" s="3237"/>
      <c r="B81" s="3237"/>
      <c r="C81" s="3237"/>
      <c r="D81" s="3237"/>
      <c r="E81" s="3237"/>
      <c r="F81" s="3237"/>
      <c r="G81" s="3237"/>
      <c r="H81" s="3237"/>
      <c r="I81" s="3237"/>
      <c r="J81" s="3237"/>
    </row>
  </sheetData>
  <sheetProtection/>
  <mergeCells count="7">
    <mergeCell ref="A4:A5"/>
    <mergeCell ref="B4:D4"/>
    <mergeCell ref="E4:G4"/>
    <mergeCell ref="H4:J4"/>
    <mergeCell ref="A81:J81"/>
    <mergeCell ref="A1:J1"/>
    <mergeCell ref="A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FF00"/>
  </sheetPr>
  <dimension ref="A1:M52"/>
  <sheetViews>
    <sheetView zoomScale="50" zoomScaleNormal="50" zoomScalePageLayoutView="0" workbookViewId="0" topLeftCell="A10">
      <selection activeCell="Y35" sqref="Y35"/>
    </sheetView>
  </sheetViews>
  <sheetFormatPr defaultColWidth="9.00390625" defaultRowHeight="12.75"/>
  <cols>
    <col min="1" max="1" width="91.375" style="677" customWidth="1"/>
    <col min="2" max="2" width="13.875" style="677" customWidth="1"/>
    <col min="3" max="3" width="12.125" style="677" customWidth="1"/>
    <col min="4" max="4" width="11.00390625" style="677" customWidth="1"/>
    <col min="5" max="5" width="14.125" style="677" customWidth="1"/>
    <col min="6" max="6" width="11.875" style="677" customWidth="1"/>
    <col min="7" max="7" width="9.625" style="677" customWidth="1"/>
    <col min="8" max="8" width="14.75390625" style="677" customWidth="1"/>
    <col min="9" max="10" width="9.625" style="677" customWidth="1"/>
    <col min="11" max="11" width="14.25390625" style="677" customWidth="1"/>
    <col min="12" max="12" width="13.125" style="677" customWidth="1"/>
    <col min="13" max="13" width="10.75390625" style="677" customWidth="1"/>
    <col min="14" max="16384" width="9.125" style="677" customWidth="1"/>
  </cols>
  <sheetData>
    <row r="1" spans="1:13" ht="84.75" customHeight="1">
      <c r="A1" s="3206" t="s">
        <v>173</v>
      </c>
      <c r="B1" s="3206"/>
      <c r="C1" s="3206"/>
      <c r="D1" s="3206"/>
      <c r="E1" s="3206"/>
      <c r="F1" s="3206"/>
      <c r="G1" s="3206"/>
      <c r="H1" s="3206"/>
      <c r="I1" s="3206"/>
      <c r="J1" s="3206"/>
      <c r="K1" s="3206"/>
      <c r="L1" s="3206"/>
      <c r="M1" s="3206"/>
    </row>
    <row r="2" spans="1:13" ht="32.25" customHeight="1">
      <c r="A2" s="3206"/>
      <c r="B2" s="3206"/>
      <c r="C2" s="3206"/>
      <c r="D2" s="3206"/>
      <c r="E2" s="3206"/>
      <c r="F2" s="3206"/>
      <c r="G2" s="3206"/>
      <c r="H2" s="3206"/>
      <c r="I2" s="3206"/>
      <c r="J2" s="3206"/>
      <c r="K2" s="3206"/>
      <c r="L2" s="3206"/>
      <c r="M2" s="3206"/>
    </row>
    <row r="3" spans="1:13" ht="48.75" customHeight="1">
      <c r="A3" s="3238" t="s">
        <v>356</v>
      </c>
      <c r="B3" s="3238"/>
      <c r="C3" s="3238"/>
      <c r="D3" s="3238"/>
      <c r="E3" s="3238"/>
      <c r="F3" s="3238"/>
      <c r="G3" s="3238"/>
      <c r="H3" s="3238"/>
      <c r="I3" s="3238"/>
      <c r="J3" s="3238"/>
      <c r="K3" s="3238"/>
      <c r="L3" s="3238"/>
      <c r="M3" s="3238"/>
    </row>
    <row r="4" spans="1:13" ht="33" customHeight="1" thickBot="1">
      <c r="A4" s="2095"/>
      <c r="B4" s="819"/>
      <c r="C4" s="819"/>
      <c r="D4" s="819"/>
      <c r="E4" s="819"/>
      <c r="F4" s="819"/>
      <c r="G4" s="819"/>
      <c r="H4" s="819"/>
      <c r="I4" s="819"/>
      <c r="J4" s="819"/>
      <c r="K4" s="819"/>
      <c r="L4" s="819"/>
      <c r="M4" s="819"/>
    </row>
    <row r="5" spans="1:13" ht="33" customHeight="1" thickBot="1">
      <c r="A5" s="3217" t="s">
        <v>9</v>
      </c>
      <c r="B5" s="3234" t="s">
        <v>19</v>
      </c>
      <c r="C5" s="3235"/>
      <c r="D5" s="3236"/>
      <c r="E5" s="3234" t="s">
        <v>20</v>
      </c>
      <c r="F5" s="3235"/>
      <c r="G5" s="3236"/>
      <c r="H5" s="3234" t="s">
        <v>31</v>
      </c>
      <c r="I5" s="3235"/>
      <c r="J5" s="3236"/>
      <c r="K5" s="3211" t="s">
        <v>21</v>
      </c>
      <c r="L5" s="3212"/>
      <c r="M5" s="3213"/>
    </row>
    <row r="6" spans="1:13" ht="173.25" customHeight="1" thickBot="1">
      <c r="A6" s="3219"/>
      <c r="B6" s="821" t="s">
        <v>26</v>
      </c>
      <c r="C6" s="821" t="s">
        <v>27</v>
      </c>
      <c r="D6" s="821" t="s">
        <v>4</v>
      </c>
      <c r="E6" s="821" t="s">
        <v>26</v>
      </c>
      <c r="F6" s="821" t="s">
        <v>27</v>
      </c>
      <c r="G6" s="821" t="s">
        <v>4</v>
      </c>
      <c r="H6" s="821" t="s">
        <v>26</v>
      </c>
      <c r="I6" s="821" t="s">
        <v>27</v>
      </c>
      <c r="J6" s="821" t="s">
        <v>4</v>
      </c>
      <c r="K6" s="821" t="s">
        <v>26</v>
      </c>
      <c r="L6" s="821" t="s">
        <v>27</v>
      </c>
      <c r="M6" s="2105" t="s">
        <v>4</v>
      </c>
    </row>
    <row r="7" spans="1:13" ht="27.75" customHeight="1" thickBot="1">
      <c r="A7" s="681" t="s">
        <v>22</v>
      </c>
      <c r="B7" s="822"/>
      <c r="C7" s="823"/>
      <c r="D7" s="824"/>
      <c r="E7" s="822"/>
      <c r="F7" s="823"/>
      <c r="G7" s="825"/>
      <c r="H7" s="826"/>
      <c r="I7" s="823"/>
      <c r="J7" s="824"/>
      <c r="K7" s="827"/>
      <c r="L7" s="828"/>
      <c r="M7" s="829"/>
    </row>
    <row r="8" spans="1:13" ht="24.75" customHeight="1">
      <c r="A8" s="671" t="s">
        <v>191</v>
      </c>
      <c r="B8" s="690">
        <v>9</v>
      </c>
      <c r="C8" s="691">
        <v>0</v>
      </c>
      <c r="D8" s="692">
        <v>9</v>
      </c>
      <c r="E8" s="690">
        <v>7</v>
      </c>
      <c r="F8" s="691">
        <v>6</v>
      </c>
      <c r="G8" s="693">
        <v>13</v>
      </c>
      <c r="H8" s="694">
        <v>6</v>
      </c>
      <c r="I8" s="691">
        <v>3</v>
      </c>
      <c r="J8" s="692">
        <v>9</v>
      </c>
      <c r="K8" s="813">
        <v>22</v>
      </c>
      <c r="L8" s="814">
        <v>9</v>
      </c>
      <c r="M8" s="815">
        <v>31</v>
      </c>
    </row>
    <row r="9" spans="1:13" ht="24.75" customHeight="1">
      <c r="A9" s="671" t="s">
        <v>193</v>
      </c>
      <c r="B9" s="695">
        <v>10</v>
      </c>
      <c r="C9" s="696">
        <v>11</v>
      </c>
      <c r="D9" s="697">
        <v>21</v>
      </c>
      <c r="E9" s="695">
        <v>5</v>
      </c>
      <c r="F9" s="696">
        <v>7</v>
      </c>
      <c r="G9" s="698">
        <v>12</v>
      </c>
      <c r="H9" s="699">
        <v>0</v>
      </c>
      <c r="I9" s="696">
        <v>25</v>
      </c>
      <c r="J9" s="697">
        <v>25</v>
      </c>
      <c r="K9" s="1165">
        <v>15</v>
      </c>
      <c r="L9" s="1166">
        <v>43</v>
      </c>
      <c r="M9" s="1167">
        <v>58</v>
      </c>
    </row>
    <row r="10" spans="1:13" ht="24.75" customHeight="1">
      <c r="A10" s="671" t="s">
        <v>194</v>
      </c>
      <c r="B10" s="695">
        <v>25</v>
      </c>
      <c r="C10" s="696">
        <v>52</v>
      </c>
      <c r="D10" s="697">
        <v>77</v>
      </c>
      <c r="E10" s="695">
        <v>28</v>
      </c>
      <c r="F10" s="696">
        <v>69</v>
      </c>
      <c r="G10" s="698">
        <v>97</v>
      </c>
      <c r="H10" s="699">
        <v>31</v>
      </c>
      <c r="I10" s="696">
        <v>190</v>
      </c>
      <c r="J10" s="697">
        <v>221</v>
      </c>
      <c r="K10" s="1165">
        <v>84</v>
      </c>
      <c r="L10" s="1166">
        <v>311</v>
      </c>
      <c r="M10" s="1167">
        <v>395</v>
      </c>
    </row>
    <row r="11" spans="1:13" ht="24.75" customHeight="1">
      <c r="A11" s="671" t="s">
        <v>195</v>
      </c>
      <c r="B11" s="695">
        <v>0</v>
      </c>
      <c r="C11" s="696">
        <v>2</v>
      </c>
      <c r="D11" s="697">
        <v>2</v>
      </c>
      <c r="E11" s="695">
        <v>0</v>
      </c>
      <c r="F11" s="696">
        <v>2</v>
      </c>
      <c r="G11" s="698">
        <v>2</v>
      </c>
      <c r="H11" s="699">
        <v>0</v>
      </c>
      <c r="I11" s="696">
        <v>5</v>
      </c>
      <c r="J11" s="697">
        <v>5</v>
      </c>
      <c r="K11" s="1165">
        <v>0</v>
      </c>
      <c r="L11" s="1166">
        <v>9</v>
      </c>
      <c r="M11" s="1167">
        <v>9</v>
      </c>
    </row>
    <row r="12" spans="1:13" ht="24.75" customHeight="1">
      <c r="A12" s="671" t="s">
        <v>196</v>
      </c>
      <c r="B12" s="695">
        <v>0</v>
      </c>
      <c r="C12" s="696">
        <v>3</v>
      </c>
      <c r="D12" s="697">
        <v>3</v>
      </c>
      <c r="E12" s="695">
        <v>0</v>
      </c>
      <c r="F12" s="696">
        <v>0</v>
      </c>
      <c r="G12" s="698">
        <v>0</v>
      </c>
      <c r="H12" s="699">
        <v>0</v>
      </c>
      <c r="I12" s="696">
        <v>0</v>
      </c>
      <c r="J12" s="697">
        <v>0</v>
      </c>
      <c r="K12" s="1165">
        <v>0</v>
      </c>
      <c r="L12" s="1166">
        <v>3</v>
      </c>
      <c r="M12" s="1167">
        <v>3</v>
      </c>
    </row>
    <row r="13" spans="1:13" ht="24.75" customHeight="1" thickBot="1">
      <c r="A13" s="671" t="s">
        <v>197</v>
      </c>
      <c r="B13" s="710">
        <v>0</v>
      </c>
      <c r="C13" s="711">
        <v>4</v>
      </c>
      <c r="D13" s="712">
        <v>4</v>
      </c>
      <c r="E13" s="710">
        <v>0</v>
      </c>
      <c r="F13" s="711">
        <v>7</v>
      </c>
      <c r="G13" s="713">
        <v>7</v>
      </c>
      <c r="H13" s="714">
        <v>7</v>
      </c>
      <c r="I13" s="711">
        <v>1</v>
      </c>
      <c r="J13" s="712">
        <v>8</v>
      </c>
      <c r="K13" s="1190">
        <v>7</v>
      </c>
      <c r="L13" s="1188">
        <v>12</v>
      </c>
      <c r="M13" s="1189">
        <v>19</v>
      </c>
    </row>
    <row r="14" spans="1:13" ht="23.25" customHeight="1">
      <c r="A14" s="2098" t="s">
        <v>198</v>
      </c>
      <c r="B14" s="2099">
        <v>15</v>
      </c>
      <c r="C14" s="2100">
        <v>1</v>
      </c>
      <c r="D14" s="2605">
        <v>16</v>
      </c>
      <c r="E14" s="2101">
        <v>31</v>
      </c>
      <c r="F14" s="2601">
        <v>23</v>
      </c>
      <c r="G14" s="2607">
        <v>54</v>
      </c>
      <c r="H14" s="2606">
        <v>22</v>
      </c>
      <c r="I14" s="2100">
        <v>58</v>
      </c>
      <c r="J14" s="2100">
        <v>80</v>
      </c>
      <c r="K14" s="1175">
        <v>68</v>
      </c>
      <c r="L14" s="1176">
        <v>82</v>
      </c>
      <c r="M14" s="1177">
        <v>150</v>
      </c>
    </row>
    <row r="15" spans="1:13" ht="22.5" customHeight="1">
      <c r="A15" s="673" t="s">
        <v>215</v>
      </c>
      <c r="B15" s="705">
        <v>0</v>
      </c>
      <c r="C15" s="706">
        <v>0</v>
      </c>
      <c r="D15" s="707">
        <v>0</v>
      </c>
      <c r="E15" s="705">
        <v>0</v>
      </c>
      <c r="F15" s="706">
        <v>0</v>
      </c>
      <c r="G15" s="708">
        <v>0</v>
      </c>
      <c r="H15" s="709">
        <v>0</v>
      </c>
      <c r="I15" s="706">
        <v>0</v>
      </c>
      <c r="J15" s="707">
        <v>0</v>
      </c>
      <c r="K15" s="1165">
        <v>0</v>
      </c>
      <c r="L15" s="1166">
        <v>0</v>
      </c>
      <c r="M15" s="1167">
        <v>0</v>
      </c>
    </row>
    <row r="16" spans="1:13" ht="20.25">
      <c r="A16" s="671" t="s">
        <v>199</v>
      </c>
      <c r="B16" s="695">
        <v>5</v>
      </c>
      <c r="C16" s="696">
        <v>1</v>
      </c>
      <c r="D16" s="697">
        <v>6</v>
      </c>
      <c r="E16" s="695">
        <v>5</v>
      </c>
      <c r="F16" s="696">
        <v>5</v>
      </c>
      <c r="G16" s="698">
        <v>10</v>
      </c>
      <c r="H16" s="699">
        <v>0</v>
      </c>
      <c r="I16" s="696">
        <v>0</v>
      </c>
      <c r="J16" s="697">
        <v>0</v>
      </c>
      <c r="K16" s="1165">
        <v>10</v>
      </c>
      <c r="L16" s="1166">
        <v>6</v>
      </c>
      <c r="M16" s="1167">
        <v>16</v>
      </c>
    </row>
    <row r="17" spans="1:13" ht="20.25">
      <c r="A17" s="671" t="s">
        <v>200</v>
      </c>
      <c r="B17" s="695">
        <v>14</v>
      </c>
      <c r="C17" s="696">
        <v>3</v>
      </c>
      <c r="D17" s="697">
        <v>17</v>
      </c>
      <c r="E17" s="695">
        <v>9</v>
      </c>
      <c r="F17" s="696">
        <v>4</v>
      </c>
      <c r="G17" s="698">
        <v>13</v>
      </c>
      <c r="H17" s="699">
        <v>0</v>
      </c>
      <c r="I17" s="696">
        <v>0</v>
      </c>
      <c r="J17" s="697">
        <v>0</v>
      </c>
      <c r="K17" s="1165">
        <v>23</v>
      </c>
      <c r="L17" s="1166">
        <v>7</v>
      </c>
      <c r="M17" s="1167">
        <v>30</v>
      </c>
    </row>
    <row r="18" spans="1:13" ht="65.25" customHeight="1">
      <c r="A18" s="671" t="s">
        <v>201</v>
      </c>
      <c r="B18" s="695">
        <v>9</v>
      </c>
      <c r="C18" s="696">
        <v>1</v>
      </c>
      <c r="D18" s="697">
        <v>10</v>
      </c>
      <c r="E18" s="695">
        <v>10</v>
      </c>
      <c r="F18" s="696">
        <v>1</v>
      </c>
      <c r="G18" s="698">
        <v>11</v>
      </c>
      <c r="H18" s="699">
        <v>0</v>
      </c>
      <c r="I18" s="696">
        <v>0</v>
      </c>
      <c r="J18" s="697">
        <v>0</v>
      </c>
      <c r="K18" s="1165">
        <v>19</v>
      </c>
      <c r="L18" s="1166">
        <v>2</v>
      </c>
      <c r="M18" s="1167">
        <v>21</v>
      </c>
    </row>
    <row r="19" spans="1:13" ht="27" customHeight="1" thickBot="1">
      <c r="A19" s="671" t="s">
        <v>202</v>
      </c>
      <c r="B19" s="710">
        <v>0</v>
      </c>
      <c r="C19" s="711">
        <v>0</v>
      </c>
      <c r="D19" s="712">
        <v>0</v>
      </c>
      <c r="E19" s="710">
        <v>0</v>
      </c>
      <c r="F19" s="711">
        <v>0</v>
      </c>
      <c r="G19" s="713">
        <v>0</v>
      </c>
      <c r="H19" s="714">
        <v>0</v>
      </c>
      <c r="I19" s="711">
        <v>3</v>
      </c>
      <c r="J19" s="712">
        <v>3</v>
      </c>
      <c r="K19" s="1175">
        <v>0</v>
      </c>
      <c r="L19" s="1176">
        <v>3</v>
      </c>
      <c r="M19" s="1177">
        <v>3</v>
      </c>
    </row>
    <row r="20" spans="1:13" ht="31.5" customHeight="1" thickBot="1">
      <c r="A20" s="715" t="s">
        <v>12</v>
      </c>
      <c r="B20" s="794">
        <v>87</v>
      </c>
      <c r="C20" s="794">
        <v>78</v>
      </c>
      <c r="D20" s="794">
        <v>165</v>
      </c>
      <c r="E20" s="794">
        <v>95</v>
      </c>
      <c r="F20" s="794">
        <v>124</v>
      </c>
      <c r="G20" s="794">
        <v>219</v>
      </c>
      <c r="H20" s="794">
        <v>66</v>
      </c>
      <c r="I20" s="794">
        <v>285</v>
      </c>
      <c r="J20" s="794">
        <v>351</v>
      </c>
      <c r="K20" s="747">
        <v>248</v>
      </c>
      <c r="L20" s="747">
        <v>487</v>
      </c>
      <c r="M20" s="768">
        <v>735</v>
      </c>
    </row>
    <row r="21" spans="1:13" ht="27.75" customHeight="1" thickBot="1">
      <c r="A21" s="716" t="s">
        <v>23</v>
      </c>
      <c r="B21" s="747"/>
      <c r="C21" s="831"/>
      <c r="D21" s="832"/>
      <c r="E21" s="747"/>
      <c r="F21" s="831"/>
      <c r="G21" s="832"/>
      <c r="H21" s="747"/>
      <c r="I21" s="831"/>
      <c r="J21" s="832"/>
      <c r="K21" s="1165">
        <v>0</v>
      </c>
      <c r="L21" s="1166">
        <v>0</v>
      </c>
      <c r="M21" s="1167">
        <v>0</v>
      </c>
    </row>
    <row r="22" spans="1:13" ht="24.75" customHeight="1" thickBot="1">
      <c r="A22" s="767" t="s">
        <v>11</v>
      </c>
      <c r="B22" s="1241"/>
      <c r="C22" s="1242"/>
      <c r="D22" s="1243"/>
      <c r="E22" s="1241"/>
      <c r="F22" s="1242"/>
      <c r="G22" s="1243"/>
      <c r="H22" s="1241"/>
      <c r="I22" s="1242"/>
      <c r="J22" s="1243"/>
      <c r="K22" s="1175">
        <v>0</v>
      </c>
      <c r="L22" s="1176">
        <v>0</v>
      </c>
      <c r="M22" s="1177">
        <v>0</v>
      </c>
    </row>
    <row r="23" spans="1:13" ht="24.75" customHeight="1">
      <c r="A23" s="671" t="s">
        <v>191</v>
      </c>
      <c r="B23" s="705">
        <v>8</v>
      </c>
      <c r="C23" s="705">
        <v>0</v>
      </c>
      <c r="D23" s="705">
        <v>8</v>
      </c>
      <c r="E23" s="705">
        <v>7</v>
      </c>
      <c r="F23" s="705">
        <v>6</v>
      </c>
      <c r="G23" s="705">
        <v>13</v>
      </c>
      <c r="H23" s="784">
        <v>6</v>
      </c>
      <c r="I23" s="691">
        <v>3</v>
      </c>
      <c r="J23" s="709">
        <v>9</v>
      </c>
      <c r="K23" s="813">
        <v>21</v>
      </c>
      <c r="L23" s="814">
        <v>9</v>
      </c>
      <c r="M23" s="815">
        <v>30</v>
      </c>
    </row>
    <row r="24" spans="1:13" ht="24.75" customHeight="1">
      <c r="A24" s="671" t="s">
        <v>193</v>
      </c>
      <c r="B24" s="695">
        <v>10</v>
      </c>
      <c r="C24" s="695">
        <v>11</v>
      </c>
      <c r="D24" s="695">
        <v>21</v>
      </c>
      <c r="E24" s="695">
        <v>5</v>
      </c>
      <c r="F24" s="695">
        <v>7</v>
      </c>
      <c r="G24" s="695">
        <v>12</v>
      </c>
      <c r="H24" s="1951">
        <v>0</v>
      </c>
      <c r="I24" s="696">
        <v>21</v>
      </c>
      <c r="J24" s="699">
        <v>21</v>
      </c>
      <c r="K24" s="1165">
        <v>15</v>
      </c>
      <c r="L24" s="1166">
        <v>39</v>
      </c>
      <c r="M24" s="1167">
        <v>54</v>
      </c>
    </row>
    <row r="25" spans="1:13" ht="24.75" customHeight="1">
      <c r="A25" s="671" t="s">
        <v>194</v>
      </c>
      <c r="B25" s="695">
        <v>25</v>
      </c>
      <c r="C25" s="695">
        <v>50</v>
      </c>
      <c r="D25" s="695">
        <v>75</v>
      </c>
      <c r="E25" s="695">
        <v>28</v>
      </c>
      <c r="F25" s="695">
        <v>67</v>
      </c>
      <c r="G25" s="695">
        <v>95</v>
      </c>
      <c r="H25" s="1951">
        <v>31</v>
      </c>
      <c r="I25" s="696">
        <v>186</v>
      </c>
      <c r="J25" s="699">
        <v>217</v>
      </c>
      <c r="K25" s="1165">
        <v>84</v>
      </c>
      <c r="L25" s="1166">
        <v>303</v>
      </c>
      <c r="M25" s="1167">
        <v>387</v>
      </c>
    </row>
    <row r="26" spans="1:13" ht="24.75" customHeight="1">
      <c r="A26" s="671" t="s">
        <v>195</v>
      </c>
      <c r="B26" s="695">
        <v>0</v>
      </c>
      <c r="C26" s="695">
        <v>2</v>
      </c>
      <c r="D26" s="695">
        <v>2</v>
      </c>
      <c r="E26" s="695">
        <v>0</v>
      </c>
      <c r="F26" s="695">
        <v>2</v>
      </c>
      <c r="G26" s="695">
        <v>2</v>
      </c>
      <c r="H26" s="1951">
        <v>0</v>
      </c>
      <c r="I26" s="696">
        <v>5</v>
      </c>
      <c r="J26" s="699">
        <v>5</v>
      </c>
      <c r="K26" s="1165">
        <v>0</v>
      </c>
      <c r="L26" s="1166">
        <v>9</v>
      </c>
      <c r="M26" s="1167">
        <v>9</v>
      </c>
    </row>
    <row r="27" spans="1:13" ht="24.75" customHeight="1">
      <c r="A27" s="671" t="s">
        <v>196</v>
      </c>
      <c r="B27" s="695">
        <v>0</v>
      </c>
      <c r="C27" s="695">
        <v>3</v>
      </c>
      <c r="D27" s="695">
        <v>3</v>
      </c>
      <c r="E27" s="695">
        <v>0</v>
      </c>
      <c r="F27" s="695">
        <v>0</v>
      </c>
      <c r="G27" s="695">
        <v>0</v>
      </c>
      <c r="H27" s="1951">
        <v>0</v>
      </c>
      <c r="I27" s="696">
        <v>0</v>
      </c>
      <c r="J27" s="699">
        <v>0</v>
      </c>
      <c r="K27" s="1165">
        <v>0</v>
      </c>
      <c r="L27" s="1166">
        <v>3</v>
      </c>
      <c r="M27" s="1167">
        <v>3</v>
      </c>
    </row>
    <row r="28" spans="1:13" ht="24.75" customHeight="1" thickBot="1">
      <c r="A28" s="671" t="s">
        <v>197</v>
      </c>
      <c r="B28" s="700">
        <v>0</v>
      </c>
      <c r="C28" s="700">
        <v>3</v>
      </c>
      <c r="D28" s="700">
        <v>3</v>
      </c>
      <c r="E28" s="700">
        <v>0</v>
      </c>
      <c r="F28" s="700">
        <v>6</v>
      </c>
      <c r="G28" s="700">
        <v>6</v>
      </c>
      <c r="H28" s="2595">
        <v>7</v>
      </c>
      <c r="I28" s="701">
        <v>1</v>
      </c>
      <c r="J28" s="704">
        <v>8</v>
      </c>
      <c r="K28" s="1190">
        <v>7</v>
      </c>
      <c r="L28" s="1188">
        <v>10</v>
      </c>
      <c r="M28" s="1189">
        <v>17</v>
      </c>
    </row>
    <row r="29" spans="1:13" ht="25.5" customHeight="1" thickBot="1">
      <c r="A29" s="1161" t="s">
        <v>198</v>
      </c>
      <c r="B29" s="838">
        <v>15</v>
      </c>
      <c r="C29" s="838">
        <v>1</v>
      </c>
      <c r="D29" s="838">
        <v>16</v>
      </c>
      <c r="E29" s="838">
        <v>31</v>
      </c>
      <c r="F29" s="838">
        <v>23</v>
      </c>
      <c r="G29" s="838">
        <v>54</v>
      </c>
      <c r="H29" s="2596">
        <v>21</v>
      </c>
      <c r="I29" s="2601">
        <v>57</v>
      </c>
      <c r="J29" s="2598">
        <v>78</v>
      </c>
      <c r="K29" s="838">
        <v>67</v>
      </c>
      <c r="L29" s="838">
        <v>81</v>
      </c>
      <c r="M29" s="817">
        <v>148</v>
      </c>
    </row>
    <row r="30" spans="1:13" ht="20.25">
      <c r="A30" s="673" t="s">
        <v>215</v>
      </c>
      <c r="B30" s="705"/>
      <c r="C30" s="706"/>
      <c r="D30" s="708"/>
      <c r="E30" s="705"/>
      <c r="F30" s="706"/>
      <c r="G30" s="708"/>
      <c r="H30" s="2592"/>
      <c r="I30" s="691"/>
      <c r="J30" s="2599"/>
      <c r="K30" s="1165">
        <v>0</v>
      </c>
      <c r="L30" s="1166">
        <v>0</v>
      </c>
      <c r="M30" s="1167">
        <v>0</v>
      </c>
    </row>
    <row r="31" spans="1:13" ht="27.75" customHeight="1">
      <c r="A31" s="671" t="s">
        <v>199</v>
      </c>
      <c r="B31" s="695">
        <v>5</v>
      </c>
      <c r="C31" s="695">
        <v>1</v>
      </c>
      <c r="D31" s="695">
        <v>6</v>
      </c>
      <c r="E31" s="695">
        <v>5</v>
      </c>
      <c r="F31" s="695">
        <v>5</v>
      </c>
      <c r="G31" s="695">
        <v>10</v>
      </c>
      <c r="H31" s="1951">
        <v>0</v>
      </c>
      <c r="I31" s="696">
        <v>0</v>
      </c>
      <c r="J31" s="2600">
        <v>0</v>
      </c>
      <c r="K31" s="1165">
        <v>10</v>
      </c>
      <c r="L31" s="1166">
        <v>6</v>
      </c>
      <c r="M31" s="1167">
        <v>16</v>
      </c>
    </row>
    <row r="32" spans="1:13" ht="20.25">
      <c r="A32" s="671" t="s">
        <v>200</v>
      </c>
      <c r="B32" s="695">
        <v>14</v>
      </c>
      <c r="C32" s="695">
        <v>3</v>
      </c>
      <c r="D32" s="695">
        <v>17</v>
      </c>
      <c r="E32" s="695">
        <v>9</v>
      </c>
      <c r="F32" s="695">
        <v>4</v>
      </c>
      <c r="G32" s="695">
        <v>13</v>
      </c>
      <c r="H32" s="1951">
        <v>0</v>
      </c>
      <c r="I32" s="696">
        <v>0</v>
      </c>
      <c r="J32" s="2600">
        <v>0</v>
      </c>
      <c r="K32" s="1165">
        <v>23</v>
      </c>
      <c r="L32" s="1166">
        <v>7</v>
      </c>
      <c r="M32" s="1167">
        <v>30</v>
      </c>
    </row>
    <row r="33" spans="1:13" ht="40.5">
      <c r="A33" s="671" t="s">
        <v>201</v>
      </c>
      <c r="B33" s="695">
        <v>9</v>
      </c>
      <c r="C33" s="695">
        <v>1</v>
      </c>
      <c r="D33" s="695">
        <v>10</v>
      </c>
      <c r="E33" s="695">
        <v>10</v>
      </c>
      <c r="F33" s="695">
        <v>1</v>
      </c>
      <c r="G33" s="695">
        <v>11</v>
      </c>
      <c r="H33" s="1951">
        <v>0</v>
      </c>
      <c r="I33" s="696">
        <v>0</v>
      </c>
      <c r="J33" s="2600">
        <v>0</v>
      </c>
      <c r="K33" s="1165">
        <v>19</v>
      </c>
      <c r="L33" s="1166">
        <v>2</v>
      </c>
      <c r="M33" s="1167">
        <v>21</v>
      </c>
    </row>
    <row r="34" spans="1:13" ht="24.75" customHeight="1" thickBot="1">
      <c r="A34" s="671" t="s">
        <v>202</v>
      </c>
      <c r="B34" s="700">
        <v>0</v>
      </c>
      <c r="C34" s="700">
        <v>0</v>
      </c>
      <c r="D34" s="700">
        <v>0</v>
      </c>
      <c r="E34" s="700">
        <v>0</v>
      </c>
      <c r="F34" s="700">
        <v>0</v>
      </c>
      <c r="G34" s="700">
        <v>0</v>
      </c>
      <c r="H34" s="2595">
        <v>0</v>
      </c>
      <c r="I34" s="701">
        <v>3</v>
      </c>
      <c r="J34" s="704">
        <v>3</v>
      </c>
      <c r="K34" s="1165">
        <v>0</v>
      </c>
      <c r="L34" s="1166">
        <v>3</v>
      </c>
      <c r="M34" s="1167">
        <v>3</v>
      </c>
    </row>
    <row r="35" spans="1:13" ht="31.5" customHeight="1" thickBot="1">
      <c r="A35" s="681" t="s">
        <v>8</v>
      </c>
      <c r="B35" s="838">
        <v>86</v>
      </c>
      <c r="C35" s="838">
        <v>75</v>
      </c>
      <c r="D35" s="838">
        <v>161</v>
      </c>
      <c r="E35" s="838">
        <v>95</v>
      </c>
      <c r="F35" s="838">
        <v>121</v>
      </c>
      <c r="G35" s="838">
        <v>216</v>
      </c>
      <c r="H35" s="816">
        <v>65</v>
      </c>
      <c r="I35" s="1019">
        <v>276</v>
      </c>
      <c r="J35" s="1020">
        <v>341</v>
      </c>
      <c r="K35" s="838">
        <v>246</v>
      </c>
      <c r="L35" s="838">
        <v>472</v>
      </c>
      <c r="M35" s="817">
        <v>718</v>
      </c>
    </row>
    <row r="36" spans="1:13" ht="24.75" customHeight="1" thickBot="1">
      <c r="A36" s="811" t="s">
        <v>25</v>
      </c>
      <c r="B36" s="732"/>
      <c r="C36" s="2102"/>
      <c r="D36" s="2103"/>
      <c r="E36" s="732"/>
      <c r="F36" s="2102"/>
      <c r="G36" s="2103"/>
      <c r="H36" s="2597"/>
      <c r="I36" s="733"/>
      <c r="J36" s="2591"/>
      <c r="K36" s="1165">
        <v>0</v>
      </c>
      <c r="L36" s="1166">
        <v>0</v>
      </c>
      <c r="M36" s="1167">
        <v>0</v>
      </c>
    </row>
    <row r="37" spans="1:13" ht="24.75" customHeight="1">
      <c r="A37" s="671" t="s">
        <v>191</v>
      </c>
      <c r="B37" s="705">
        <v>1</v>
      </c>
      <c r="C37" s="705">
        <v>0</v>
      </c>
      <c r="D37" s="705">
        <v>1</v>
      </c>
      <c r="E37" s="705">
        <v>0</v>
      </c>
      <c r="F37" s="705">
        <v>0</v>
      </c>
      <c r="G37" s="705">
        <v>0</v>
      </c>
      <c r="H37" s="784">
        <v>0</v>
      </c>
      <c r="I37" s="706">
        <v>0</v>
      </c>
      <c r="J37" s="709">
        <v>0</v>
      </c>
      <c r="K37" s="1165">
        <v>1</v>
      </c>
      <c r="L37" s="1166">
        <v>0</v>
      </c>
      <c r="M37" s="1167">
        <v>1</v>
      </c>
    </row>
    <row r="38" spans="1:13" ht="24.75" customHeight="1">
      <c r="A38" s="671" t="s">
        <v>193</v>
      </c>
      <c r="B38" s="695">
        <v>0</v>
      </c>
      <c r="C38" s="695">
        <v>0</v>
      </c>
      <c r="D38" s="695">
        <v>0</v>
      </c>
      <c r="E38" s="695">
        <v>0</v>
      </c>
      <c r="F38" s="695">
        <v>0</v>
      </c>
      <c r="G38" s="695">
        <v>0</v>
      </c>
      <c r="H38" s="1951">
        <v>0</v>
      </c>
      <c r="I38" s="696">
        <v>4</v>
      </c>
      <c r="J38" s="699">
        <v>4</v>
      </c>
      <c r="K38" s="1165">
        <v>0</v>
      </c>
      <c r="L38" s="1166">
        <v>4</v>
      </c>
      <c r="M38" s="1167">
        <v>4</v>
      </c>
    </row>
    <row r="39" spans="1:13" ht="24.75" customHeight="1">
      <c r="A39" s="671" t="s">
        <v>194</v>
      </c>
      <c r="B39" s="695">
        <v>0</v>
      </c>
      <c r="C39" s="695">
        <v>2</v>
      </c>
      <c r="D39" s="695">
        <v>2</v>
      </c>
      <c r="E39" s="695">
        <v>0</v>
      </c>
      <c r="F39" s="695">
        <v>2</v>
      </c>
      <c r="G39" s="695">
        <v>2</v>
      </c>
      <c r="H39" s="1951">
        <v>0</v>
      </c>
      <c r="I39" s="696">
        <v>4</v>
      </c>
      <c r="J39" s="699">
        <v>4</v>
      </c>
      <c r="K39" s="1165">
        <v>0</v>
      </c>
      <c r="L39" s="1166">
        <v>8</v>
      </c>
      <c r="M39" s="1167">
        <v>8</v>
      </c>
    </row>
    <row r="40" spans="1:13" ht="24.75" customHeight="1">
      <c r="A40" s="671" t="s">
        <v>195</v>
      </c>
      <c r="B40" s="695">
        <v>0</v>
      </c>
      <c r="C40" s="695">
        <v>0</v>
      </c>
      <c r="D40" s="695">
        <v>0</v>
      </c>
      <c r="E40" s="695">
        <v>0</v>
      </c>
      <c r="F40" s="695">
        <v>0</v>
      </c>
      <c r="G40" s="695">
        <v>0</v>
      </c>
      <c r="H40" s="1951"/>
      <c r="I40" s="696"/>
      <c r="J40" s="2594"/>
      <c r="K40" s="1165">
        <v>0</v>
      </c>
      <c r="L40" s="1166">
        <v>0</v>
      </c>
      <c r="M40" s="1167">
        <v>0</v>
      </c>
    </row>
    <row r="41" spans="1:13" ht="24.75" customHeight="1">
      <c r="A41" s="671" t="s">
        <v>196</v>
      </c>
      <c r="B41" s="695">
        <v>0</v>
      </c>
      <c r="C41" s="695">
        <v>0</v>
      </c>
      <c r="D41" s="695">
        <v>0</v>
      </c>
      <c r="E41" s="695">
        <v>0</v>
      </c>
      <c r="F41" s="695">
        <v>0</v>
      </c>
      <c r="G41" s="695">
        <v>0</v>
      </c>
      <c r="H41" s="1951">
        <v>0</v>
      </c>
      <c r="I41" s="696">
        <v>0</v>
      </c>
      <c r="J41" s="699">
        <v>0</v>
      </c>
      <c r="K41" s="1165">
        <v>0</v>
      </c>
      <c r="L41" s="1166">
        <v>0</v>
      </c>
      <c r="M41" s="1167">
        <v>0</v>
      </c>
    </row>
    <row r="42" spans="1:13" ht="24.75" customHeight="1" thickBot="1">
      <c r="A42" s="671" t="s">
        <v>197</v>
      </c>
      <c r="B42" s="700">
        <v>0</v>
      </c>
      <c r="C42" s="700">
        <v>1</v>
      </c>
      <c r="D42" s="700">
        <v>1</v>
      </c>
      <c r="E42" s="700">
        <v>0</v>
      </c>
      <c r="F42" s="700">
        <v>1</v>
      </c>
      <c r="G42" s="700">
        <v>1</v>
      </c>
      <c r="H42" s="2595">
        <v>0</v>
      </c>
      <c r="I42" s="711">
        <v>0</v>
      </c>
      <c r="J42" s="704">
        <v>0</v>
      </c>
      <c r="K42" s="1165">
        <v>0</v>
      </c>
      <c r="L42" s="1166">
        <v>2</v>
      </c>
      <c r="M42" s="1167">
        <v>2</v>
      </c>
    </row>
    <row r="43" spans="1:13" ht="24.75" customHeight="1" thickBot="1">
      <c r="A43" s="2104" t="s">
        <v>198</v>
      </c>
      <c r="B43" s="1019">
        <v>0</v>
      </c>
      <c r="C43" s="1019">
        <v>0</v>
      </c>
      <c r="D43" s="1019">
        <v>0</v>
      </c>
      <c r="E43" s="1019">
        <v>0</v>
      </c>
      <c r="F43" s="1019">
        <v>0</v>
      </c>
      <c r="G43" s="1019">
        <v>0</v>
      </c>
      <c r="H43" s="1019">
        <v>1</v>
      </c>
      <c r="I43" s="1019">
        <v>1</v>
      </c>
      <c r="J43" s="1019">
        <v>2</v>
      </c>
      <c r="K43" s="1019">
        <v>1</v>
      </c>
      <c r="L43" s="1019">
        <v>1</v>
      </c>
      <c r="M43" s="1163">
        <v>2</v>
      </c>
    </row>
    <row r="44" spans="1:13" ht="20.25">
      <c r="A44" s="673" t="s">
        <v>215</v>
      </c>
      <c r="B44" s="690"/>
      <c r="C44" s="691"/>
      <c r="D44" s="692"/>
      <c r="E44" s="690"/>
      <c r="F44" s="691"/>
      <c r="G44" s="692"/>
      <c r="H44" s="690"/>
      <c r="I44" s="691"/>
      <c r="J44" s="693"/>
      <c r="K44" s="1165">
        <v>0</v>
      </c>
      <c r="L44" s="1166">
        <v>0</v>
      </c>
      <c r="M44" s="1167">
        <v>0</v>
      </c>
    </row>
    <row r="45" spans="1:13" ht="20.25">
      <c r="A45" s="671" t="s">
        <v>199</v>
      </c>
      <c r="B45" s="695">
        <v>0</v>
      </c>
      <c r="C45" s="696">
        <v>0</v>
      </c>
      <c r="D45" s="697">
        <v>0</v>
      </c>
      <c r="E45" s="695">
        <v>0</v>
      </c>
      <c r="F45" s="696">
        <v>0</v>
      </c>
      <c r="G45" s="697">
        <v>0</v>
      </c>
      <c r="H45" s="695">
        <v>0</v>
      </c>
      <c r="I45" s="696">
        <v>0</v>
      </c>
      <c r="J45" s="698">
        <v>0</v>
      </c>
      <c r="K45" s="1165">
        <v>0</v>
      </c>
      <c r="L45" s="1166">
        <v>0</v>
      </c>
      <c r="M45" s="1167">
        <v>0</v>
      </c>
    </row>
    <row r="46" spans="1:13" ht="20.25">
      <c r="A46" s="671" t="s">
        <v>200</v>
      </c>
      <c r="B46" s="695">
        <v>0</v>
      </c>
      <c r="C46" s="696">
        <v>0</v>
      </c>
      <c r="D46" s="697">
        <v>0</v>
      </c>
      <c r="E46" s="695">
        <v>0</v>
      </c>
      <c r="F46" s="696">
        <v>0</v>
      </c>
      <c r="G46" s="697">
        <v>0</v>
      </c>
      <c r="H46" s="695">
        <v>0</v>
      </c>
      <c r="I46" s="696">
        <v>0</v>
      </c>
      <c r="J46" s="698">
        <v>0</v>
      </c>
      <c r="K46" s="1165">
        <v>0</v>
      </c>
      <c r="L46" s="1166">
        <v>0</v>
      </c>
      <c r="M46" s="1167">
        <v>0</v>
      </c>
    </row>
    <row r="47" spans="1:13" ht="54.75" customHeight="1">
      <c r="A47" s="671" t="s">
        <v>201</v>
      </c>
      <c r="B47" s="695">
        <v>0</v>
      </c>
      <c r="C47" s="696">
        <v>0</v>
      </c>
      <c r="D47" s="697">
        <v>0</v>
      </c>
      <c r="E47" s="695">
        <v>0</v>
      </c>
      <c r="F47" s="696">
        <v>0</v>
      </c>
      <c r="G47" s="697">
        <v>0</v>
      </c>
      <c r="H47" s="695">
        <v>0</v>
      </c>
      <c r="I47" s="696">
        <v>0</v>
      </c>
      <c r="J47" s="698">
        <v>0</v>
      </c>
      <c r="K47" s="1165">
        <v>0</v>
      </c>
      <c r="L47" s="1166">
        <v>0</v>
      </c>
      <c r="M47" s="1167">
        <v>0</v>
      </c>
    </row>
    <row r="48" spans="1:13" ht="30" customHeight="1" thickBot="1">
      <c r="A48" s="671" t="s">
        <v>202</v>
      </c>
      <c r="B48" s="710">
        <v>0</v>
      </c>
      <c r="C48" s="711">
        <v>0</v>
      </c>
      <c r="D48" s="712">
        <v>0</v>
      </c>
      <c r="E48" s="710">
        <v>0</v>
      </c>
      <c r="F48" s="711">
        <v>0</v>
      </c>
      <c r="G48" s="712">
        <v>0</v>
      </c>
      <c r="H48" s="700">
        <v>0</v>
      </c>
      <c r="I48" s="701">
        <v>0</v>
      </c>
      <c r="J48" s="703">
        <v>0</v>
      </c>
      <c r="K48" s="1175">
        <v>0</v>
      </c>
      <c r="L48" s="1176">
        <v>0</v>
      </c>
      <c r="M48" s="1177">
        <v>0</v>
      </c>
    </row>
    <row r="49" spans="1:13" ht="30" customHeight="1" thickBot="1">
      <c r="A49" s="681" t="s">
        <v>13</v>
      </c>
      <c r="B49" s="837">
        <v>1</v>
      </c>
      <c r="C49" s="837">
        <v>3</v>
      </c>
      <c r="D49" s="837">
        <v>4</v>
      </c>
      <c r="E49" s="837">
        <v>0</v>
      </c>
      <c r="F49" s="837">
        <v>3</v>
      </c>
      <c r="G49" s="837">
        <v>3</v>
      </c>
      <c r="H49" s="816">
        <v>1</v>
      </c>
      <c r="I49" s="816">
        <v>9</v>
      </c>
      <c r="J49" s="817">
        <v>10</v>
      </c>
      <c r="K49" s="816">
        <v>2</v>
      </c>
      <c r="L49" s="816">
        <v>15</v>
      </c>
      <c r="M49" s="817">
        <v>17</v>
      </c>
    </row>
    <row r="50" spans="1:13" ht="31.5" customHeight="1" thickBot="1">
      <c r="A50" s="1232" t="s">
        <v>221</v>
      </c>
      <c r="B50" s="1187">
        <v>87</v>
      </c>
      <c r="C50" s="1187">
        <v>78</v>
      </c>
      <c r="D50" s="1187">
        <v>165</v>
      </c>
      <c r="E50" s="1187">
        <v>95</v>
      </c>
      <c r="F50" s="1187">
        <v>124</v>
      </c>
      <c r="G50" s="1187">
        <v>219</v>
      </c>
      <c r="H50" s="1187">
        <v>66</v>
      </c>
      <c r="I50" s="1187">
        <v>285</v>
      </c>
      <c r="J50" s="1187">
        <v>351</v>
      </c>
      <c r="K50" s="2602">
        <v>248</v>
      </c>
      <c r="L50" s="2603">
        <v>487</v>
      </c>
      <c r="M50" s="2604">
        <v>735</v>
      </c>
    </row>
    <row r="51" spans="1:13" ht="37.5" customHeight="1">
      <c r="A51" s="737"/>
      <c r="B51" s="738"/>
      <c r="C51" s="738"/>
      <c r="D51" s="738"/>
      <c r="E51" s="738"/>
      <c r="F51" s="738"/>
      <c r="G51" s="738"/>
      <c r="H51" s="738"/>
      <c r="I51" s="738"/>
      <c r="J51" s="738"/>
      <c r="K51" s="738"/>
      <c r="L51" s="738"/>
      <c r="M51" s="738"/>
    </row>
    <row r="52" spans="1:13" ht="26.25" customHeight="1">
      <c r="A52" s="737"/>
      <c r="B52" s="738"/>
      <c r="C52" s="738"/>
      <c r="D52" s="738"/>
      <c r="E52" s="738"/>
      <c r="F52" s="738"/>
      <c r="G52" s="738"/>
      <c r="H52" s="738"/>
      <c r="I52" s="738"/>
      <c r="J52" s="738"/>
      <c r="K52" s="738"/>
      <c r="L52" s="738"/>
      <c r="M52" s="738"/>
    </row>
  </sheetData>
  <sheetProtection/>
  <mergeCells count="8">
    <mergeCell ref="H5:J5"/>
    <mergeCell ref="A5:A6"/>
    <mergeCell ref="K5:M5"/>
    <mergeCell ref="A1:M1"/>
    <mergeCell ref="A2:M2"/>
    <mergeCell ref="A3:M3"/>
    <mergeCell ref="B5:D5"/>
    <mergeCell ref="E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FF00"/>
  </sheetPr>
  <dimension ref="A1:S16"/>
  <sheetViews>
    <sheetView zoomScale="60" zoomScaleNormal="60" zoomScalePageLayoutView="0" workbookViewId="0" topLeftCell="A1">
      <selection activeCell="S13" sqref="S13"/>
    </sheetView>
  </sheetViews>
  <sheetFormatPr defaultColWidth="9.00390625" defaultRowHeight="12.75"/>
  <cols>
    <col min="1" max="1" width="75.125" style="676" customWidth="1"/>
    <col min="2" max="13" width="9.125" style="676" customWidth="1"/>
    <col min="14" max="16384" width="9.125" style="676" customWidth="1"/>
  </cols>
  <sheetData>
    <row r="1" spans="1:19" ht="67.5" customHeight="1">
      <c r="A1" s="3206" t="s">
        <v>173</v>
      </c>
      <c r="B1" s="3206"/>
      <c r="C1" s="3206"/>
      <c r="D1" s="3206"/>
      <c r="E1" s="3206"/>
      <c r="F1" s="3206"/>
      <c r="G1" s="3206"/>
      <c r="H1" s="3206"/>
      <c r="I1" s="3206"/>
      <c r="J1" s="3206"/>
      <c r="K1" s="3206"/>
      <c r="L1" s="3206"/>
      <c r="M1" s="3206"/>
      <c r="N1" s="818"/>
      <c r="O1" s="818"/>
      <c r="P1" s="819"/>
      <c r="Q1" s="819"/>
      <c r="R1" s="819"/>
      <c r="S1" s="819"/>
    </row>
    <row r="2" spans="1:19" ht="30" customHeight="1">
      <c r="A2" s="3206" t="s">
        <v>357</v>
      </c>
      <c r="B2" s="3206"/>
      <c r="C2" s="3206"/>
      <c r="D2" s="3206"/>
      <c r="E2" s="3206"/>
      <c r="F2" s="3206"/>
      <c r="G2" s="3206"/>
      <c r="H2" s="3206"/>
      <c r="I2" s="3206"/>
      <c r="J2" s="3206"/>
      <c r="K2" s="3206"/>
      <c r="L2" s="3206"/>
      <c r="M2" s="3206"/>
      <c r="N2" s="2095"/>
      <c r="O2" s="819"/>
      <c r="P2" s="819"/>
      <c r="Q2" s="819"/>
      <c r="R2" s="819"/>
      <c r="S2" s="819"/>
    </row>
    <row r="3" spans="1:19" ht="21" thickBot="1">
      <c r="A3" s="2095"/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</row>
    <row r="4" spans="1:19" ht="26.25" customHeight="1" thickBot="1">
      <c r="A4" s="3217" t="s">
        <v>9</v>
      </c>
      <c r="B4" s="3234" t="s">
        <v>19</v>
      </c>
      <c r="C4" s="3235"/>
      <c r="D4" s="3236"/>
      <c r="E4" s="3234" t="s">
        <v>20</v>
      </c>
      <c r="F4" s="3235"/>
      <c r="G4" s="3236"/>
      <c r="H4" s="3234" t="s">
        <v>31</v>
      </c>
      <c r="I4" s="3235"/>
      <c r="J4" s="3236"/>
      <c r="K4" s="3211" t="s">
        <v>21</v>
      </c>
      <c r="L4" s="3212"/>
      <c r="M4" s="3213"/>
      <c r="N4" s="820"/>
      <c r="O4" s="678"/>
      <c r="P4" s="678"/>
      <c r="Q4" s="678"/>
      <c r="R4" s="678"/>
      <c r="S4" s="678"/>
    </row>
    <row r="5" spans="1:19" ht="174.75" customHeight="1" thickBot="1">
      <c r="A5" s="3219"/>
      <c r="B5" s="850" t="s">
        <v>26</v>
      </c>
      <c r="C5" s="850" t="s">
        <v>27</v>
      </c>
      <c r="D5" s="850" t="s">
        <v>4</v>
      </c>
      <c r="E5" s="850" t="s">
        <v>26</v>
      </c>
      <c r="F5" s="850" t="s">
        <v>27</v>
      </c>
      <c r="G5" s="850" t="s">
        <v>4</v>
      </c>
      <c r="H5" s="850" t="s">
        <v>26</v>
      </c>
      <c r="I5" s="850" t="s">
        <v>27</v>
      </c>
      <c r="J5" s="850" t="s">
        <v>4</v>
      </c>
      <c r="K5" s="850" t="s">
        <v>26</v>
      </c>
      <c r="L5" s="850" t="s">
        <v>27</v>
      </c>
      <c r="M5" s="851" t="s">
        <v>4</v>
      </c>
      <c r="N5" s="820"/>
      <c r="O5" s="678"/>
      <c r="P5" s="678"/>
      <c r="Q5" s="678"/>
      <c r="R5" s="678"/>
      <c r="S5" s="678"/>
    </row>
    <row r="6" spans="1:19" ht="21" thickBot="1">
      <c r="A6" s="681" t="s">
        <v>22</v>
      </c>
      <c r="B6" s="822"/>
      <c r="C6" s="823"/>
      <c r="D6" s="825"/>
      <c r="E6" s="822"/>
      <c r="F6" s="823"/>
      <c r="G6" s="824"/>
      <c r="H6" s="822"/>
      <c r="I6" s="823"/>
      <c r="J6" s="825"/>
      <c r="K6" s="827"/>
      <c r="L6" s="828"/>
      <c r="M6" s="829"/>
      <c r="N6" s="820"/>
      <c r="O6" s="678"/>
      <c r="P6" s="678"/>
      <c r="Q6" s="678"/>
      <c r="R6" s="678"/>
      <c r="S6" s="678"/>
    </row>
    <row r="7" spans="1:19" ht="32.25" customHeight="1" thickBot="1">
      <c r="A7" s="675" t="s">
        <v>192</v>
      </c>
      <c r="B7" s="1233">
        <v>15</v>
      </c>
      <c r="C7" s="852">
        <v>6</v>
      </c>
      <c r="D7" s="852">
        <v>21</v>
      </c>
      <c r="E7" s="852">
        <v>16</v>
      </c>
      <c r="F7" s="852">
        <v>0</v>
      </c>
      <c r="G7" s="852">
        <v>16</v>
      </c>
      <c r="H7" s="852">
        <v>0</v>
      </c>
      <c r="I7" s="852">
        <v>0</v>
      </c>
      <c r="J7" s="852">
        <v>0</v>
      </c>
      <c r="K7" s="852">
        <v>31</v>
      </c>
      <c r="L7" s="852">
        <v>6</v>
      </c>
      <c r="M7" s="742">
        <v>37</v>
      </c>
      <c r="N7" s="820"/>
      <c r="O7" s="678"/>
      <c r="P7" s="678"/>
      <c r="Q7" s="678"/>
      <c r="R7" s="678"/>
      <c r="S7" s="678"/>
    </row>
    <row r="8" spans="1:19" ht="29.25" customHeight="1" thickBot="1">
      <c r="A8" s="715" t="s">
        <v>12</v>
      </c>
      <c r="B8" s="794">
        <v>15</v>
      </c>
      <c r="C8" s="794">
        <v>6</v>
      </c>
      <c r="D8" s="794">
        <v>21</v>
      </c>
      <c r="E8" s="794">
        <v>16</v>
      </c>
      <c r="F8" s="794">
        <v>0</v>
      </c>
      <c r="G8" s="794">
        <v>16</v>
      </c>
      <c r="H8" s="794">
        <v>0</v>
      </c>
      <c r="I8" s="794">
        <v>0</v>
      </c>
      <c r="J8" s="794">
        <v>0</v>
      </c>
      <c r="K8" s="794">
        <v>31</v>
      </c>
      <c r="L8" s="794">
        <v>6</v>
      </c>
      <c r="M8" s="776">
        <v>37</v>
      </c>
      <c r="N8" s="820"/>
      <c r="O8" s="678"/>
      <c r="P8" s="678"/>
      <c r="Q8" s="678"/>
      <c r="R8" s="678"/>
      <c r="S8" s="678"/>
    </row>
    <row r="9" spans="1:19" ht="21" thickBot="1">
      <c r="A9" s="853" t="s">
        <v>23</v>
      </c>
      <c r="B9" s="747"/>
      <c r="C9" s="831"/>
      <c r="D9" s="832"/>
      <c r="E9" s="747"/>
      <c r="F9" s="831"/>
      <c r="G9" s="832"/>
      <c r="H9" s="747"/>
      <c r="I9" s="831"/>
      <c r="J9" s="832"/>
      <c r="K9" s="785"/>
      <c r="L9" s="831"/>
      <c r="M9" s="833"/>
      <c r="N9" s="820"/>
      <c r="O9" s="678"/>
      <c r="P9" s="678"/>
      <c r="Q9" s="678"/>
      <c r="R9" s="678"/>
      <c r="S9" s="678"/>
    </row>
    <row r="10" spans="1:19" ht="28.5" customHeight="1" thickBot="1">
      <c r="A10" s="767" t="s">
        <v>11</v>
      </c>
      <c r="B10" s="806"/>
      <c r="C10" s="807"/>
      <c r="D10" s="808"/>
      <c r="E10" s="806"/>
      <c r="F10" s="807"/>
      <c r="G10" s="808"/>
      <c r="H10" s="806"/>
      <c r="I10" s="807"/>
      <c r="J10" s="808"/>
      <c r="K10" s="854"/>
      <c r="L10" s="855"/>
      <c r="M10" s="856"/>
      <c r="N10" s="830"/>
      <c r="O10" s="678"/>
      <c r="P10" s="678"/>
      <c r="Q10" s="678"/>
      <c r="R10" s="678"/>
      <c r="S10" s="678"/>
    </row>
    <row r="11" spans="1:19" ht="39" customHeight="1" thickBot="1">
      <c r="A11" s="717" t="s">
        <v>192</v>
      </c>
      <c r="B11" s="2106">
        <v>15</v>
      </c>
      <c r="C11" s="2107">
        <v>6</v>
      </c>
      <c r="D11" s="684">
        <v>21</v>
      </c>
      <c r="E11" s="2106">
        <v>16</v>
      </c>
      <c r="F11" s="2107">
        <v>0</v>
      </c>
      <c r="G11" s="684">
        <v>16</v>
      </c>
      <c r="H11" s="2106">
        <v>0</v>
      </c>
      <c r="I11" s="2107">
        <v>0</v>
      </c>
      <c r="J11" s="2108">
        <v>0</v>
      </c>
      <c r="K11" s="812">
        <v>31</v>
      </c>
      <c r="L11" s="1944">
        <v>6</v>
      </c>
      <c r="M11" s="1945">
        <v>37</v>
      </c>
      <c r="N11" s="802"/>
      <c r="O11" s="678"/>
      <c r="P11" s="678"/>
      <c r="Q11" s="678"/>
      <c r="R11" s="678"/>
      <c r="S11" s="678"/>
    </row>
    <row r="12" spans="1:19" ht="29.25" customHeight="1" thickBot="1">
      <c r="A12" s="681" t="s">
        <v>8</v>
      </c>
      <c r="B12" s="838">
        <v>15</v>
      </c>
      <c r="C12" s="838">
        <v>6</v>
      </c>
      <c r="D12" s="838">
        <v>21</v>
      </c>
      <c r="E12" s="838">
        <v>16</v>
      </c>
      <c r="F12" s="838">
        <v>0</v>
      </c>
      <c r="G12" s="838">
        <v>16</v>
      </c>
      <c r="H12" s="838">
        <v>0</v>
      </c>
      <c r="I12" s="838">
        <v>0</v>
      </c>
      <c r="J12" s="838">
        <v>0</v>
      </c>
      <c r="K12" s="838">
        <v>31</v>
      </c>
      <c r="L12" s="838">
        <v>6</v>
      </c>
      <c r="M12" s="817">
        <v>37</v>
      </c>
      <c r="N12" s="858"/>
      <c r="O12" s="678"/>
      <c r="P12" s="678"/>
      <c r="Q12" s="678"/>
      <c r="R12" s="678"/>
      <c r="S12" s="678"/>
    </row>
    <row r="13" spans="1:19" ht="26.25" customHeight="1" thickBot="1">
      <c r="A13" s="859" t="s">
        <v>25</v>
      </c>
      <c r="B13" s="769"/>
      <c r="C13" s="772"/>
      <c r="D13" s="860"/>
      <c r="E13" s="769"/>
      <c r="F13" s="772"/>
      <c r="G13" s="860"/>
      <c r="H13" s="769"/>
      <c r="I13" s="770"/>
      <c r="J13" s="771"/>
      <c r="K13" s="812"/>
      <c r="L13" s="1944"/>
      <c r="M13" s="1945"/>
      <c r="N13" s="802"/>
      <c r="O13" s="678"/>
      <c r="P13" s="678"/>
      <c r="Q13" s="678"/>
      <c r="R13" s="678"/>
      <c r="S13" s="678"/>
    </row>
    <row r="14" spans="1:19" ht="32.25" customHeight="1" thickBot="1">
      <c r="A14" s="717" t="s">
        <v>192</v>
      </c>
      <c r="B14" s="1233">
        <v>0</v>
      </c>
      <c r="C14" s="852">
        <v>0</v>
      </c>
      <c r="D14" s="742">
        <v>0</v>
      </c>
      <c r="E14" s="1233">
        <v>0</v>
      </c>
      <c r="F14" s="852">
        <v>0</v>
      </c>
      <c r="G14" s="742">
        <v>0</v>
      </c>
      <c r="H14" s="1233">
        <v>0</v>
      </c>
      <c r="I14" s="852">
        <v>0</v>
      </c>
      <c r="J14" s="2109">
        <v>0</v>
      </c>
      <c r="K14" s="834">
        <v>0</v>
      </c>
      <c r="L14" s="835">
        <v>0</v>
      </c>
      <c r="M14" s="836">
        <v>0</v>
      </c>
      <c r="N14" s="802"/>
      <c r="O14" s="678"/>
      <c r="P14" s="678"/>
      <c r="Q14" s="678"/>
      <c r="R14" s="678"/>
      <c r="S14" s="678"/>
    </row>
    <row r="15" spans="1:19" ht="28.5" customHeight="1" thickBot="1">
      <c r="A15" s="681" t="s">
        <v>13</v>
      </c>
      <c r="B15" s="837">
        <v>0</v>
      </c>
      <c r="C15" s="837">
        <v>0</v>
      </c>
      <c r="D15" s="837">
        <v>0</v>
      </c>
      <c r="E15" s="837">
        <v>0</v>
      </c>
      <c r="F15" s="837">
        <v>0</v>
      </c>
      <c r="G15" s="837">
        <v>0</v>
      </c>
      <c r="H15" s="837">
        <v>0</v>
      </c>
      <c r="I15" s="837">
        <v>0</v>
      </c>
      <c r="J15" s="837">
        <v>0</v>
      </c>
      <c r="K15" s="837">
        <v>0</v>
      </c>
      <c r="L15" s="837">
        <v>0</v>
      </c>
      <c r="M15" s="857">
        <v>0</v>
      </c>
      <c r="N15" s="802"/>
      <c r="O15" s="678"/>
      <c r="P15" s="678"/>
      <c r="Q15" s="678"/>
      <c r="R15" s="678"/>
      <c r="S15" s="678"/>
    </row>
    <row r="16" spans="1:19" ht="30" customHeight="1" thickBot="1">
      <c r="A16" s="1232" t="s">
        <v>222</v>
      </c>
      <c r="B16" s="801">
        <v>15</v>
      </c>
      <c r="C16" s="801">
        <v>6</v>
      </c>
      <c r="D16" s="801">
        <v>21</v>
      </c>
      <c r="E16" s="801">
        <v>16</v>
      </c>
      <c r="F16" s="801">
        <v>0</v>
      </c>
      <c r="G16" s="801">
        <v>16</v>
      </c>
      <c r="H16" s="801">
        <v>0</v>
      </c>
      <c r="I16" s="801">
        <v>0</v>
      </c>
      <c r="J16" s="801">
        <v>0</v>
      </c>
      <c r="K16" s="801">
        <v>31</v>
      </c>
      <c r="L16" s="801">
        <v>6</v>
      </c>
      <c r="M16" s="777">
        <v>37</v>
      </c>
      <c r="N16" s="803"/>
      <c r="O16" s="678"/>
      <c r="P16" s="678"/>
      <c r="Q16" s="678"/>
      <c r="R16" s="678"/>
      <c r="S16" s="678"/>
    </row>
  </sheetData>
  <sheetProtection/>
  <mergeCells count="7">
    <mergeCell ref="A4:A5"/>
    <mergeCell ref="B4:D4"/>
    <mergeCell ref="E4:G4"/>
    <mergeCell ref="H4:J4"/>
    <mergeCell ref="K4:M4"/>
    <mergeCell ref="A1:M1"/>
    <mergeCell ref="A2: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U38"/>
  <sheetViews>
    <sheetView zoomScale="50" zoomScaleNormal="50" zoomScalePageLayoutView="0" workbookViewId="0" topLeftCell="A1">
      <selection activeCell="U42" sqref="U42"/>
    </sheetView>
  </sheetViews>
  <sheetFormatPr defaultColWidth="9.00390625" defaultRowHeight="12.75"/>
  <cols>
    <col min="1" max="1" width="3.00390625" style="17" customWidth="1"/>
    <col min="2" max="2" width="88.375" style="17" customWidth="1"/>
    <col min="3" max="3" width="12.75390625" style="17" customWidth="1"/>
    <col min="4" max="4" width="12.875" style="17" customWidth="1"/>
    <col min="5" max="5" width="12.25390625" style="17" customWidth="1"/>
    <col min="6" max="6" width="10.25390625" style="17" customWidth="1"/>
    <col min="7" max="7" width="8.75390625" style="17" customWidth="1"/>
    <col min="8" max="8" width="11.00390625" style="17" customWidth="1"/>
    <col min="9" max="9" width="9.375" style="17" customWidth="1"/>
    <col min="10" max="10" width="10.375" style="17" customWidth="1"/>
    <col min="11" max="11" width="14.25390625" style="17" customWidth="1"/>
    <col min="12" max="13" width="9.625" style="17" customWidth="1"/>
    <col min="14" max="17" width="12.00390625" style="17" customWidth="1"/>
    <col min="18" max="18" width="12.625" style="17" customWidth="1"/>
    <col min="19" max="19" width="11.00390625" style="17" customWidth="1"/>
    <col min="20" max="20" width="10.875" style="17" customWidth="1"/>
    <col min="21" max="21" width="14.25390625" style="17" customWidth="1"/>
    <col min="22" max="22" width="10.625" style="17" bestFit="1" customWidth="1"/>
    <col min="23" max="23" width="9.25390625" style="17" bestFit="1" customWidth="1"/>
    <col min="24" max="16384" width="9.125" style="17" customWidth="1"/>
  </cols>
  <sheetData>
    <row r="1" spans="1:20" ht="25.5" customHeight="1">
      <c r="A1" s="2915"/>
      <c r="B1" s="2915"/>
      <c r="C1" s="2915"/>
      <c r="D1" s="2915"/>
      <c r="E1" s="2915"/>
      <c r="F1" s="2915"/>
      <c r="G1" s="2915"/>
      <c r="H1" s="2915"/>
      <c r="I1" s="2915"/>
      <c r="J1" s="2915"/>
      <c r="K1" s="2915"/>
      <c r="L1" s="2915"/>
      <c r="M1" s="2915"/>
      <c r="N1" s="2915"/>
      <c r="O1" s="2915"/>
      <c r="P1" s="2915"/>
      <c r="Q1" s="2915"/>
      <c r="R1" s="2915"/>
      <c r="S1" s="2915"/>
      <c r="T1" s="2915"/>
    </row>
    <row r="2" spans="1:20" ht="26.25" customHeight="1">
      <c r="A2" s="2916" t="s">
        <v>32</v>
      </c>
      <c r="B2" s="2916"/>
      <c r="C2" s="2916"/>
      <c r="D2" s="2916"/>
      <c r="E2" s="2916"/>
      <c r="F2" s="2916"/>
      <c r="G2" s="2916"/>
      <c r="H2" s="2916"/>
      <c r="I2" s="2916"/>
      <c r="J2" s="2916"/>
      <c r="K2" s="2916"/>
      <c r="L2" s="2916"/>
      <c r="M2" s="2916"/>
      <c r="N2" s="2916"/>
      <c r="O2" s="2916"/>
      <c r="P2" s="2916"/>
      <c r="Q2" s="2916"/>
      <c r="R2" s="2916"/>
      <c r="S2" s="2916"/>
      <c r="T2" s="2916"/>
    </row>
    <row r="3" spans="1:20" ht="37.5" customHeight="1">
      <c r="A3" s="2915" t="s">
        <v>347</v>
      </c>
      <c r="B3" s="2915"/>
      <c r="C3" s="2915"/>
      <c r="D3" s="2915"/>
      <c r="E3" s="2915"/>
      <c r="F3" s="2915"/>
      <c r="G3" s="2915"/>
      <c r="H3" s="2915"/>
      <c r="I3" s="2915"/>
      <c r="J3" s="2915"/>
      <c r="K3" s="2915"/>
      <c r="L3" s="2915"/>
      <c r="M3" s="2915"/>
      <c r="N3" s="2915"/>
      <c r="O3" s="2915"/>
      <c r="P3" s="2915"/>
      <c r="Q3" s="2915"/>
      <c r="R3" s="2915"/>
      <c r="S3" s="2915"/>
      <c r="T3" s="2915"/>
    </row>
    <row r="4" ht="33" customHeight="1" thickBot="1">
      <c r="B4" s="18"/>
    </row>
    <row r="5" spans="2:20" ht="33" customHeight="1">
      <c r="B5" s="2917" t="s">
        <v>9</v>
      </c>
      <c r="C5" s="2904" t="s">
        <v>0</v>
      </c>
      <c r="D5" s="2905"/>
      <c r="E5" s="2905"/>
      <c r="F5" s="2904" t="s">
        <v>1</v>
      </c>
      <c r="G5" s="2905"/>
      <c r="H5" s="2920"/>
      <c r="I5" s="2924" t="s">
        <v>2</v>
      </c>
      <c r="J5" s="2905"/>
      <c r="K5" s="2905"/>
      <c r="L5" s="2904" t="s">
        <v>3</v>
      </c>
      <c r="M5" s="2905"/>
      <c r="N5" s="2920"/>
      <c r="O5" s="2904">
        <v>5</v>
      </c>
      <c r="P5" s="2905"/>
      <c r="Q5" s="2905"/>
      <c r="R5" s="2908" t="s">
        <v>6</v>
      </c>
      <c r="S5" s="2909"/>
      <c r="T5" s="2910"/>
    </row>
    <row r="6" spans="2:20" ht="33" customHeight="1" thickBot="1">
      <c r="B6" s="2918"/>
      <c r="C6" s="2906"/>
      <c r="D6" s="2907"/>
      <c r="E6" s="2907"/>
      <c r="F6" s="2921"/>
      <c r="G6" s="2922"/>
      <c r="H6" s="2923"/>
      <c r="I6" s="2922"/>
      <c r="J6" s="2922"/>
      <c r="K6" s="2922"/>
      <c r="L6" s="2925"/>
      <c r="M6" s="2926"/>
      <c r="N6" s="2927"/>
      <c r="O6" s="2906"/>
      <c r="P6" s="2907"/>
      <c r="Q6" s="2907"/>
      <c r="R6" s="2911"/>
      <c r="S6" s="2912"/>
      <c r="T6" s="2913"/>
    </row>
    <row r="7" spans="2:20" ht="99.75" customHeight="1" thickBot="1">
      <c r="B7" s="2938"/>
      <c r="C7" s="219" t="s">
        <v>26</v>
      </c>
      <c r="D7" s="221" t="s">
        <v>27</v>
      </c>
      <c r="E7" s="222" t="s">
        <v>4</v>
      </c>
      <c r="F7" s="219" t="s">
        <v>26</v>
      </c>
      <c r="G7" s="221" t="s">
        <v>27</v>
      </c>
      <c r="H7" s="222" t="s">
        <v>4</v>
      </c>
      <c r="I7" s="219" t="s">
        <v>26</v>
      </c>
      <c r="J7" s="221" t="s">
        <v>27</v>
      </c>
      <c r="K7" s="222" t="s">
        <v>4</v>
      </c>
      <c r="L7" s="219" t="s">
        <v>26</v>
      </c>
      <c r="M7" s="221" t="s">
        <v>27</v>
      </c>
      <c r="N7" s="222" t="s">
        <v>4</v>
      </c>
      <c r="O7" s="219" t="s">
        <v>26</v>
      </c>
      <c r="P7" s="221" t="s">
        <v>27</v>
      </c>
      <c r="Q7" s="223" t="s">
        <v>4</v>
      </c>
      <c r="R7" s="219" t="s">
        <v>26</v>
      </c>
      <c r="S7" s="221" t="s">
        <v>27</v>
      </c>
      <c r="T7" s="223" t="s">
        <v>4</v>
      </c>
    </row>
    <row r="8" spans="2:20" ht="34.5" customHeight="1" thickBot="1">
      <c r="B8" s="2" t="s">
        <v>22</v>
      </c>
      <c r="C8" s="1977"/>
      <c r="D8" s="1978"/>
      <c r="E8" s="1979"/>
      <c r="F8" s="1978"/>
      <c r="G8" s="1978"/>
      <c r="H8" s="1980"/>
      <c r="I8" s="1981"/>
      <c r="J8" s="1978"/>
      <c r="K8" s="1979"/>
      <c r="L8" s="1978"/>
      <c r="M8" s="1978"/>
      <c r="N8" s="1980"/>
      <c r="O8" s="1982"/>
      <c r="P8" s="1983"/>
      <c r="Q8" s="1979"/>
      <c r="R8" s="1984"/>
      <c r="S8" s="1984"/>
      <c r="T8" s="1741"/>
    </row>
    <row r="9" spans="2:20" ht="31.5" customHeight="1">
      <c r="B9" s="244" t="s">
        <v>38</v>
      </c>
      <c r="C9" s="174">
        <f>C23+C16</f>
        <v>0</v>
      </c>
      <c r="D9" s="174">
        <f>D23+D16</f>
        <v>83</v>
      </c>
      <c r="E9" s="1974">
        <f aca="true" t="shared" si="0" ref="E9:T9">E23+E16</f>
        <v>83</v>
      </c>
      <c r="F9" s="174">
        <f t="shared" si="0"/>
        <v>0</v>
      </c>
      <c r="G9" s="174">
        <f t="shared" si="0"/>
        <v>98</v>
      </c>
      <c r="H9" s="1974">
        <f t="shared" si="0"/>
        <v>98</v>
      </c>
      <c r="I9" s="174">
        <f t="shared" si="0"/>
        <v>0</v>
      </c>
      <c r="J9" s="174">
        <f t="shared" si="0"/>
        <v>140</v>
      </c>
      <c r="K9" s="1974">
        <f t="shared" si="0"/>
        <v>140</v>
      </c>
      <c r="L9" s="174">
        <f t="shared" si="0"/>
        <v>1</v>
      </c>
      <c r="M9" s="174">
        <f t="shared" si="0"/>
        <v>94</v>
      </c>
      <c r="N9" s="1974">
        <f t="shared" si="0"/>
        <v>95</v>
      </c>
      <c r="O9" s="174">
        <f t="shared" si="0"/>
        <v>1</v>
      </c>
      <c r="P9" s="174">
        <f t="shared" si="0"/>
        <v>99</v>
      </c>
      <c r="Q9" s="1974">
        <f t="shared" si="0"/>
        <v>100</v>
      </c>
      <c r="R9" s="1974">
        <f t="shared" si="0"/>
        <v>2</v>
      </c>
      <c r="S9" s="1975">
        <f t="shared" si="0"/>
        <v>514</v>
      </c>
      <c r="T9" s="1976">
        <f t="shared" si="0"/>
        <v>516</v>
      </c>
    </row>
    <row r="10" spans="2:20" ht="27.75" customHeight="1" hidden="1">
      <c r="B10" s="224" t="s">
        <v>35</v>
      </c>
      <c r="C10" s="99">
        <f>C24+C17</f>
        <v>0</v>
      </c>
      <c r="D10" s="99">
        <f aca="true" t="shared" si="1" ref="D10:T11">D24+D17</f>
        <v>0</v>
      </c>
      <c r="E10" s="250">
        <f t="shared" si="1"/>
        <v>0</v>
      </c>
      <c r="F10" s="99">
        <f t="shared" si="1"/>
        <v>0</v>
      </c>
      <c r="G10" s="99">
        <f t="shared" si="1"/>
        <v>0</v>
      </c>
      <c r="H10" s="250">
        <f t="shared" si="1"/>
        <v>0</v>
      </c>
      <c r="I10" s="99">
        <f t="shared" si="1"/>
        <v>0</v>
      </c>
      <c r="J10" s="99">
        <f t="shared" si="1"/>
        <v>0</v>
      </c>
      <c r="K10" s="250">
        <f t="shared" si="1"/>
        <v>0</v>
      </c>
      <c r="L10" s="99">
        <f t="shared" si="1"/>
        <v>0</v>
      </c>
      <c r="M10" s="99">
        <f t="shared" si="1"/>
        <v>0</v>
      </c>
      <c r="N10" s="250">
        <f t="shared" si="1"/>
        <v>0</v>
      </c>
      <c r="O10" s="99">
        <f t="shared" si="1"/>
        <v>0</v>
      </c>
      <c r="P10" s="99">
        <f t="shared" si="1"/>
        <v>0</v>
      </c>
      <c r="Q10" s="250">
        <f t="shared" si="1"/>
        <v>0</v>
      </c>
      <c r="R10" s="250">
        <f t="shared" si="1"/>
        <v>0</v>
      </c>
      <c r="S10" s="1972">
        <f t="shared" si="1"/>
        <v>0</v>
      </c>
      <c r="T10" s="1973">
        <f t="shared" si="1"/>
        <v>0</v>
      </c>
    </row>
    <row r="11" spans="2:20" ht="34.5" customHeight="1" thickBot="1">
      <c r="B11" s="224" t="s">
        <v>36</v>
      </c>
      <c r="C11" s="99">
        <f>C25+C18</f>
        <v>0</v>
      </c>
      <c r="D11" s="99">
        <f>D25+D18</f>
        <v>2</v>
      </c>
      <c r="E11" s="250">
        <f t="shared" si="1"/>
        <v>2</v>
      </c>
      <c r="F11" s="99">
        <f t="shared" si="1"/>
        <v>0</v>
      </c>
      <c r="G11" s="99">
        <f t="shared" si="1"/>
        <v>0</v>
      </c>
      <c r="H11" s="250">
        <f t="shared" si="1"/>
        <v>0</v>
      </c>
      <c r="I11" s="99">
        <f t="shared" si="1"/>
        <v>0</v>
      </c>
      <c r="J11" s="99">
        <f t="shared" si="1"/>
        <v>3</v>
      </c>
      <c r="K11" s="250">
        <f t="shared" si="1"/>
        <v>3</v>
      </c>
      <c r="L11" s="99">
        <f t="shared" si="1"/>
        <v>4</v>
      </c>
      <c r="M11" s="99">
        <f t="shared" si="1"/>
        <v>4</v>
      </c>
      <c r="N11" s="250">
        <f t="shared" si="1"/>
        <v>8</v>
      </c>
      <c r="O11" s="99">
        <f t="shared" si="1"/>
        <v>5</v>
      </c>
      <c r="P11" s="99">
        <f t="shared" si="1"/>
        <v>3</v>
      </c>
      <c r="Q11" s="250">
        <f t="shared" si="1"/>
        <v>8</v>
      </c>
      <c r="R11" s="250">
        <f t="shared" si="1"/>
        <v>9</v>
      </c>
      <c r="S11" s="1972">
        <f t="shared" si="1"/>
        <v>12</v>
      </c>
      <c r="T11" s="1973">
        <f t="shared" si="1"/>
        <v>21</v>
      </c>
    </row>
    <row r="12" spans="2:20" ht="33" customHeight="1" hidden="1">
      <c r="B12" s="23"/>
      <c r="C12" s="99">
        <f aca="true" t="shared" si="2" ref="C12:N12">C27+C19</f>
        <v>0</v>
      </c>
      <c r="D12" s="170">
        <f t="shared" si="2"/>
        <v>0</v>
      </c>
      <c r="E12" s="94">
        <f t="shared" si="2"/>
        <v>0</v>
      </c>
      <c r="F12" s="99">
        <f t="shared" si="2"/>
        <v>0</v>
      </c>
      <c r="G12" s="170">
        <f t="shared" si="2"/>
        <v>0</v>
      </c>
      <c r="H12" s="94">
        <f t="shared" si="2"/>
        <v>0</v>
      </c>
      <c r="I12" s="99">
        <f t="shared" si="2"/>
        <v>0</v>
      </c>
      <c r="J12" s="170">
        <f t="shared" si="2"/>
        <v>0</v>
      </c>
      <c r="K12" s="94">
        <f t="shared" si="2"/>
        <v>0</v>
      </c>
      <c r="L12" s="99">
        <f t="shared" si="2"/>
        <v>0</v>
      </c>
      <c r="M12" s="170">
        <f t="shared" si="2"/>
        <v>0</v>
      </c>
      <c r="N12" s="94">
        <f t="shared" si="2"/>
        <v>0</v>
      </c>
      <c r="O12" s="99">
        <f>O27+O19</f>
        <v>0</v>
      </c>
      <c r="P12" s="170">
        <f>P27+P19</f>
        <v>0</v>
      </c>
      <c r="Q12" s="94">
        <f>Q27+Q19</f>
        <v>0</v>
      </c>
      <c r="R12" s="142">
        <f>C12+F12+I12+L12+O12</f>
        <v>0</v>
      </c>
      <c r="S12" s="91">
        <f>D12+G12+J12+M12+P12</f>
        <v>0</v>
      </c>
      <c r="T12" s="92">
        <f>SUM(R12:S12)</f>
        <v>0</v>
      </c>
    </row>
    <row r="13" spans="2:20" ht="34.5" customHeight="1" thickBot="1">
      <c r="B13" s="68" t="s">
        <v>16</v>
      </c>
      <c r="C13" s="58">
        <f aca="true" t="shared" si="3" ref="C13:H13">SUM(C9:C12)</f>
        <v>0</v>
      </c>
      <c r="D13" s="152">
        <f t="shared" si="3"/>
        <v>85</v>
      </c>
      <c r="E13" s="124">
        <f t="shared" si="3"/>
        <v>85</v>
      </c>
      <c r="F13" s="80">
        <f t="shared" si="3"/>
        <v>0</v>
      </c>
      <c r="G13" s="152">
        <f t="shared" si="3"/>
        <v>98</v>
      </c>
      <c r="H13" s="153">
        <f t="shared" si="3"/>
        <v>98</v>
      </c>
      <c r="I13" s="58">
        <f>SUM(I9+I11)</f>
        <v>0</v>
      </c>
      <c r="J13" s="152">
        <f aca="true" t="shared" si="4" ref="J13:T13">SUM(J9:J12)</f>
        <v>143</v>
      </c>
      <c r="K13" s="124">
        <f t="shared" si="4"/>
        <v>143</v>
      </c>
      <c r="L13" s="80">
        <f t="shared" si="4"/>
        <v>5</v>
      </c>
      <c r="M13" s="152">
        <f t="shared" si="4"/>
        <v>98</v>
      </c>
      <c r="N13" s="153">
        <f t="shared" si="4"/>
        <v>103</v>
      </c>
      <c r="O13" s="58">
        <f t="shared" si="4"/>
        <v>6</v>
      </c>
      <c r="P13" s="152">
        <f t="shared" si="4"/>
        <v>102</v>
      </c>
      <c r="Q13" s="124">
        <f t="shared" si="4"/>
        <v>108</v>
      </c>
      <c r="R13" s="80">
        <f t="shared" si="4"/>
        <v>11</v>
      </c>
      <c r="S13" s="152">
        <f t="shared" si="4"/>
        <v>526</v>
      </c>
      <c r="T13" s="124">
        <f t="shared" si="4"/>
        <v>537</v>
      </c>
    </row>
    <row r="14" spans="2:20" ht="30.75" customHeight="1" thickBot="1">
      <c r="B14" s="19" t="s">
        <v>23</v>
      </c>
      <c r="C14" s="56"/>
      <c r="D14" s="90"/>
      <c r="E14" s="89"/>
      <c r="F14" s="161"/>
      <c r="G14" s="90"/>
      <c r="H14" s="89"/>
      <c r="I14" s="161"/>
      <c r="J14" s="90"/>
      <c r="K14" s="89"/>
      <c r="L14" s="161"/>
      <c r="M14" s="90"/>
      <c r="N14" s="89"/>
      <c r="O14" s="56"/>
      <c r="P14" s="90"/>
      <c r="Q14" s="89"/>
      <c r="R14" s="161"/>
      <c r="S14" s="161"/>
      <c r="T14" s="163"/>
    </row>
    <row r="15" spans="2:20" ht="30.75" customHeight="1" thickBot="1">
      <c r="B15" s="179" t="s">
        <v>11</v>
      </c>
      <c r="C15" s="180"/>
      <c r="D15" s="181"/>
      <c r="E15" s="153"/>
      <c r="F15" s="180"/>
      <c r="G15" s="181"/>
      <c r="H15" s="124"/>
      <c r="I15" s="182"/>
      <c r="J15" s="181" t="s">
        <v>7</v>
      </c>
      <c r="K15" s="153"/>
      <c r="L15" s="180"/>
      <c r="M15" s="181"/>
      <c r="N15" s="153"/>
      <c r="O15" s="58"/>
      <c r="P15" s="152"/>
      <c r="Q15" s="153"/>
      <c r="R15" s="183"/>
      <c r="S15" s="183"/>
      <c r="T15" s="184"/>
    </row>
    <row r="16" spans="2:20" ht="30" customHeight="1">
      <c r="B16" s="224" t="s">
        <v>38</v>
      </c>
      <c r="C16" s="102">
        <v>0</v>
      </c>
      <c r="D16" s="103">
        <v>82</v>
      </c>
      <c r="E16" s="104">
        <f>SUM(C16:D16)</f>
        <v>82</v>
      </c>
      <c r="F16" s="102">
        <v>0</v>
      </c>
      <c r="G16" s="103">
        <v>94</v>
      </c>
      <c r="H16" s="104">
        <f>SUM(F16:G16)</f>
        <v>94</v>
      </c>
      <c r="I16" s="102">
        <v>0</v>
      </c>
      <c r="J16" s="103">
        <v>136</v>
      </c>
      <c r="K16" s="104">
        <f>SUM(I16:J16)</f>
        <v>136</v>
      </c>
      <c r="L16" s="102">
        <v>1</v>
      </c>
      <c r="M16" s="103">
        <v>91</v>
      </c>
      <c r="N16" s="104">
        <f>SUM(L16:M16)</f>
        <v>92</v>
      </c>
      <c r="O16" s="102">
        <v>1</v>
      </c>
      <c r="P16" s="103">
        <v>96</v>
      </c>
      <c r="Q16" s="104">
        <f>SUM(O16:P16)</f>
        <v>97</v>
      </c>
      <c r="R16" s="119">
        <f aca="true" t="shared" si="5" ref="R16:S18">C16+F16+I16+L16+O16</f>
        <v>2</v>
      </c>
      <c r="S16" s="120">
        <f t="shared" si="5"/>
        <v>499</v>
      </c>
      <c r="T16" s="121">
        <f>SUM(R16:S16)</f>
        <v>501</v>
      </c>
    </row>
    <row r="17" spans="2:20" ht="25.5" customHeight="1" hidden="1">
      <c r="B17" s="224" t="s">
        <v>35</v>
      </c>
      <c r="C17" s="113"/>
      <c r="D17" s="114"/>
      <c r="E17" s="115">
        <f>SUM(C17:D17)</f>
        <v>0</v>
      </c>
      <c r="F17" s="113"/>
      <c r="G17" s="114"/>
      <c r="H17" s="115">
        <f>SUM(F17:G17)</f>
        <v>0</v>
      </c>
      <c r="I17" s="113"/>
      <c r="J17" s="114"/>
      <c r="K17" s="115">
        <f>SUM(I17:J17)</f>
        <v>0</v>
      </c>
      <c r="L17" s="113"/>
      <c r="M17" s="114"/>
      <c r="N17" s="115">
        <f>SUM(L17:M17)</f>
        <v>0</v>
      </c>
      <c r="O17" s="113"/>
      <c r="P17" s="114"/>
      <c r="Q17" s="115">
        <f>SUM(O17:P17)</f>
        <v>0</v>
      </c>
      <c r="R17" s="86">
        <f t="shared" si="5"/>
        <v>0</v>
      </c>
      <c r="S17" s="87">
        <f t="shared" si="5"/>
        <v>0</v>
      </c>
      <c r="T17" s="77">
        <f>SUM(R17:S17)</f>
        <v>0</v>
      </c>
    </row>
    <row r="18" spans="2:20" ht="31.5" customHeight="1" thickBot="1">
      <c r="B18" s="224" t="s">
        <v>36</v>
      </c>
      <c r="C18" s="107">
        <v>0</v>
      </c>
      <c r="D18" s="85">
        <v>2</v>
      </c>
      <c r="E18" s="82">
        <f>SUM(C18:D18)</f>
        <v>2</v>
      </c>
      <c r="F18" s="107">
        <v>0</v>
      </c>
      <c r="G18" s="85">
        <v>0</v>
      </c>
      <c r="H18" s="82">
        <f>SUM(F18:G18)</f>
        <v>0</v>
      </c>
      <c r="I18" s="107">
        <v>0</v>
      </c>
      <c r="J18" s="85">
        <v>3</v>
      </c>
      <c r="K18" s="82">
        <f>SUM(I18:J18)</f>
        <v>3</v>
      </c>
      <c r="L18" s="107">
        <v>4</v>
      </c>
      <c r="M18" s="85">
        <v>4</v>
      </c>
      <c r="N18" s="82">
        <f>SUM(L18:M18)</f>
        <v>8</v>
      </c>
      <c r="O18" s="107">
        <v>5</v>
      </c>
      <c r="P18" s="85">
        <v>3</v>
      </c>
      <c r="Q18" s="82">
        <f>SUM(O18:P18)</f>
        <v>8</v>
      </c>
      <c r="R18" s="86">
        <f t="shared" si="5"/>
        <v>9</v>
      </c>
      <c r="S18" s="87">
        <f t="shared" si="5"/>
        <v>12</v>
      </c>
      <c r="T18" s="77">
        <f>SUM(R18:S18)</f>
        <v>21</v>
      </c>
    </row>
    <row r="19" spans="2:20" ht="30" customHeight="1" hidden="1">
      <c r="B19" s="23"/>
      <c r="C19" s="107">
        <v>0</v>
      </c>
      <c r="D19" s="85">
        <v>0</v>
      </c>
      <c r="E19" s="82">
        <f>SUM(C19:D19)</f>
        <v>0</v>
      </c>
      <c r="F19" s="107">
        <v>0</v>
      </c>
      <c r="G19" s="85">
        <v>0</v>
      </c>
      <c r="H19" s="82">
        <f>SUM(F19:G19)</f>
        <v>0</v>
      </c>
      <c r="I19" s="107">
        <v>0</v>
      </c>
      <c r="J19" s="85">
        <v>0</v>
      </c>
      <c r="K19" s="82">
        <f>SUM(I19:J19)</f>
        <v>0</v>
      </c>
      <c r="L19" s="107">
        <v>0</v>
      </c>
      <c r="M19" s="85">
        <v>0</v>
      </c>
      <c r="N19" s="82">
        <f>SUM(L19:M19)</f>
        <v>0</v>
      </c>
      <c r="O19" s="107">
        <v>0</v>
      </c>
      <c r="P19" s="85">
        <v>0</v>
      </c>
      <c r="Q19" s="82">
        <f>SUM(O19:P19)</f>
        <v>0</v>
      </c>
      <c r="R19" s="86">
        <f>C19+F19+I19+L19+O19</f>
        <v>0</v>
      </c>
      <c r="S19" s="87">
        <f>D19+G19+J19+M19+P19</f>
        <v>0</v>
      </c>
      <c r="T19" s="77">
        <f>SUM(R19:S19)</f>
        <v>0</v>
      </c>
    </row>
    <row r="20" spans="2:20" ht="36" customHeight="1" hidden="1">
      <c r="B20" s="23"/>
      <c r="C20" s="107">
        <v>0</v>
      </c>
      <c r="D20" s="85">
        <v>0</v>
      </c>
      <c r="E20" s="82">
        <f>SUM(C20:D20)</f>
        <v>0</v>
      </c>
      <c r="F20" s="107">
        <v>0</v>
      </c>
      <c r="G20" s="85">
        <v>0</v>
      </c>
      <c r="H20" s="82">
        <f>SUM(F20:G20)</f>
        <v>0</v>
      </c>
      <c r="I20" s="107">
        <v>0</v>
      </c>
      <c r="J20" s="85">
        <v>0</v>
      </c>
      <c r="K20" s="82">
        <f>SUM(I20:J20)</f>
        <v>0</v>
      </c>
      <c r="L20" s="107">
        <v>0</v>
      </c>
      <c r="M20" s="85">
        <v>0</v>
      </c>
      <c r="N20" s="82">
        <f>SUM(L20:M20)</f>
        <v>0</v>
      </c>
      <c r="O20" s="107">
        <v>0</v>
      </c>
      <c r="P20" s="85">
        <v>0</v>
      </c>
      <c r="Q20" s="82">
        <f>SUM(O20:P20)</f>
        <v>0</v>
      </c>
      <c r="R20" s="86">
        <f>C20+F20+I20+L20+O20</f>
        <v>0</v>
      </c>
      <c r="S20" s="87">
        <f>D20+G20+J20+M20+P20</f>
        <v>0</v>
      </c>
      <c r="T20" s="77">
        <f>SUM(R20:S20)</f>
        <v>0</v>
      </c>
    </row>
    <row r="21" spans="2:20" ht="24.75" customHeight="1" thickBot="1">
      <c r="B21" s="42" t="s">
        <v>8</v>
      </c>
      <c r="C21" s="56">
        <f aca="true" t="shared" si="6" ref="C21:T21">SUM(C16:C20)</f>
        <v>0</v>
      </c>
      <c r="D21" s="56">
        <f t="shared" si="6"/>
        <v>84</v>
      </c>
      <c r="E21" s="56">
        <f t="shared" si="6"/>
        <v>84</v>
      </c>
      <c r="F21" s="56">
        <f t="shared" si="6"/>
        <v>0</v>
      </c>
      <c r="G21" s="56">
        <f t="shared" si="6"/>
        <v>94</v>
      </c>
      <c r="H21" s="56">
        <f t="shared" si="6"/>
        <v>94</v>
      </c>
      <c r="I21" s="56">
        <f t="shared" si="6"/>
        <v>0</v>
      </c>
      <c r="J21" s="56">
        <f t="shared" si="6"/>
        <v>139</v>
      </c>
      <c r="K21" s="56">
        <f t="shared" si="6"/>
        <v>139</v>
      </c>
      <c r="L21" s="56">
        <f t="shared" si="6"/>
        <v>5</v>
      </c>
      <c r="M21" s="56">
        <f t="shared" si="6"/>
        <v>95</v>
      </c>
      <c r="N21" s="56">
        <f t="shared" si="6"/>
        <v>100</v>
      </c>
      <c r="O21" s="56">
        <f t="shared" si="6"/>
        <v>6</v>
      </c>
      <c r="P21" s="56">
        <f t="shared" si="6"/>
        <v>99</v>
      </c>
      <c r="Q21" s="56">
        <f t="shared" si="6"/>
        <v>105</v>
      </c>
      <c r="R21" s="56">
        <f t="shared" si="6"/>
        <v>11</v>
      </c>
      <c r="S21" s="56">
        <f t="shared" si="6"/>
        <v>511</v>
      </c>
      <c r="T21" s="62">
        <f t="shared" si="6"/>
        <v>522</v>
      </c>
    </row>
    <row r="22" spans="2:20" ht="30.75" customHeight="1">
      <c r="B22" s="220" t="s">
        <v>25</v>
      </c>
      <c r="C22" s="96"/>
      <c r="D22" s="97"/>
      <c r="E22" s="100"/>
      <c r="F22" s="96"/>
      <c r="G22" s="97"/>
      <c r="H22" s="98"/>
      <c r="I22" s="97"/>
      <c r="J22" s="97"/>
      <c r="K22" s="100"/>
      <c r="L22" s="96"/>
      <c r="M22" s="97"/>
      <c r="N22" s="98"/>
      <c r="O22" s="97"/>
      <c r="P22" s="97"/>
      <c r="Q22" s="100"/>
      <c r="R22" s="96"/>
      <c r="S22" s="97"/>
      <c r="T22" s="101"/>
    </row>
    <row r="23" spans="2:20" ht="24.75" customHeight="1">
      <c r="B23" s="224" t="s">
        <v>38</v>
      </c>
      <c r="C23" s="102">
        <v>0</v>
      </c>
      <c r="D23" s="103">
        <v>1</v>
      </c>
      <c r="E23" s="104">
        <f>SUM(C23:D23)</f>
        <v>1</v>
      </c>
      <c r="F23" s="102">
        <v>0</v>
      </c>
      <c r="G23" s="103">
        <v>4</v>
      </c>
      <c r="H23" s="105">
        <f>SUM(F23:G23)</f>
        <v>4</v>
      </c>
      <c r="I23" s="106">
        <v>0</v>
      </c>
      <c r="J23" s="103">
        <v>4</v>
      </c>
      <c r="K23" s="104">
        <f>SUM(I23:J23)</f>
        <v>4</v>
      </c>
      <c r="L23" s="107">
        <v>0</v>
      </c>
      <c r="M23" s="85">
        <v>3</v>
      </c>
      <c r="N23" s="83">
        <f>SUM(L23:M23)</f>
        <v>3</v>
      </c>
      <c r="O23" s="108">
        <v>0</v>
      </c>
      <c r="P23" s="109">
        <v>3</v>
      </c>
      <c r="Q23" s="104">
        <f>SUM(O23:P23)</f>
        <v>3</v>
      </c>
      <c r="R23" s="110">
        <f aca="true" t="shared" si="7" ref="R23:S27">C23+F23+I23+L23+O23</f>
        <v>0</v>
      </c>
      <c r="S23" s="111">
        <f t="shared" si="7"/>
        <v>15</v>
      </c>
      <c r="T23" s="112">
        <f>SUM(R23:S23)</f>
        <v>15</v>
      </c>
    </row>
    <row r="24" spans="2:20" ht="24.75" customHeight="1" hidden="1">
      <c r="B24" s="224" t="s">
        <v>35</v>
      </c>
      <c r="C24" s="113">
        <v>0</v>
      </c>
      <c r="D24" s="114">
        <v>0</v>
      </c>
      <c r="E24" s="115">
        <f>SUM(C24:D24)</f>
        <v>0</v>
      </c>
      <c r="F24" s="113">
        <v>0</v>
      </c>
      <c r="G24" s="114">
        <v>0</v>
      </c>
      <c r="H24" s="83">
        <f>SUM(F24:G24)</f>
        <v>0</v>
      </c>
      <c r="I24" s="116">
        <v>0</v>
      </c>
      <c r="J24" s="114">
        <v>0</v>
      </c>
      <c r="K24" s="115">
        <f>SUM(I24:J24)</f>
        <v>0</v>
      </c>
      <c r="L24" s="113">
        <v>0</v>
      </c>
      <c r="M24" s="114">
        <v>0</v>
      </c>
      <c r="N24" s="105">
        <f>SUM(L24:M24)</f>
        <v>0</v>
      </c>
      <c r="O24" s="117">
        <v>0</v>
      </c>
      <c r="P24" s="118">
        <v>0</v>
      </c>
      <c r="Q24" s="115">
        <f>SUM(O24:P24)</f>
        <v>0</v>
      </c>
      <c r="R24" s="119">
        <f t="shared" si="7"/>
        <v>0</v>
      </c>
      <c r="S24" s="120">
        <f t="shared" si="7"/>
        <v>0</v>
      </c>
      <c r="T24" s="121">
        <f>SUM(R24:S24)</f>
        <v>0</v>
      </c>
    </row>
    <row r="25" spans="2:20" ht="27.75" customHeight="1" thickBot="1">
      <c r="B25" s="224" t="s">
        <v>36</v>
      </c>
      <c r="C25" s="107">
        <v>0</v>
      </c>
      <c r="D25" s="85">
        <v>0</v>
      </c>
      <c r="E25" s="82">
        <f>SUM(C25:D25)</f>
        <v>0</v>
      </c>
      <c r="F25" s="107">
        <v>0</v>
      </c>
      <c r="G25" s="85">
        <v>0</v>
      </c>
      <c r="H25" s="83">
        <f>SUM(F25:G25)</f>
        <v>0</v>
      </c>
      <c r="I25" s="84">
        <v>0</v>
      </c>
      <c r="J25" s="85">
        <v>0</v>
      </c>
      <c r="K25" s="82">
        <f>SUM(I25:J25)</f>
        <v>0</v>
      </c>
      <c r="L25" s="107">
        <v>0</v>
      </c>
      <c r="M25" s="85">
        <v>0</v>
      </c>
      <c r="N25" s="83">
        <f>SUM(L25:M25)</f>
        <v>0</v>
      </c>
      <c r="O25" s="122">
        <v>0</v>
      </c>
      <c r="P25" s="123">
        <v>0</v>
      </c>
      <c r="Q25" s="82">
        <f>SUM(O25:P25)</f>
        <v>0</v>
      </c>
      <c r="R25" s="86">
        <f>C25+F25+I25+L25+O25</f>
        <v>0</v>
      </c>
      <c r="S25" s="87">
        <f>D25+G25+J25+M25+P25</f>
        <v>0</v>
      </c>
      <c r="T25" s="77">
        <f>SUM(R25:S25)</f>
        <v>0</v>
      </c>
    </row>
    <row r="26" spans="2:20" ht="29.25" customHeight="1" hidden="1">
      <c r="B26" s="23"/>
      <c r="C26" s="107">
        <v>0</v>
      </c>
      <c r="D26" s="85">
        <v>0</v>
      </c>
      <c r="E26" s="82">
        <f>SUM(C26:D26)</f>
        <v>0</v>
      </c>
      <c r="F26" s="107">
        <v>0</v>
      </c>
      <c r="G26" s="85">
        <v>0</v>
      </c>
      <c r="H26" s="83">
        <f>SUM(F26:G26)</f>
        <v>0</v>
      </c>
      <c r="I26" s="84">
        <v>0</v>
      </c>
      <c r="J26" s="85">
        <v>0</v>
      </c>
      <c r="K26" s="82">
        <f>SUM(I26:J26)</f>
        <v>0</v>
      </c>
      <c r="L26" s="107">
        <v>0</v>
      </c>
      <c r="M26" s="85">
        <v>0</v>
      </c>
      <c r="N26" s="83">
        <f>SUM(L26:M26)</f>
        <v>0</v>
      </c>
      <c r="O26" s="122">
        <v>0</v>
      </c>
      <c r="P26" s="123">
        <v>0</v>
      </c>
      <c r="Q26" s="82">
        <f>SUM(O26:P26)</f>
        <v>0</v>
      </c>
      <c r="R26" s="86">
        <f>C26+F26+I26+L26+O26</f>
        <v>0</v>
      </c>
      <c r="S26" s="87">
        <f>D26+G26+J26+M26+P26</f>
        <v>0</v>
      </c>
      <c r="T26" s="77">
        <f>SUM(R26:S26)</f>
        <v>0</v>
      </c>
    </row>
    <row r="27" spans="2:20" ht="31.5" customHeight="1" hidden="1">
      <c r="B27" s="23"/>
      <c r="C27" s="107">
        <v>0</v>
      </c>
      <c r="D27" s="85">
        <v>0</v>
      </c>
      <c r="E27" s="82">
        <f>SUM(C27:D27)</f>
        <v>0</v>
      </c>
      <c r="F27" s="107">
        <v>0</v>
      </c>
      <c r="G27" s="85">
        <v>0</v>
      </c>
      <c r="H27" s="83">
        <f>SUM(F27:G27)</f>
        <v>0</v>
      </c>
      <c r="I27" s="84">
        <v>0</v>
      </c>
      <c r="J27" s="85">
        <v>0</v>
      </c>
      <c r="K27" s="82">
        <f>SUM(I27:J27)</f>
        <v>0</v>
      </c>
      <c r="L27" s="107">
        <v>0</v>
      </c>
      <c r="M27" s="85">
        <v>0</v>
      </c>
      <c r="N27" s="83">
        <f>SUM(L27:M27)</f>
        <v>0</v>
      </c>
      <c r="O27" s="122">
        <v>0</v>
      </c>
      <c r="P27" s="123">
        <v>0</v>
      </c>
      <c r="Q27" s="82">
        <f>SUM(O27:P27)</f>
        <v>0</v>
      </c>
      <c r="R27" s="86">
        <f t="shared" si="7"/>
        <v>0</v>
      </c>
      <c r="S27" s="87">
        <f t="shared" si="7"/>
        <v>0</v>
      </c>
      <c r="T27" s="77">
        <f>SUM(R27:S27)</f>
        <v>0</v>
      </c>
    </row>
    <row r="28" spans="2:20" ht="27" customHeight="1" thickBot="1">
      <c r="B28" s="2" t="s">
        <v>13</v>
      </c>
      <c r="C28" s="124">
        <f aca="true" t="shared" si="8" ref="C28:T28">SUM(C23:C27)</f>
        <v>0</v>
      </c>
      <c r="D28" s="58">
        <f t="shared" si="8"/>
        <v>1</v>
      </c>
      <c r="E28" s="59">
        <f t="shared" si="8"/>
        <v>1</v>
      </c>
      <c r="F28" s="58">
        <f t="shared" si="8"/>
        <v>0</v>
      </c>
      <c r="G28" s="58">
        <f t="shared" si="8"/>
        <v>4</v>
      </c>
      <c r="H28" s="62">
        <f t="shared" si="8"/>
        <v>4</v>
      </c>
      <c r="I28" s="80">
        <f t="shared" si="8"/>
        <v>0</v>
      </c>
      <c r="J28" s="58">
        <f t="shared" si="8"/>
        <v>4</v>
      </c>
      <c r="K28" s="58">
        <f t="shared" si="8"/>
        <v>4</v>
      </c>
      <c r="L28" s="58">
        <f t="shared" si="8"/>
        <v>0</v>
      </c>
      <c r="M28" s="58">
        <f t="shared" si="8"/>
        <v>3</v>
      </c>
      <c r="N28" s="58">
        <f t="shared" si="8"/>
        <v>3</v>
      </c>
      <c r="O28" s="58">
        <f t="shared" si="8"/>
        <v>0</v>
      </c>
      <c r="P28" s="58">
        <f t="shared" si="8"/>
        <v>3</v>
      </c>
      <c r="Q28" s="59">
        <f t="shared" si="8"/>
        <v>3</v>
      </c>
      <c r="R28" s="58">
        <f t="shared" si="8"/>
        <v>0</v>
      </c>
      <c r="S28" s="58">
        <f t="shared" si="8"/>
        <v>15</v>
      </c>
      <c r="T28" s="62">
        <f t="shared" si="8"/>
        <v>15</v>
      </c>
    </row>
    <row r="29" spans="2:21" ht="30.75" customHeight="1" thickBot="1">
      <c r="B29" s="146" t="s">
        <v>10</v>
      </c>
      <c r="C29" s="147">
        <f aca="true" t="shared" si="9" ref="C29:T29">C21</f>
        <v>0</v>
      </c>
      <c r="D29" s="148">
        <f>D21</f>
        <v>84</v>
      </c>
      <c r="E29" s="149">
        <f t="shared" si="9"/>
        <v>84</v>
      </c>
      <c r="F29" s="150">
        <f t="shared" si="9"/>
        <v>0</v>
      </c>
      <c r="G29" s="148">
        <f t="shared" si="9"/>
        <v>94</v>
      </c>
      <c r="H29" s="151">
        <f t="shared" si="9"/>
        <v>94</v>
      </c>
      <c r="I29" s="147">
        <f t="shared" si="9"/>
        <v>0</v>
      </c>
      <c r="J29" s="148">
        <f t="shared" si="9"/>
        <v>139</v>
      </c>
      <c r="K29" s="149">
        <f t="shared" si="9"/>
        <v>139</v>
      </c>
      <c r="L29" s="150">
        <f t="shared" si="9"/>
        <v>5</v>
      </c>
      <c r="M29" s="148">
        <f t="shared" si="9"/>
        <v>95</v>
      </c>
      <c r="N29" s="151">
        <f t="shared" si="9"/>
        <v>100</v>
      </c>
      <c r="O29" s="147">
        <f t="shared" si="9"/>
        <v>6</v>
      </c>
      <c r="P29" s="148">
        <f t="shared" si="9"/>
        <v>99</v>
      </c>
      <c r="Q29" s="149">
        <f t="shared" si="9"/>
        <v>105</v>
      </c>
      <c r="R29" s="150">
        <f t="shared" si="9"/>
        <v>11</v>
      </c>
      <c r="S29" s="148">
        <f t="shared" si="9"/>
        <v>511</v>
      </c>
      <c r="T29" s="149">
        <f t="shared" si="9"/>
        <v>522</v>
      </c>
      <c r="U29" s="30"/>
    </row>
    <row r="30" spans="2:20" ht="37.5" customHeight="1" thickBot="1">
      <c r="B30" s="35" t="s">
        <v>17</v>
      </c>
      <c r="C30" s="129">
        <f aca="true" t="shared" si="10" ref="C30:T30">C28</f>
        <v>0</v>
      </c>
      <c r="D30" s="128">
        <f t="shared" si="10"/>
        <v>1</v>
      </c>
      <c r="E30" s="130">
        <f t="shared" si="10"/>
        <v>1</v>
      </c>
      <c r="F30" s="134">
        <f t="shared" si="10"/>
        <v>0</v>
      </c>
      <c r="G30" s="128">
        <f t="shared" si="10"/>
        <v>4</v>
      </c>
      <c r="H30" s="139">
        <f t="shared" si="10"/>
        <v>4</v>
      </c>
      <c r="I30" s="129">
        <f t="shared" si="10"/>
        <v>0</v>
      </c>
      <c r="J30" s="128">
        <f t="shared" si="10"/>
        <v>4</v>
      </c>
      <c r="K30" s="130">
        <f t="shared" si="10"/>
        <v>4</v>
      </c>
      <c r="L30" s="134">
        <f t="shared" si="10"/>
        <v>0</v>
      </c>
      <c r="M30" s="128">
        <f t="shared" si="10"/>
        <v>3</v>
      </c>
      <c r="N30" s="139">
        <f t="shared" si="10"/>
        <v>3</v>
      </c>
      <c r="O30" s="129">
        <f t="shared" si="10"/>
        <v>0</v>
      </c>
      <c r="P30" s="128">
        <f t="shared" si="10"/>
        <v>3</v>
      </c>
      <c r="Q30" s="130">
        <f t="shared" si="10"/>
        <v>3</v>
      </c>
      <c r="R30" s="134">
        <f t="shared" si="10"/>
        <v>0</v>
      </c>
      <c r="S30" s="128">
        <f t="shared" si="10"/>
        <v>15</v>
      </c>
      <c r="T30" s="130">
        <f t="shared" si="10"/>
        <v>15</v>
      </c>
    </row>
    <row r="31" spans="2:20" ht="36" customHeight="1" thickBot="1">
      <c r="B31" s="3" t="s">
        <v>18</v>
      </c>
      <c r="C31" s="131">
        <f aca="true" t="shared" si="11" ref="C31:S31">SUM(C29:C30)</f>
        <v>0</v>
      </c>
      <c r="D31" s="132">
        <f t="shared" si="11"/>
        <v>85</v>
      </c>
      <c r="E31" s="133">
        <f t="shared" si="11"/>
        <v>85</v>
      </c>
      <c r="F31" s="135">
        <f t="shared" si="11"/>
        <v>0</v>
      </c>
      <c r="G31" s="132">
        <f t="shared" si="11"/>
        <v>98</v>
      </c>
      <c r="H31" s="140">
        <f t="shared" si="11"/>
        <v>98</v>
      </c>
      <c r="I31" s="131">
        <f t="shared" si="11"/>
        <v>0</v>
      </c>
      <c r="J31" s="132">
        <f t="shared" si="11"/>
        <v>143</v>
      </c>
      <c r="K31" s="133">
        <f t="shared" si="11"/>
        <v>143</v>
      </c>
      <c r="L31" s="135">
        <f t="shared" si="11"/>
        <v>5</v>
      </c>
      <c r="M31" s="132">
        <f t="shared" si="11"/>
        <v>98</v>
      </c>
      <c r="N31" s="140">
        <f t="shared" si="11"/>
        <v>103</v>
      </c>
      <c r="O31" s="131">
        <f t="shared" si="11"/>
        <v>6</v>
      </c>
      <c r="P31" s="132">
        <f t="shared" si="11"/>
        <v>102</v>
      </c>
      <c r="Q31" s="133">
        <f t="shared" si="11"/>
        <v>108</v>
      </c>
      <c r="R31" s="135">
        <f t="shared" si="11"/>
        <v>11</v>
      </c>
      <c r="S31" s="132">
        <f t="shared" si="11"/>
        <v>526</v>
      </c>
      <c r="T31" s="133">
        <f>SUM(T29:T30)</f>
        <v>537</v>
      </c>
    </row>
    <row r="32" spans="2:20" ht="25.5"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</row>
    <row r="33" spans="2:20" ht="25.5"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</row>
    <row r="34" spans="2:20" ht="25.5">
      <c r="B34" s="2914" t="s">
        <v>39</v>
      </c>
      <c r="C34" s="2914"/>
      <c r="D34" s="2914"/>
      <c r="E34" s="2914"/>
      <c r="F34" s="2914"/>
      <c r="G34" s="2914"/>
      <c r="H34" s="2914"/>
      <c r="I34" s="2914"/>
      <c r="J34" s="2914"/>
      <c r="K34" s="2914"/>
      <c r="L34" s="2914"/>
      <c r="M34" s="2914"/>
      <c r="N34" s="2914"/>
      <c r="O34" s="2914"/>
      <c r="P34" s="2914"/>
      <c r="Q34" s="2914"/>
      <c r="R34" s="2914"/>
      <c r="S34" s="2914"/>
      <c r="T34" s="2914"/>
    </row>
    <row r="35" spans="2:20" ht="25.5"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7" spans="2:20" ht="25.5">
      <c r="B37" s="30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spans="2:20" ht="25.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</row>
  </sheetData>
  <sheetProtection/>
  <mergeCells count="11"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  <mergeCell ref="B34:T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3:AJ67"/>
  <sheetViews>
    <sheetView view="pageBreakPreview" zoomScale="60" zoomScaleNormal="60" zoomScalePageLayoutView="0" workbookViewId="0" topLeftCell="A4">
      <selection activeCell="F66" sqref="F66"/>
    </sheetView>
  </sheetViews>
  <sheetFormatPr defaultColWidth="9.00390625" defaultRowHeight="12.75"/>
  <cols>
    <col min="1" max="1" width="50.125" style="436" customWidth="1"/>
    <col min="2" max="2" width="8.375" style="436" customWidth="1"/>
    <col min="3" max="3" width="8.75390625" style="436" customWidth="1"/>
    <col min="4" max="4" width="8.625" style="436" customWidth="1"/>
    <col min="5" max="5" width="8.375" style="436" customWidth="1"/>
    <col min="6" max="6" width="8.875" style="436" customWidth="1"/>
    <col min="7" max="7" width="8.625" style="436" customWidth="1"/>
    <col min="8" max="8" width="7.25390625" style="436" customWidth="1"/>
    <col min="9" max="10" width="8.375" style="436" customWidth="1"/>
    <col min="11" max="12" width="9.25390625" style="436" customWidth="1"/>
    <col min="13" max="13" width="9.00390625" style="436" customWidth="1"/>
    <col min="14" max="14" width="9.125" style="436" customWidth="1"/>
    <col min="15" max="15" width="8.75390625" style="436" customWidth="1"/>
    <col min="16" max="18" width="8.625" style="436" customWidth="1"/>
    <col min="19" max="19" width="8.875" style="436" customWidth="1"/>
    <col min="20" max="20" width="9.25390625" style="436" customWidth="1"/>
    <col min="21" max="21" width="8.75390625" style="436" customWidth="1"/>
    <col min="22" max="22" width="8.00390625" style="436" customWidth="1"/>
    <col min="23" max="23" width="8.875" style="436" customWidth="1"/>
    <col min="24" max="24" width="9.125" style="436" customWidth="1"/>
    <col min="25" max="25" width="8.75390625" style="436" customWidth="1"/>
    <col min="26" max="26" width="8.125" style="436" customWidth="1"/>
    <col min="27" max="27" width="8.625" style="436" customWidth="1"/>
    <col min="28" max="28" width="8.25390625" style="436" customWidth="1"/>
    <col min="29" max="29" width="9.125" style="436" customWidth="1"/>
    <col min="30" max="30" width="8.875" style="436" customWidth="1"/>
    <col min="31" max="31" width="9.00390625" style="436" customWidth="1"/>
    <col min="32" max="32" width="8.25390625" style="436" customWidth="1"/>
    <col min="33" max="33" width="8.75390625" style="436" customWidth="1"/>
    <col min="34" max="16384" width="9.125" style="436" customWidth="1"/>
  </cols>
  <sheetData>
    <row r="2" ht="3.75" customHeight="1"/>
    <row r="3" spans="1:31" ht="20.25">
      <c r="A3" s="2903" t="s">
        <v>137</v>
      </c>
      <c r="B3" s="2903"/>
      <c r="C3" s="2903"/>
      <c r="D3" s="2903"/>
      <c r="E3" s="2903"/>
      <c r="F3" s="2903"/>
      <c r="G3" s="2903"/>
      <c r="H3" s="2903"/>
      <c r="I3" s="2903"/>
      <c r="J3" s="2903"/>
      <c r="K3" s="2903"/>
      <c r="L3" s="2903"/>
      <c r="M3" s="2903"/>
      <c r="N3" s="2903"/>
      <c r="O3" s="2903"/>
      <c r="P3" s="2903"/>
      <c r="Q3" s="2903"/>
      <c r="R3" s="2903"/>
      <c r="S3" s="2903"/>
      <c r="T3" s="2903"/>
      <c r="U3" s="2903"/>
      <c r="V3" s="2903"/>
      <c r="W3" s="2903"/>
      <c r="X3" s="2903"/>
      <c r="Y3" s="2903"/>
      <c r="Z3" s="2903"/>
      <c r="AA3" s="2903"/>
      <c r="AB3" s="2903"/>
      <c r="AC3" s="2903"/>
      <c r="AD3" s="2903"/>
      <c r="AE3" s="2903"/>
    </row>
    <row r="4" spans="1:31" ht="20.25">
      <c r="A4" s="2892" t="s">
        <v>342</v>
      </c>
      <c r="B4" s="2892"/>
      <c r="C4" s="2892"/>
      <c r="D4" s="2892"/>
      <c r="E4" s="2892"/>
      <c r="F4" s="2892"/>
      <c r="G4" s="2892"/>
      <c r="H4" s="2892"/>
      <c r="I4" s="2892"/>
      <c r="J4" s="2892"/>
      <c r="K4" s="2892"/>
      <c r="L4" s="2892"/>
      <c r="M4" s="2892"/>
      <c r="N4" s="2892"/>
      <c r="O4" s="2892"/>
      <c r="P4" s="2892"/>
      <c r="Q4" s="2892"/>
      <c r="R4" s="2892"/>
      <c r="S4" s="2892"/>
      <c r="T4" s="2892"/>
      <c r="U4" s="2892"/>
      <c r="V4" s="2892"/>
      <c r="W4" s="2892"/>
      <c r="X4" s="2892"/>
      <c r="Y4" s="2892"/>
      <c r="Z4" s="2892"/>
      <c r="AA4" s="2892"/>
      <c r="AB4" s="2892"/>
      <c r="AC4" s="2892"/>
      <c r="AD4" s="2892"/>
      <c r="AE4" s="2892"/>
    </row>
    <row r="5" spans="1:31" ht="16.5" customHeight="1">
      <c r="A5" s="2903" t="s">
        <v>138</v>
      </c>
      <c r="B5" s="2903"/>
      <c r="C5" s="2903"/>
      <c r="D5" s="2903"/>
      <c r="E5" s="2903"/>
      <c r="F5" s="2903"/>
      <c r="G5" s="2903"/>
      <c r="H5" s="2903"/>
      <c r="I5" s="2903"/>
      <c r="J5" s="2903"/>
      <c r="K5" s="2903"/>
      <c r="L5" s="2903"/>
      <c r="M5" s="2903"/>
      <c r="N5" s="2903"/>
      <c r="O5" s="2903"/>
      <c r="P5" s="2903"/>
      <c r="Q5" s="2903"/>
      <c r="R5" s="2903"/>
      <c r="S5" s="2903"/>
      <c r="T5" s="2903"/>
      <c r="U5" s="2903"/>
      <c r="V5" s="2903"/>
      <c r="W5" s="2903"/>
      <c r="X5" s="2903"/>
      <c r="Y5" s="2903"/>
      <c r="Z5" s="2903"/>
      <c r="AA5" s="2903"/>
      <c r="AB5" s="2903"/>
      <c r="AC5" s="2903"/>
      <c r="AD5" s="2903"/>
      <c r="AE5" s="2903"/>
    </row>
    <row r="6" spans="1:31" ht="10.5" customHeight="1" thickBot="1">
      <c r="A6" s="2903"/>
      <c r="B6" s="2903"/>
      <c r="C6" s="2903"/>
      <c r="D6" s="2903"/>
      <c r="E6" s="2903"/>
      <c r="F6" s="2903"/>
      <c r="G6" s="2903"/>
      <c r="H6" s="2903"/>
      <c r="I6" s="2903"/>
      <c r="J6" s="2903"/>
      <c r="K6" s="2903"/>
      <c r="L6" s="2903"/>
      <c r="M6" s="2903"/>
      <c r="N6" s="2903"/>
      <c r="O6" s="2903"/>
      <c r="P6" s="2903"/>
      <c r="Q6" s="2903"/>
      <c r="R6" s="2903"/>
      <c r="S6" s="2903"/>
      <c r="T6" s="2903"/>
      <c r="U6" s="2903"/>
      <c r="V6" s="2903"/>
      <c r="W6" s="2903"/>
      <c r="X6" s="2903"/>
      <c r="Y6" s="2903"/>
      <c r="Z6" s="2903"/>
      <c r="AA6" s="2903"/>
      <c r="AB6" s="2903"/>
      <c r="AC6" s="2903"/>
      <c r="AD6" s="2903"/>
      <c r="AE6" s="2903"/>
    </row>
    <row r="7" spans="1:31" ht="24.75" customHeight="1">
      <c r="A7" s="2894" t="s">
        <v>170</v>
      </c>
      <c r="B7" s="2897">
        <v>1</v>
      </c>
      <c r="C7" s="2898"/>
      <c r="D7" s="2899"/>
      <c r="E7" s="2897">
        <v>2</v>
      </c>
      <c r="F7" s="2898"/>
      <c r="G7" s="2899"/>
      <c r="H7" s="2897">
        <v>3</v>
      </c>
      <c r="I7" s="2898"/>
      <c r="J7" s="2899"/>
      <c r="K7" s="2897">
        <v>4</v>
      </c>
      <c r="L7" s="2898"/>
      <c r="M7" s="2899"/>
      <c r="N7" s="2897">
        <v>5</v>
      </c>
      <c r="O7" s="2898"/>
      <c r="P7" s="2899"/>
      <c r="Q7" s="2897" t="s">
        <v>4</v>
      </c>
      <c r="R7" s="2898"/>
      <c r="S7" s="2899"/>
      <c r="T7" s="2885">
        <v>1</v>
      </c>
      <c r="U7" s="2886"/>
      <c r="V7" s="2887"/>
      <c r="W7" s="2885">
        <v>2</v>
      </c>
      <c r="X7" s="2886"/>
      <c r="Y7" s="2886"/>
      <c r="Z7" s="2885" t="s">
        <v>139</v>
      </c>
      <c r="AA7" s="2886"/>
      <c r="AB7" s="2887"/>
      <c r="AC7" s="438" t="s">
        <v>4</v>
      </c>
      <c r="AD7" s="439"/>
      <c r="AE7" s="440" t="s">
        <v>162</v>
      </c>
    </row>
    <row r="8" spans="1:31" ht="26.25" customHeight="1" thickBot="1">
      <c r="A8" s="2895"/>
      <c r="B8" s="2900"/>
      <c r="C8" s="2901"/>
      <c r="D8" s="2902"/>
      <c r="E8" s="2900"/>
      <c r="F8" s="2901"/>
      <c r="G8" s="2902"/>
      <c r="H8" s="2900"/>
      <c r="I8" s="2901"/>
      <c r="J8" s="2902"/>
      <c r="K8" s="2900"/>
      <c r="L8" s="2901"/>
      <c r="M8" s="2902"/>
      <c r="N8" s="2900"/>
      <c r="O8" s="2901"/>
      <c r="P8" s="2902"/>
      <c r="Q8" s="2888" t="s">
        <v>171</v>
      </c>
      <c r="R8" s="2889"/>
      <c r="S8" s="2890"/>
      <c r="T8" s="2888" t="s">
        <v>5</v>
      </c>
      <c r="U8" s="2889"/>
      <c r="V8" s="2890"/>
      <c r="W8" s="2888" t="s">
        <v>5</v>
      </c>
      <c r="X8" s="2889"/>
      <c r="Y8" s="2890"/>
      <c r="Z8" s="2888" t="s">
        <v>5</v>
      </c>
      <c r="AA8" s="2889"/>
      <c r="AB8" s="2890"/>
      <c r="AC8" s="441"/>
      <c r="AD8" s="442"/>
      <c r="AE8" s="443"/>
    </row>
    <row r="9" spans="1:31" ht="79.5" customHeight="1" thickBot="1">
      <c r="A9" s="2896"/>
      <c r="B9" s="444" t="s">
        <v>140</v>
      </c>
      <c r="C9" s="445" t="s">
        <v>141</v>
      </c>
      <c r="D9" s="446" t="s">
        <v>142</v>
      </c>
      <c r="E9" s="444" t="s">
        <v>140</v>
      </c>
      <c r="F9" s="445" t="s">
        <v>141</v>
      </c>
      <c r="G9" s="446" t="s">
        <v>142</v>
      </c>
      <c r="H9" s="444" t="s">
        <v>140</v>
      </c>
      <c r="I9" s="445" t="s">
        <v>141</v>
      </c>
      <c r="J9" s="447" t="s">
        <v>142</v>
      </c>
      <c r="K9" s="444" t="s">
        <v>140</v>
      </c>
      <c r="L9" s="445" t="s">
        <v>141</v>
      </c>
      <c r="M9" s="446" t="s">
        <v>142</v>
      </c>
      <c r="N9" s="444" t="s">
        <v>140</v>
      </c>
      <c r="O9" s="445" t="s">
        <v>141</v>
      </c>
      <c r="P9" s="446" t="s">
        <v>142</v>
      </c>
      <c r="Q9" s="444" t="s">
        <v>140</v>
      </c>
      <c r="R9" s="445" t="s">
        <v>141</v>
      </c>
      <c r="S9" s="448" t="s">
        <v>142</v>
      </c>
      <c r="T9" s="444" t="s">
        <v>140</v>
      </c>
      <c r="U9" s="445" t="s">
        <v>141</v>
      </c>
      <c r="V9" s="449" t="s">
        <v>142</v>
      </c>
      <c r="W9" s="444" t="s">
        <v>140</v>
      </c>
      <c r="X9" s="445" t="s">
        <v>141</v>
      </c>
      <c r="Y9" s="449" t="s">
        <v>142</v>
      </c>
      <c r="Z9" s="444" t="s">
        <v>140</v>
      </c>
      <c r="AA9" s="445" t="s">
        <v>141</v>
      </c>
      <c r="AB9" s="448" t="s">
        <v>142</v>
      </c>
      <c r="AC9" s="444" t="s">
        <v>140</v>
      </c>
      <c r="AD9" s="445" t="s">
        <v>141</v>
      </c>
      <c r="AE9" s="450" t="s">
        <v>143</v>
      </c>
    </row>
    <row r="10" spans="1:31" ht="33" customHeight="1">
      <c r="A10" s="2804" t="s">
        <v>144</v>
      </c>
      <c r="B10" s="2805">
        <v>1007</v>
      </c>
      <c r="C10" s="2806">
        <v>212</v>
      </c>
      <c r="D10" s="2807">
        <v>1219</v>
      </c>
      <c r="E10" s="2805">
        <v>993</v>
      </c>
      <c r="F10" s="2806">
        <v>262</v>
      </c>
      <c r="G10" s="2808">
        <v>1255</v>
      </c>
      <c r="H10" s="2805">
        <v>1088</v>
      </c>
      <c r="I10" s="2806">
        <v>405</v>
      </c>
      <c r="J10" s="2808">
        <v>1493</v>
      </c>
      <c r="K10" s="2805">
        <v>626</v>
      </c>
      <c r="L10" s="2806">
        <v>356</v>
      </c>
      <c r="M10" s="2807">
        <v>982</v>
      </c>
      <c r="N10" s="2805">
        <v>0</v>
      </c>
      <c r="O10" s="2806">
        <v>0</v>
      </c>
      <c r="P10" s="2809">
        <v>0</v>
      </c>
      <c r="Q10" s="2808">
        <f aca="true" t="shared" si="0" ref="Q10:S19">B10+E10+H10+K10+N10</f>
        <v>3714</v>
      </c>
      <c r="R10" s="2806">
        <f t="shared" si="0"/>
        <v>1235</v>
      </c>
      <c r="S10" s="2809">
        <f t="shared" si="0"/>
        <v>4949</v>
      </c>
      <c r="T10" s="2807">
        <v>562</v>
      </c>
      <c r="U10" s="2806">
        <v>17</v>
      </c>
      <c r="V10" s="2808">
        <v>579</v>
      </c>
      <c r="W10" s="2805">
        <v>425</v>
      </c>
      <c r="X10" s="2806">
        <v>9</v>
      </c>
      <c r="Y10" s="2807">
        <v>434</v>
      </c>
      <c r="Z10" s="2810">
        <v>987</v>
      </c>
      <c r="AA10" s="2806">
        <v>26</v>
      </c>
      <c r="AB10" s="2809">
        <v>1013</v>
      </c>
      <c r="AC10" s="2811">
        <f aca="true" t="shared" si="1" ref="AC10:AD20">Q10+Z10</f>
        <v>4701</v>
      </c>
      <c r="AD10" s="2812">
        <f aca="true" t="shared" si="2" ref="AD10:AD20">R10+AA10</f>
        <v>1261</v>
      </c>
      <c r="AE10" s="2813">
        <f aca="true" t="shared" si="3" ref="AE10:AE20">S10+AB10</f>
        <v>5962</v>
      </c>
    </row>
    <row r="11" spans="1:31" ht="40.5" customHeight="1">
      <c r="A11" s="2814" t="s">
        <v>145</v>
      </c>
      <c r="B11" s="2815">
        <v>257</v>
      </c>
      <c r="C11" s="2816">
        <v>22</v>
      </c>
      <c r="D11" s="2817">
        <v>279</v>
      </c>
      <c r="E11" s="2815">
        <v>286</v>
      </c>
      <c r="F11" s="2816">
        <v>41</v>
      </c>
      <c r="G11" s="2818">
        <v>327</v>
      </c>
      <c r="H11" s="2815">
        <v>199</v>
      </c>
      <c r="I11" s="2816">
        <v>54</v>
      </c>
      <c r="J11" s="2818">
        <v>253</v>
      </c>
      <c r="K11" s="2815">
        <v>174</v>
      </c>
      <c r="L11" s="2816">
        <v>59</v>
      </c>
      <c r="M11" s="2817">
        <v>233</v>
      </c>
      <c r="N11" s="2819">
        <v>31</v>
      </c>
      <c r="O11" s="2816">
        <v>41</v>
      </c>
      <c r="P11" s="2820">
        <v>72</v>
      </c>
      <c r="Q11" s="2819">
        <f aca="true" t="shared" si="4" ref="Q11:Q19">B11+E11+H11+K11+N11</f>
        <v>947</v>
      </c>
      <c r="R11" s="2816">
        <f t="shared" si="0"/>
        <v>217</v>
      </c>
      <c r="S11" s="2820">
        <f t="shared" si="0"/>
        <v>1164</v>
      </c>
      <c r="T11" s="2817">
        <v>105</v>
      </c>
      <c r="U11" s="2816">
        <v>6</v>
      </c>
      <c r="V11" s="2818">
        <v>111</v>
      </c>
      <c r="W11" s="2815">
        <v>95</v>
      </c>
      <c r="X11" s="2816">
        <v>1</v>
      </c>
      <c r="Y11" s="2817">
        <v>96</v>
      </c>
      <c r="Z11" s="2819">
        <v>200</v>
      </c>
      <c r="AA11" s="2816">
        <v>7</v>
      </c>
      <c r="AB11" s="2821">
        <v>207</v>
      </c>
      <c r="AC11" s="2811">
        <f t="shared" si="1"/>
        <v>1147</v>
      </c>
      <c r="AD11" s="2812">
        <f t="shared" si="2"/>
        <v>224</v>
      </c>
      <c r="AE11" s="2813">
        <f t="shared" si="3"/>
        <v>1371</v>
      </c>
    </row>
    <row r="12" spans="1:31" ht="36.75" customHeight="1">
      <c r="A12" s="2814" t="s">
        <v>146</v>
      </c>
      <c r="B12" s="2815">
        <v>349</v>
      </c>
      <c r="C12" s="2816">
        <v>6</v>
      </c>
      <c r="D12" s="2817">
        <v>355</v>
      </c>
      <c r="E12" s="2815">
        <v>293</v>
      </c>
      <c r="F12" s="2816">
        <v>23</v>
      </c>
      <c r="G12" s="2818">
        <v>316</v>
      </c>
      <c r="H12" s="2815">
        <v>228</v>
      </c>
      <c r="I12" s="2816">
        <v>38</v>
      </c>
      <c r="J12" s="2818">
        <v>266</v>
      </c>
      <c r="K12" s="2815">
        <v>213</v>
      </c>
      <c r="L12" s="2816">
        <v>14</v>
      </c>
      <c r="M12" s="2817">
        <v>227</v>
      </c>
      <c r="N12" s="2819">
        <v>0</v>
      </c>
      <c r="O12" s="2816">
        <v>0</v>
      </c>
      <c r="P12" s="2820">
        <v>0</v>
      </c>
      <c r="Q12" s="2819">
        <f t="shared" si="4"/>
        <v>1083</v>
      </c>
      <c r="R12" s="2816">
        <f t="shared" si="0"/>
        <v>81</v>
      </c>
      <c r="S12" s="2820">
        <f t="shared" si="0"/>
        <v>1164</v>
      </c>
      <c r="T12" s="2817">
        <v>161</v>
      </c>
      <c r="U12" s="2816">
        <v>0</v>
      </c>
      <c r="V12" s="2818">
        <v>161</v>
      </c>
      <c r="W12" s="2815">
        <v>106</v>
      </c>
      <c r="X12" s="2816">
        <v>0</v>
      </c>
      <c r="Y12" s="2822">
        <v>106</v>
      </c>
      <c r="Z12" s="2817">
        <v>267</v>
      </c>
      <c r="AA12" s="2816">
        <v>0</v>
      </c>
      <c r="AB12" s="2818">
        <v>267</v>
      </c>
      <c r="AC12" s="2811">
        <f t="shared" si="1"/>
        <v>1350</v>
      </c>
      <c r="AD12" s="2812">
        <f t="shared" si="2"/>
        <v>81</v>
      </c>
      <c r="AE12" s="2813">
        <f t="shared" si="3"/>
        <v>1431</v>
      </c>
    </row>
    <row r="13" spans="1:31" ht="30.75" customHeight="1">
      <c r="A13" s="2814" t="s">
        <v>128</v>
      </c>
      <c r="B13" s="2815">
        <v>131</v>
      </c>
      <c r="C13" s="2816">
        <v>0</v>
      </c>
      <c r="D13" s="2817">
        <v>131</v>
      </c>
      <c r="E13" s="2815">
        <v>127</v>
      </c>
      <c r="F13" s="2816">
        <v>7</v>
      </c>
      <c r="G13" s="2818">
        <v>134</v>
      </c>
      <c r="H13" s="2815">
        <v>128</v>
      </c>
      <c r="I13" s="2816">
        <v>11</v>
      </c>
      <c r="J13" s="2818">
        <v>139</v>
      </c>
      <c r="K13" s="2815">
        <v>95</v>
      </c>
      <c r="L13" s="2816">
        <v>10</v>
      </c>
      <c r="M13" s="2818">
        <v>105</v>
      </c>
      <c r="N13" s="2819">
        <v>0</v>
      </c>
      <c r="O13" s="2816">
        <v>0</v>
      </c>
      <c r="P13" s="2820">
        <v>0</v>
      </c>
      <c r="Q13" s="2819">
        <f t="shared" si="4"/>
        <v>481</v>
      </c>
      <c r="R13" s="2816">
        <f t="shared" si="0"/>
        <v>28</v>
      </c>
      <c r="S13" s="2820">
        <f t="shared" si="0"/>
        <v>509</v>
      </c>
      <c r="T13" s="2817">
        <v>74</v>
      </c>
      <c r="U13" s="2816">
        <v>0</v>
      </c>
      <c r="V13" s="2818">
        <v>74</v>
      </c>
      <c r="W13" s="2815">
        <v>55</v>
      </c>
      <c r="X13" s="2816">
        <v>0</v>
      </c>
      <c r="Y13" s="2818">
        <v>55</v>
      </c>
      <c r="Z13" s="2819">
        <v>129</v>
      </c>
      <c r="AA13" s="2816">
        <v>0</v>
      </c>
      <c r="AB13" s="2821">
        <v>129</v>
      </c>
      <c r="AC13" s="2811">
        <f t="shared" si="1"/>
        <v>610</v>
      </c>
      <c r="AD13" s="2812">
        <f t="shared" si="2"/>
        <v>28</v>
      </c>
      <c r="AE13" s="2813">
        <f t="shared" si="3"/>
        <v>638</v>
      </c>
    </row>
    <row r="14" spans="1:31" ht="34.5" customHeight="1">
      <c r="A14" s="2814" t="s">
        <v>147</v>
      </c>
      <c r="B14" s="2815">
        <v>391</v>
      </c>
      <c r="C14" s="2816">
        <v>50</v>
      </c>
      <c r="D14" s="2817">
        <v>441</v>
      </c>
      <c r="E14" s="2815">
        <v>338</v>
      </c>
      <c r="F14" s="2816">
        <v>50</v>
      </c>
      <c r="G14" s="2818">
        <v>388</v>
      </c>
      <c r="H14" s="2815">
        <v>583</v>
      </c>
      <c r="I14" s="2816">
        <v>161</v>
      </c>
      <c r="J14" s="2818">
        <v>744</v>
      </c>
      <c r="K14" s="2815">
        <v>294</v>
      </c>
      <c r="L14" s="2816">
        <v>330</v>
      </c>
      <c r="M14" s="2818">
        <v>624</v>
      </c>
      <c r="N14" s="2819">
        <v>0</v>
      </c>
      <c r="O14" s="2816">
        <v>0</v>
      </c>
      <c r="P14" s="2820">
        <v>0</v>
      </c>
      <c r="Q14" s="2819">
        <f t="shared" si="4"/>
        <v>1606</v>
      </c>
      <c r="R14" s="2816">
        <f t="shared" si="0"/>
        <v>591</v>
      </c>
      <c r="S14" s="2820">
        <f>D14+G14+J14+M14+P14</f>
        <v>2197</v>
      </c>
      <c r="T14" s="2817">
        <v>279</v>
      </c>
      <c r="U14" s="2816">
        <v>16</v>
      </c>
      <c r="V14" s="2818">
        <v>295</v>
      </c>
      <c r="W14" s="2815">
        <v>256</v>
      </c>
      <c r="X14" s="2816">
        <v>5</v>
      </c>
      <c r="Y14" s="2818">
        <v>261</v>
      </c>
      <c r="Z14" s="2819">
        <v>535</v>
      </c>
      <c r="AA14" s="2816">
        <v>21</v>
      </c>
      <c r="AB14" s="2821">
        <v>556</v>
      </c>
      <c r="AC14" s="2811">
        <f t="shared" si="1"/>
        <v>2141</v>
      </c>
      <c r="AD14" s="2812">
        <f t="shared" si="2"/>
        <v>612</v>
      </c>
      <c r="AE14" s="2813">
        <f t="shared" si="3"/>
        <v>2753</v>
      </c>
    </row>
    <row r="15" spans="1:31" ht="34.5" customHeight="1">
      <c r="A15" s="2823" t="s">
        <v>148</v>
      </c>
      <c r="B15" s="2815">
        <v>0</v>
      </c>
      <c r="C15" s="2816">
        <v>0</v>
      </c>
      <c r="D15" s="2817">
        <v>0</v>
      </c>
      <c r="E15" s="2815">
        <v>0</v>
      </c>
      <c r="F15" s="2816">
        <v>0</v>
      </c>
      <c r="G15" s="2818">
        <v>0</v>
      </c>
      <c r="H15" s="2815">
        <v>0</v>
      </c>
      <c r="I15" s="2816">
        <v>0</v>
      </c>
      <c r="J15" s="2818">
        <v>0</v>
      </c>
      <c r="K15" s="2815">
        <v>0</v>
      </c>
      <c r="L15" s="2816">
        <v>0</v>
      </c>
      <c r="M15" s="2817">
        <v>0</v>
      </c>
      <c r="N15" s="2819">
        <v>0</v>
      </c>
      <c r="O15" s="2816">
        <v>0</v>
      </c>
      <c r="P15" s="2820">
        <v>0</v>
      </c>
      <c r="Q15" s="2819">
        <f t="shared" si="4"/>
        <v>0</v>
      </c>
      <c r="R15" s="2816">
        <f t="shared" si="0"/>
        <v>0</v>
      </c>
      <c r="S15" s="2820">
        <f t="shared" si="0"/>
        <v>0</v>
      </c>
      <c r="T15" s="2817">
        <v>0</v>
      </c>
      <c r="U15" s="2816">
        <v>0</v>
      </c>
      <c r="V15" s="2820">
        <v>0</v>
      </c>
      <c r="W15" s="2817">
        <v>0</v>
      </c>
      <c r="X15" s="2816">
        <v>0</v>
      </c>
      <c r="Y15" s="2820">
        <v>0</v>
      </c>
      <c r="Z15" s="2819">
        <v>0</v>
      </c>
      <c r="AA15" s="2816">
        <v>0</v>
      </c>
      <c r="AB15" s="2821">
        <v>0</v>
      </c>
      <c r="AC15" s="2811">
        <f t="shared" si="1"/>
        <v>0</v>
      </c>
      <c r="AD15" s="2816">
        <f t="shared" si="1"/>
        <v>0</v>
      </c>
      <c r="AE15" s="2813">
        <f t="shared" si="3"/>
        <v>0</v>
      </c>
    </row>
    <row r="16" spans="1:31" ht="37.5" customHeight="1">
      <c r="A16" s="2824" t="s">
        <v>149</v>
      </c>
      <c r="B16" s="2825">
        <v>65</v>
      </c>
      <c r="C16" s="2816">
        <v>3</v>
      </c>
      <c r="D16" s="2826">
        <v>68</v>
      </c>
      <c r="E16" s="2825">
        <v>49</v>
      </c>
      <c r="F16" s="2816">
        <v>3</v>
      </c>
      <c r="G16" s="2826">
        <v>52</v>
      </c>
      <c r="H16" s="2825">
        <v>47</v>
      </c>
      <c r="I16" s="2816">
        <v>26</v>
      </c>
      <c r="J16" s="2827">
        <v>73</v>
      </c>
      <c r="K16" s="2825">
        <v>37</v>
      </c>
      <c r="L16" s="2816">
        <v>1</v>
      </c>
      <c r="M16" s="2827">
        <v>38</v>
      </c>
      <c r="N16" s="2819">
        <v>0</v>
      </c>
      <c r="O16" s="2816">
        <v>0</v>
      </c>
      <c r="P16" s="2820">
        <v>0</v>
      </c>
      <c r="Q16" s="2819">
        <f t="shared" si="4"/>
        <v>198</v>
      </c>
      <c r="R16" s="2816">
        <f t="shared" si="0"/>
        <v>33</v>
      </c>
      <c r="S16" s="2820">
        <f t="shared" si="0"/>
        <v>231</v>
      </c>
      <c r="T16" s="2827">
        <v>0</v>
      </c>
      <c r="U16" s="2828">
        <v>0</v>
      </c>
      <c r="V16" s="2829">
        <v>0</v>
      </c>
      <c r="W16" s="2827">
        <v>0</v>
      </c>
      <c r="X16" s="2828">
        <v>0</v>
      </c>
      <c r="Y16" s="2830">
        <v>0</v>
      </c>
      <c r="Z16" s="2819">
        <v>0</v>
      </c>
      <c r="AA16" s="2816">
        <v>0</v>
      </c>
      <c r="AB16" s="2821">
        <v>0</v>
      </c>
      <c r="AC16" s="2811">
        <f t="shared" si="1"/>
        <v>198</v>
      </c>
      <c r="AD16" s="2812">
        <f t="shared" si="2"/>
        <v>33</v>
      </c>
      <c r="AE16" s="2813">
        <f t="shared" si="3"/>
        <v>231</v>
      </c>
    </row>
    <row r="17" spans="1:31" ht="39" customHeight="1">
      <c r="A17" s="2831" t="s">
        <v>150</v>
      </c>
      <c r="B17" s="2819">
        <v>329</v>
      </c>
      <c r="C17" s="2816">
        <v>14</v>
      </c>
      <c r="D17" s="2821">
        <v>343</v>
      </c>
      <c r="E17" s="2819">
        <v>289</v>
      </c>
      <c r="F17" s="2816">
        <v>19</v>
      </c>
      <c r="G17" s="2821">
        <v>308</v>
      </c>
      <c r="H17" s="2819">
        <v>288</v>
      </c>
      <c r="I17" s="2816">
        <v>56</v>
      </c>
      <c r="J17" s="2821">
        <v>344</v>
      </c>
      <c r="K17" s="2819">
        <v>204</v>
      </c>
      <c r="L17" s="2816">
        <v>25</v>
      </c>
      <c r="M17" s="2821">
        <v>229</v>
      </c>
      <c r="N17" s="2819">
        <v>14</v>
      </c>
      <c r="O17" s="2816">
        <v>0</v>
      </c>
      <c r="P17" s="2820">
        <v>14</v>
      </c>
      <c r="Q17" s="2819">
        <f t="shared" si="4"/>
        <v>1124</v>
      </c>
      <c r="R17" s="2816">
        <f t="shared" si="0"/>
        <v>114</v>
      </c>
      <c r="S17" s="2820">
        <f t="shared" si="0"/>
        <v>1238</v>
      </c>
      <c r="T17" s="2818">
        <v>184</v>
      </c>
      <c r="U17" s="2816">
        <v>3</v>
      </c>
      <c r="V17" s="2820">
        <v>187</v>
      </c>
      <c r="W17" s="2818">
        <v>139</v>
      </c>
      <c r="X17" s="2816">
        <v>5</v>
      </c>
      <c r="Y17" s="2816">
        <v>144</v>
      </c>
      <c r="Z17" s="2819">
        <v>323</v>
      </c>
      <c r="AA17" s="2816">
        <v>8</v>
      </c>
      <c r="AB17" s="2821">
        <v>331</v>
      </c>
      <c r="AC17" s="2811">
        <f t="shared" si="1"/>
        <v>1447</v>
      </c>
      <c r="AD17" s="2812">
        <f t="shared" si="2"/>
        <v>122</v>
      </c>
      <c r="AE17" s="2813">
        <f t="shared" si="3"/>
        <v>1569</v>
      </c>
    </row>
    <row r="18" spans="1:32" s="451" customFormat="1" ht="37.5" customHeight="1">
      <c r="A18" s="2831" t="s">
        <v>151</v>
      </c>
      <c r="B18" s="2819">
        <v>71</v>
      </c>
      <c r="C18" s="2816">
        <v>11</v>
      </c>
      <c r="D18" s="2821">
        <v>82</v>
      </c>
      <c r="E18" s="2819">
        <v>52</v>
      </c>
      <c r="F18" s="2816">
        <v>14</v>
      </c>
      <c r="G18" s="2821">
        <v>66</v>
      </c>
      <c r="H18" s="2819">
        <v>64</v>
      </c>
      <c r="I18" s="2816">
        <v>30</v>
      </c>
      <c r="J18" s="2820">
        <v>94</v>
      </c>
      <c r="K18" s="2817">
        <v>56</v>
      </c>
      <c r="L18" s="2816">
        <v>3</v>
      </c>
      <c r="M18" s="2817">
        <v>59</v>
      </c>
      <c r="N18" s="2819">
        <v>0</v>
      </c>
      <c r="O18" s="2816">
        <v>0</v>
      </c>
      <c r="P18" s="2820">
        <v>0</v>
      </c>
      <c r="Q18" s="2819">
        <f t="shared" si="4"/>
        <v>243</v>
      </c>
      <c r="R18" s="2816">
        <f t="shared" si="0"/>
        <v>58</v>
      </c>
      <c r="S18" s="2820">
        <f t="shared" si="0"/>
        <v>301</v>
      </c>
      <c r="T18" s="2818">
        <v>25</v>
      </c>
      <c r="U18" s="2816">
        <v>1</v>
      </c>
      <c r="V18" s="2820">
        <v>26</v>
      </c>
      <c r="W18" s="2818">
        <v>24</v>
      </c>
      <c r="X18" s="2816">
        <v>0</v>
      </c>
      <c r="Y18" s="2820">
        <v>24</v>
      </c>
      <c r="Z18" s="2819">
        <v>49</v>
      </c>
      <c r="AA18" s="2816">
        <v>1</v>
      </c>
      <c r="AB18" s="2821">
        <v>50</v>
      </c>
      <c r="AC18" s="2811">
        <f t="shared" si="1"/>
        <v>292</v>
      </c>
      <c r="AD18" s="2812">
        <f t="shared" si="2"/>
        <v>59</v>
      </c>
      <c r="AE18" s="2813">
        <f t="shared" si="3"/>
        <v>351</v>
      </c>
      <c r="AF18" s="436"/>
    </row>
    <row r="19" spans="1:32" s="451" customFormat="1" ht="39.75" customHeight="1" thickBot="1">
      <c r="A19" s="2832" t="s">
        <v>152</v>
      </c>
      <c r="B19" s="2833">
        <v>59</v>
      </c>
      <c r="C19" s="2828">
        <v>18</v>
      </c>
      <c r="D19" s="2830">
        <v>77</v>
      </c>
      <c r="E19" s="2833">
        <v>2</v>
      </c>
      <c r="F19" s="2828">
        <v>70</v>
      </c>
      <c r="G19" s="2830">
        <v>72</v>
      </c>
      <c r="H19" s="2834">
        <v>4</v>
      </c>
      <c r="I19" s="2835">
        <v>140</v>
      </c>
      <c r="J19" s="2830">
        <v>144</v>
      </c>
      <c r="K19" s="2833">
        <v>1</v>
      </c>
      <c r="L19" s="2828">
        <v>90</v>
      </c>
      <c r="M19" s="2830">
        <v>91</v>
      </c>
      <c r="N19" s="2834">
        <v>0</v>
      </c>
      <c r="O19" s="2835">
        <v>0</v>
      </c>
      <c r="P19" s="2836">
        <v>0</v>
      </c>
      <c r="Q19" s="2834">
        <f t="shared" si="4"/>
        <v>66</v>
      </c>
      <c r="R19" s="2835">
        <f t="shared" si="0"/>
        <v>318</v>
      </c>
      <c r="S19" s="2820">
        <f t="shared" si="0"/>
        <v>384</v>
      </c>
      <c r="T19" s="2827">
        <v>20</v>
      </c>
      <c r="U19" s="2828">
        <v>1</v>
      </c>
      <c r="V19" s="2830">
        <v>21</v>
      </c>
      <c r="W19" s="2833">
        <v>10</v>
      </c>
      <c r="X19" s="2828">
        <v>0</v>
      </c>
      <c r="Y19" s="2830">
        <v>10</v>
      </c>
      <c r="Z19" s="2819">
        <v>30</v>
      </c>
      <c r="AA19" s="2816">
        <v>1</v>
      </c>
      <c r="AB19" s="2821">
        <v>31</v>
      </c>
      <c r="AC19" s="2837">
        <f t="shared" si="1"/>
        <v>96</v>
      </c>
      <c r="AD19" s="2838">
        <f t="shared" si="2"/>
        <v>319</v>
      </c>
      <c r="AE19" s="2839">
        <f t="shared" si="3"/>
        <v>415</v>
      </c>
      <c r="AF19" s="436"/>
    </row>
    <row r="20" spans="1:32" ht="37.5" customHeight="1" thickBot="1">
      <c r="A20" s="452" t="s">
        <v>153</v>
      </c>
      <c r="B20" s="546">
        <f aca="true" t="shared" si="5" ref="B20:AB20">SUM(B10:B19)</f>
        <v>2659</v>
      </c>
      <c r="C20" s="546">
        <f t="shared" si="5"/>
        <v>336</v>
      </c>
      <c r="D20" s="546">
        <f t="shared" si="5"/>
        <v>2995</v>
      </c>
      <c r="E20" s="546">
        <f t="shared" si="5"/>
        <v>2429</v>
      </c>
      <c r="F20" s="546">
        <f t="shared" si="5"/>
        <v>489</v>
      </c>
      <c r="G20" s="1178">
        <f t="shared" si="5"/>
        <v>2918</v>
      </c>
      <c r="H20" s="546">
        <f t="shared" si="5"/>
        <v>2629</v>
      </c>
      <c r="I20" s="546">
        <f t="shared" si="5"/>
        <v>921</v>
      </c>
      <c r="J20" s="547">
        <f t="shared" si="5"/>
        <v>3550</v>
      </c>
      <c r="K20" s="548">
        <f t="shared" si="5"/>
        <v>1700</v>
      </c>
      <c r="L20" s="546">
        <f t="shared" si="5"/>
        <v>888</v>
      </c>
      <c r="M20" s="1178">
        <f t="shared" si="5"/>
        <v>2588</v>
      </c>
      <c r="N20" s="547">
        <f t="shared" si="5"/>
        <v>45</v>
      </c>
      <c r="O20" s="548">
        <f t="shared" si="5"/>
        <v>41</v>
      </c>
      <c r="P20" s="1178">
        <f t="shared" si="5"/>
        <v>86</v>
      </c>
      <c r="Q20" s="546">
        <f t="shared" si="5"/>
        <v>9462</v>
      </c>
      <c r="R20" s="549">
        <f t="shared" si="5"/>
        <v>2675</v>
      </c>
      <c r="S20" s="550">
        <f t="shared" si="5"/>
        <v>12137</v>
      </c>
      <c r="T20" s="548">
        <f t="shared" si="5"/>
        <v>1410</v>
      </c>
      <c r="U20" s="546">
        <f t="shared" si="5"/>
        <v>44</v>
      </c>
      <c r="V20" s="546">
        <f t="shared" si="5"/>
        <v>1454</v>
      </c>
      <c r="W20" s="546">
        <f t="shared" si="5"/>
        <v>1110</v>
      </c>
      <c r="X20" s="546">
        <f t="shared" si="5"/>
        <v>20</v>
      </c>
      <c r="Y20" s="546">
        <f t="shared" si="5"/>
        <v>1130</v>
      </c>
      <c r="Z20" s="546">
        <f t="shared" si="5"/>
        <v>2520</v>
      </c>
      <c r="AA20" s="546">
        <f t="shared" si="5"/>
        <v>64</v>
      </c>
      <c r="AB20" s="546">
        <f t="shared" si="5"/>
        <v>2584</v>
      </c>
      <c r="AC20" s="547">
        <f t="shared" si="1"/>
        <v>11982</v>
      </c>
      <c r="AD20" s="547">
        <f t="shared" si="2"/>
        <v>2739</v>
      </c>
      <c r="AE20" s="547">
        <f t="shared" si="3"/>
        <v>14721</v>
      </c>
      <c r="AF20" s="453"/>
    </row>
    <row r="21" spans="1:36" ht="24.75" customHeight="1">
      <c r="A21" s="2891" t="s">
        <v>154</v>
      </c>
      <c r="B21" s="2891"/>
      <c r="C21" s="2891"/>
      <c r="D21" s="2891"/>
      <c r="E21" s="2891"/>
      <c r="F21" s="2891"/>
      <c r="G21" s="2891"/>
      <c r="H21" s="2891"/>
      <c r="I21" s="2891"/>
      <c r="J21" s="2891"/>
      <c r="K21" s="2891"/>
      <c r="L21" s="2891"/>
      <c r="M21" s="2891"/>
      <c r="N21" s="2891"/>
      <c r="O21" s="2891"/>
      <c r="P21" s="2891"/>
      <c r="Q21" s="2891"/>
      <c r="R21" s="2891"/>
      <c r="S21" s="2891"/>
      <c r="T21" s="2891"/>
      <c r="U21" s="2891"/>
      <c r="V21" s="2891"/>
      <c r="W21" s="2891"/>
      <c r="X21" s="2891"/>
      <c r="Y21" s="2891"/>
      <c r="Z21" s="2891"/>
      <c r="AA21" s="2891"/>
      <c r="AB21" s="2891"/>
      <c r="AC21" s="2891"/>
      <c r="AD21" s="2891"/>
      <c r="AE21" s="2891"/>
      <c r="AF21" s="2802"/>
      <c r="AG21" s="2802"/>
      <c r="AH21" s="1925"/>
      <c r="AI21" s="1925"/>
      <c r="AJ21" s="1925"/>
    </row>
    <row r="22" spans="1:36" ht="24.75" customHeight="1">
      <c r="A22" s="2892" t="s">
        <v>342</v>
      </c>
      <c r="B22" s="2892"/>
      <c r="C22" s="2892"/>
      <c r="D22" s="2892"/>
      <c r="E22" s="2892"/>
      <c r="F22" s="2892"/>
      <c r="G22" s="2892"/>
      <c r="H22" s="2892"/>
      <c r="I22" s="2892"/>
      <c r="J22" s="2892"/>
      <c r="K22" s="2892"/>
      <c r="L22" s="2892"/>
      <c r="M22" s="2892"/>
      <c r="N22" s="2892"/>
      <c r="O22" s="2892"/>
      <c r="P22" s="2892"/>
      <c r="Q22" s="2892"/>
      <c r="R22" s="2892"/>
      <c r="S22" s="2892"/>
      <c r="T22" s="2892"/>
      <c r="U22" s="2892"/>
      <c r="V22" s="2892"/>
      <c r="W22" s="2892"/>
      <c r="X22" s="2892"/>
      <c r="Y22" s="2892"/>
      <c r="Z22" s="2892"/>
      <c r="AA22" s="2892"/>
      <c r="AB22" s="2892"/>
      <c r="AC22" s="2892"/>
      <c r="AD22" s="2892"/>
      <c r="AE22" s="2892"/>
      <c r="AF22" s="2803"/>
      <c r="AG22" s="2803"/>
      <c r="AH22" s="1926"/>
      <c r="AI22" s="1926"/>
      <c r="AJ22" s="1926"/>
    </row>
    <row r="23" spans="1:36" ht="17.25" customHeight="1" thickBot="1">
      <c r="A23" s="2893" t="s">
        <v>155</v>
      </c>
      <c r="B23" s="2893"/>
      <c r="C23" s="2893"/>
      <c r="D23" s="2893"/>
      <c r="E23" s="2893"/>
      <c r="F23" s="2893"/>
      <c r="G23" s="2893"/>
      <c r="H23" s="2893"/>
      <c r="I23" s="2893"/>
      <c r="J23" s="2893"/>
      <c r="K23" s="2893"/>
      <c r="L23" s="2893"/>
      <c r="M23" s="2893"/>
      <c r="N23" s="2893"/>
      <c r="O23" s="2893"/>
      <c r="P23" s="2893"/>
      <c r="Q23" s="2893"/>
      <c r="R23" s="2893"/>
      <c r="S23" s="2893"/>
      <c r="T23" s="2893"/>
      <c r="U23" s="2893"/>
      <c r="V23" s="2893"/>
      <c r="W23" s="2893"/>
      <c r="X23" s="2893"/>
      <c r="Y23" s="2893"/>
      <c r="Z23" s="2893"/>
      <c r="AA23" s="2893"/>
      <c r="AB23" s="2893"/>
      <c r="AC23" s="2893"/>
      <c r="AD23" s="2893"/>
      <c r="AE23" s="2893"/>
      <c r="AF23" s="2802"/>
      <c r="AG23" s="2802"/>
      <c r="AH23" s="1925"/>
      <c r="AI23" s="437"/>
      <c r="AJ23" s="437"/>
    </row>
    <row r="24" spans="1:34" ht="27.75" customHeight="1">
      <c r="A24" s="2894" t="s">
        <v>170</v>
      </c>
      <c r="B24" s="2897">
        <v>1</v>
      </c>
      <c r="C24" s="2898"/>
      <c r="D24" s="2899"/>
      <c r="E24" s="2897">
        <v>2</v>
      </c>
      <c r="F24" s="2898"/>
      <c r="G24" s="2899"/>
      <c r="H24" s="2897">
        <v>3</v>
      </c>
      <c r="I24" s="2898"/>
      <c r="J24" s="2899"/>
      <c r="K24" s="2897">
        <v>4</v>
      </c>
      <c r="L24" s="2898"/>
      <c r="M24" s="2899"/>
      <c r="N24" s="2897">
        <v>5</v>
      </c>
      <c r="O24" s="2898"/>
      <c r="P24" s="2899"/>
      <c r="Q24" s="2897" t="s">
        <v>4</v>
      </c>
      <c r="R24" s="2898"/>
      <c r="S24" s="2899"/>
      <c r="T24" s="2885">
        <v>1</v>
      </c>
      <c r="U24" s="2886"/>
      <c r="V24" s="2887"/>
      <c r="W24" s="2885">
        <v>2</v>
      </c>
      <c r="X24" s="2886"/>
      <c r="Y24" s="2886"/>
      <c r="Z24" s="2885">
        <v>3</v>
      </c>
      <c r="AA24" s="2886"/>
      <c r="AB24" s="2887"/>
      <c r="AC24" s="2885" t="s">
        <v>156</v>
      </c>
      <c r="AD24" s="2886"/>
      <c r="AE24" s="2887"/>
      <c r="AF24" s="2798" t="s">
        <v>4</v>
      </c>
      <c r="AG24" s="2799"/>
      <c r="AH24" s="440" t="s">
        <v>157</v>
      </c>
    </row>
    <row r="25" spans="1:34" ht="18" customHeight="1" thickBot="1">
      <c r="A25" s="2895"/>
      <c r="B25" s="2900"/>
      <c r="C25" s="2901"/>
      <c r="D25" s="2902"/>
      <c r="E25" s="2900"/>
      <c r="F25" s="2901"/>
      <c r="G25" s="2902"/>
      <c r="H25" s="2900"/>
      <c r="I25" s="2901"/>
      <c r="J25" s="2902"/>
      <c r="K25" s="2900"/>
      <c r="L25" s="2901"/>
      <c r="M25" s="2902"/>
      <c r="N25" s="2900"/>
      <c r="O25" s="2901"/>
      <c r="P25" s="2902"/>
      <c r="Q25" s="2888" t="s">
        <v>171</v>
      </c>
      <c r="R25" s="2889"/>
      <c r="S25" s="2890"/>
      <c r="T25" s="2888" t="s">
        <v>5</v>
      </c>
      <c r="U25" s="2889"/>
      <c r="V25" s="2890"/>
      <c r="W25" s="2888" t="s">
        <v>5</v>
      </c>
      <c r="X25" s="2889"/>
      <c r="Y25" s="2890"/>
      <c r="Z25" s="2888" t="s">
        <v>5</v>
      </c>
      <c r="AA25" s="2889"/>
      <c r="AB25" s="2890"/>
      <c r="AC25" s="2888" t="s">
        <v>5</v>
      </c>
      <c r="AD25" s="2889"/>
      <c r="AE25" s="2890"/>
      <c r="AF25" s="2800"/>
      <c r="AG25" s="2801"/>
      <c r="AH25" s="443"/>
    </row>
    <row r="26" spans="1:34" ht="84" customHeight="1" thickBot="1">
      <c r="A26" s="2896"/>
      <c r="B26" s="444" t="s">
        <v>140</v>
      </c>
      <c r="C26" s="445" t="s">
        <v>141</v>
      </c>
      <c r="D26" s="448" t="s">
        <v>142</v>
      </c>
      <c r="E26" s="444" t="s">
        <v>140</v>
      </c>
      <c r="F26" s="445" t="s">
        <v>141</v>
      </c>
      <c r="G26" s="448" t="s">
        <v>142</v>
      </c>
      <c r="H26" s="444" t="s">
        <v>140</v>
      </c>
      <c r="I26" s="445" t="s">
        <v>141</v>
      </c>
      <c r="J26" s="449" t="s">
        <v>142</v>
      </c>
      <c r="K26" s="444" t="s">
        <v>140</v>
      </c>
      <c r="L26" s="445" t="s">
        <v>312</v>
      </c>
      <c r="M26" s="448" t="s">
        <v>142</v>
      </c>
      <c r="N26" s="444" t="s">
        <v>140</v>
      </c>
      <c r="O26" s="445" t="s">
        <v>141</v>
      </c>
      <c r="P26" s="449" t="s">
        <v>142</v>
      </c>
      <c r="Q26" s="444" t="s">
        <v>140</v>
      </c>
      <c r="R26" s="445" t="s">
        <v>141</v>
      </c>
      <c r="S26" s="448" t="s">
        <v>142</v>
      </c>
      <c r="T26" s="444" t="s">
        <v>140</v>
      </c>
      <c r="U26" s="445" t="s">
        <v>141</v>
      </c>
      <c r="V26" s="454" t="s">
        <v>142</v>
      </c>
      <c r="W26" s="444" t="s">
        <v>140</v>
      </c>
      <c r="X26" s="445" t="s">
        <v>141</v>
      </c>
      <c r="Y26" s="455" t="s">
        <v>142</v>
      </c>
      <c r="Z26" s="444" t="s">
        <v>140</v>
      </c>
      <c r="AA26" s="445" t="s">
        <v>141</v>
      </c>
      <c r="AB26" s="449" t="s">
        <v>142</v>
      </c>
      <c r="AC26" s="444" t="s">
        <v>140</v>
      </c>
      <c r="AD26" s="445" t="s">
        <v>141</v>
      </c>
      <c r="AE26" s="448" t="s">
        <v>142</v>
      </c>
      <c r="AF26" s="444" t="s">
        <v>140</v>
      </c>
      <c r="AG26" s="445" t="s">
        <v>141</v>
      </c>
      <c r="AH26" s="450"/>
    </row>
    <row r="27" spans="1:34" ht="33.75" customHeight="1">
      <c r="A27" s="2823" t="s">
        <v>144</v>
      </c>
      <c r="B27" s="2805">
        <v>177</v>
      </c>
      <c r="C27" s="2806">
        <v>173</v>
      </c>
      <c r="D27" s="2808">
        <v>350</v>
      </c>
      <c r="E27" s="2805">
        <v>164</v>
      </c>
      <c r="F27" s="2806">
        <v>288</v>
      </c>
      <c r="G27" s="2808">
        <v>452</v>
      </c>
      <c r="H27" s="2805">
        <v>278</v>
      </c>
      <c r="I27" s="2806">
        <v>491</v>
      </c>
      <c r="J27" s="2808">
        <v>769</v>
      </c>
      <c r="K27" s="2805">
        <v>91</v>
      </c>
      <c r="L27" s="2806">
        <v>343</v>
      </c>
      <c r="M27" s="2808">
        <v>434</v>
      </c>
      <c r="N27" s="2805">
        <v>116</v>
      </c>
      <c r="O27" s="2806">
        <v>313</v>
      </c>
      <c r="P27" s="2807">
        <v>429</v>
      </c>
      <c r="Q27" s="2810">
        <f aca="true" t="shared" si="6" ref="Q27:S36">B27+E27+H27+K27+N27</f>
        <v>826</v>
      </c>
      <c r="R27" s="2816">
        <f t="shared" si="6"/>
        <v>1608</v>
      </c>
      <c r="S27" s="2809">
        <f t="shared" si="6"/>
        <v>2434</v>
      </c>
      <c r="T27" s="2805">
        <v>102</v>
      </c>
      <c r="U27" s="2806">
        <v>93</v>
      </c>
      <c r="V27" s="2808">
        <v>195</v>
      </c>
      <c r="W27" s="2805">
        <v>96</v>
      </c>
      <c r="X27" s="2806">
        <v>124</v>
      </c>
      <c r="Y27" s="2808">
        <v>210</v>
      </c>
      <c r="Z27" s="2805">
        <v>73</v>
      </c>
      <c r="AA27" s="2806">
        <v>293</v>
      </c>
      <c r="AB27" s="2807">
        <v>366</v>
      </c>
      <c r="AC27" s="2805">
        <v>261</v>
      </c>
      <c r="AD27" s="2806">
        <v>510</v>
      </c>
      <c r="AE27" s="2840">
        <v>771</v>
      </c>
      <c r="AF27" s="2811">
        <f aca="true" t="shared" si="7" ref="AF27:AF37">Q27+AC27</f>
        <v>1087</v>
      </c>
      <c r="AG27" s="2812">
        <f aca="true" t="shared" si="8" ref="AG27:AG37">R27+AD27</f>
        <v>2118</v>
      </c>
      <c r="AH27" s="2813">
        <f aca="true" t="shared" si="9" ref="AH27:AH37">S27+AE27</f>
        <v>3205</v>
      </c>
    </row>
    <row r="28" spans="1:34" ht="34.5" customHeight="1">
      <c r="A28" s="2841" t="s">
        <v>145</v>
      </c>
      <c r="B28" s="2815">
        <v>0</v>
      </c>
      <c r="C28" s="2816">
        <v>85</v>
      </c>
      <c r="D28" s="2818">
        <v>85</v>
      </c>
      <c r="E28" s="2815">
        <v>0</v>
      </c>
      <c r="F28" s="2816">
        <v>98</v>
      </c>
      <c r="G28" s="2818">
        <v>98</v>
      </c>
      <c r="H28" s="2815">
        <v>0</v>
      </c>
      <c r="I28" s="2816">
        <v>143</v>
      </c>
      <c r="J28" s="2818">
        <v>143</v>
      </c>
      <c r="K28" s="2815">
        <v>5</v>
      </c>
      <c r="L28" s="2816">
        <v>98</v>
      </c>
      <c r="M28" s="2818">
        <v>103</v>
      </c>
      <c r="N28" s="2815">
        <v>6</v>
      </c>
      <c r="O28" s="2816">
        <v>102</v>
      </c>
      <c r="P28" s="2818">
        <v>108</v>
      </c>
      <c r="Q28" s="2819">
        <f t="shared" si="6"/>
        <v>11</v>
      </c>
      <c r="R28" s="2816">
        <f t="shared" si="6"/>
        <v>526</v>
      </c>
      <c r="S28" s="2820">
        <f t="shared" si="6"/>
        <v>537</v>
      </c>
      <c r="T28" s="2815">
        <v>0</v>
      </c>
      <c r="U28" s="2816">
        <v>32</v>
      </c>
      <c r="V28" s="2818">
        <v>32</v>
      </c>
      <c r="W28" s="2815">
        <v>0</v>
      </c>
      <c r="X28" s="2816">
        <v>17</v>
      </c>
      <c r="Y28" s="2818">
        <v>17</v>
      </c>
      <c r="Z28" s="2815">
        <v>1</v>
      </c>
      <c r="AA28" s="2816">
        <v>45</v>
      </c>
      <c r="AB28" s="2817">
        <v>46</v>
      </c>
      <c r="AC28" s="2819">
        <v>1</v>
      </c>
      <c r="AD28" s="2816">
        <v>94</v>
      </c>
      <c r="AE28" s="2820">
        <v>95</v>
      </c>
      <c r="AF28" s="2811">
        <f t="shared" si="7"/>
        <v>12</v>
      </c>
      <c r="AG28" s="2812">
        <f t="shared" si="8"/>
        <v>620</v>
      </c>
      <c r="AH28" s="2813">
        <f t="shared" si="9"/>
        <v>632</v>
      </c>
    </row>
    <row r="29" spans="1:34" ht="33" customHeight="1">
      <c r="A29" s="2841" t="s">
        <v>146</v>
      </c>
      <c r="B29" s="2815">
        <v>132</v>
      </c>
      <c r="C29" s="2816">
        <v>66</v>
      </c>
      <c r="D29" s="2818">
        <v>198</v>
      </c>
      <c r="E29" s="2815">
        <v>113</v>
      </c>
      <c r="F29" s="2816">
        <v>69</v>
      </c>
      <c r="G29" s="2818">
        <v>182</v>
      </c>
      <c r="H29" s="2815">
        <v>81</v>
      </c>
      <c r="I29" s="2816">
        <v>93</v>
      </c>
      <c r="J29" s="2818">
        <v>174</v>
      </c>
      <c r="K29" s="2815">
        <v>58</v>
      </c>
      <c r="L29" s="2816">
        <v>43</v>
      </c>
      <c r="M29" s="2818">
        <v>101</v>
      </c>
      <c r="N29" s="2815">
        <v>121</v>
      </c>
      <c r="O29" s="2816">
        <v>94</v>
      </c>
      <c r="P29" s="2818">
        <v>215</v>
      </c>
      <c r="Q29" s="2819">
        <f t="shared" si="6"/>
        <v>505</v>
      </c>
      <c r="R29" s="2816">
        <f t="shared" si="6"/>
        <v>365</v>
      </c>
      <c r="S29" s="2820">
        <f t="shared" si="6"/>
        <v>870</v>
      </c>
      <c r="T29" s="2815">
        <v>115</v>
      </c>
      <c r="U29" s="2816">
        <v>19</v>
      </c>
      <c r="V29" s="2818">
        <v>134</v>
      </c>
      <c r="W29" s="2815">
        <v>101</v>
      </c>
      <c r="X29" s="2816">
        <v>22</v>
      </c>
      <c r="Y29" s="2818">
        <v>123</v>
      </c>
      <c r="Z29" s="2815">
        <v>92</v>
      </c>
      <c r="AA29" s="2816">
        <v>58</v>
      </c>
      <c r="AB29" s="2817">
        <v>150</v>
      </c>
      <c r="AC29" s="2819">
        <v>308</v>
      </c>
      <c r="AD29" s="2816">
        <v>99</v>
      </c>
      <c r="AE29" s="2821">
        <v>407</v>
      </c>
      <c r="AF29" s="2811">
        <f t="shared" si="7"/>
        <v>813</v>
      </c>
      <c r="AG29" s="2812">
        <f t="shared" si="8"/>
        <v>464</v>
      </c>
      <c r="AH29" s="2813">
        <f t="shared" si="9"/>
        <v>1277</v>
      </c>
    </row>
    <row r="30" spans="1:34" ht="30" customHeight="1">
      <c r="A30" s="2814" t="s">
        <v>128</v>
      </c>
      <c r="B30" s="2815">
        <v>5</v>
      </c>
      <c r="C30" s="2816">
        <v>5</v>
      </c>
      <c r="D30" s="2818">
        <v>10</v>
      </c>
      <c r="E30" s="2815">
        <v>19</v>
      </c>
      <c r="F30" s="2816">
        <v>27</v>
      </c>
      <c r="G30" s="2818">
        <v>46</v>
      </c>
      <c r="H30" s="2815">
        <v>25</v>
      </c>
      <c r="I30" s="2816">
        <v>33</v>
      </c>
      <c r="J30" s="2818">
        <v>58</v>
      </c>
      <c r="K30" s="2815">
        <v>3</v>
      </c>
      <c r="L30" s="2816">
        <v>29</v>
      </c>
      <c r="M30" s="2818">
        <v>32</v>
      </c>
      <c r="N30" s="2815">
        <v>3</v>
      </c>
      <c r="O30" s="2816">
        <v>31</v>
      </c>
      <c r="P30" s="2818">
        <v>34</v>
      </c>
      <c r="Q30" s="2819">
        <f t="shared" si="6"/>
        <v>55</v>
      </c>
      <c r="R30" s="2816">
        <f t="shared" si="6"/>
        <v>125</v>
      </c>
      <c r="S30" s="2820">
        <f t="shared" si="6"/>
        <v>180</v>
      </c>
      <c r="T30" s="2815">
        <v>0</v>
      </c>
      <c r="U30" s="2816">
        <v>2</v>
      </c>
      <c r="V30" s="2818">
        <v>2</v>
      </c>
      <c r="W30" s="2815">
        <v>0</v>
      </c>
      <c r="X30" s="2816">
        <v>4</v>
      </c>
      <c r="Y30" s="2818">
        <v>4</v>
      </c>
      <c r="Z30" s="2815">
        <v>0</v>
      </c>
      <c r="AA30" s="2816">
        <v>2</v>
      </c>
      <c r="AB30" s="2817">
        <v>2</v>
      </c>
      <c r="AC30" s="2819">
        <v>0</v>
      </c>
      <c r="AD30" s="2816">
        <v>8</v>
      </c>
      <c r="AE30" s="2821">
        <v>8</v>
      </c>
      <c r="AF30" s="2811">
        <f t="shared" si="7"/>
        <v>55</v>
      </c>
      <c r="AG30" s="2812">
        <f t="shared" si="8"/>
        <v>133</v>
      </c>
      <c r="AH30" s="2813">
        <f t="shared" si="9"/>
        <v>188</v>
      </c>
    </row>
    <row r="31" spans="1:34" ht="31.5" customHeight="1">
      <c r="A31" s="2814" t="s">
        <v>147</v>
      </c>
      <c r="B31" s="2815">
        <v>83</v>
      </c>
      <c r="C31" s="2816">
        <v>96</v>
      </c>
      <c r="D31" s="2818">
        <v>179</v>
      </c>
      <c r="E31" s="2815">
        <v>63</v>
      </c>
      <c r="F31" s="2816">
        <v>86</v>
      </c>
      <c r="G31" s="2818">
        <v>149</v>
      </c>
      <c r="H31" s="2815">
        <v>139</v>
      </c>
      <c r="I31" s="2816">
        <v>277</v>
      </c>
      <c r="J31" s="2818">
        <v>416</v>
      </c>
      <c r="K31" s="2815">
        <v>61</v>
      </c>
      <c r="L31" s="2816">
        <v>258</v>
      </c>
      <c r="M31" s="2818">
        <v>319</v>
      </c>
      <c r="N31" s="2815">
        <v>48</v>
      </c>
      <c r="O31" s="2816">
        <v>288</v>
      </c>
      <c r="P31" s="2818">
        <v>336</v>
      </c>
      <c r="Q31" s="2819">
        <f t="shared" si="6"/>
        <v>394</v>
      </c>
      <c r="R31" s="2816">
        <f t="shared" si="6"/>
        <v>1005</v>
      </c>
      <c r="S31" s="2820">
        <f t="shared" si="6"/>
        <v>1399</v>
      </c>
      <c r="T31" s="2815">
        <v>75</v>
      </c>
      <c r="U31" s="2816">
        <v>65</v>
      </c>
      <c r="V31" s="2818">
        <v>140</v>
      </c>
      <c r="W31" s="2815">
        <v>79</v>
      </c>
      <c r="X31" s="2816">
        <v>111</v>
      </c>
      <c r="Y31" s="2818">
        <v>190</v>
      </c>
      <c r="Z31" s="2815">
        <v>108</v>
      </c>
      <c r="AA31" s="2816">
        <v>315</v>
      </c>
      <c r="AB31" s="2817">
        <v>423</v>
      </c>
      <c r="AC31" s="2819">
        <v>262</v>
      </c>
      <c r="AD31" s="2816">
        <v>491</v>
      </c>
      <c r="AE31" s="2821">
        <v>753</v>
      </c>
      <c r="AF31" s="2811">
        <f t="shared" si="7"/>
        <v>656</v>
      </c>
      <c r="AG31" s="2812">
        <f t="shared" si="8"/>
        <v>1496</v>
      </c>
      <c r="AH31" s="2813">
        <f t="shared" si="9"/>
        <v>2152</v>
      </c>
    </row>
    <row r="32" spans="1:34" ht="37.5" customHeight="1">
      <c r="A32" s="2841" t="s">
        <v>148</v>
      </c>
      <c r="B32" s="2815">
        <v>0</v>
      </c>
      <c r="C32" s="2816">
        <v>0</v>
      </c>
      <c r="D32" s="2822">
        <v>0</v>
      </c>
      <c r="E32" s="2817">
        <v>0</v>
      </c>
      <c r="F32" s="2816">
        <v>0</v>
      </c>
      <c r="G32" s="2822">
        <v>0</v>
      </c>
      <c r="H32" s="2817">
        <v>0</v>
      </c>
      <c r="I32" s="2816">
        <v>0</v>
      </c>
      <c r="J32" s="2817">
        <v>0</v>
      </c>
      <c r="K32" s="2815">
        <v>0</v>
      </c>
      <c r="L32" s="2816">
        <v>0</v>
      </c>
      <c r="M32" s="2822">
        <v>0</v>
      </c>
      <c r="N32" s="2817">
        <v>0</v>
      </c>
      <c r="O32" s="2816">
        <v>0</v>
      </c>
      <c r="P32" s="2817">
        <v>0</v>
      </c>
      <c r="Q32" s="2815">
        <f t="shared" si="6"/>
        <v>0</v>
      </c>
      <c r="R32" s="2816">
        <f t="shared" si="6"/>
        <v>0</v>
      </c>
      <c r="S32" s="2820">
        <f t="shared" si="6"/>
        <v>0</v>
      </c>
      <c r="T32" s="2815">
        <v>0</v>
      </c>
      <c r="U32" s="2816">
        <v>24</v>
      </c>
      <c r="V32" s="2818">
        <v>24</v>
      </c>
      <c r="W32" s="2815">
        <v>0</v>
      </c>
      <c r="X32" s="2816">
        <v>37</v>
      </c>
      <c r="Y32" s="2818">
        <v>37</v>
      </c>
      <c r="Z32" s="2815">
        <v>0</v>
      </c>
      <c r="AA32" s="2816">
        <v>28</v>
      </c>
      <c r="AB32" s="2818">
        <v>28</v>
      </c>
      <c r="AC32" s="2819">
        <v>0</v>
      </c>
      <c r="AD32" s="2816">
        <v>89</v>
      </c>
      <c r="AE32" s="2821">
        <v>89</v>
      </c>
      <c r="AF32" s="2811">
        <f t="shared" si="7"/>
        <v>0</v>
      </c>
      <c r="AG32" s="2812">
        <f t="shared" si="8"/>
        <v>89</v>
      </c>
      <c r="AH32" s="2813">
        <f t="shared" si="9"/>
        <v>89</v>
      </c>
    </row>
    <row r="33" spans="1:34" ht="39" customHeight="1">
      <c r="A33" s="2824" t="s">
        <v>149</v>
      </c>
      <c r="B33" s="2815">
        <v>20</v>
      </c>
      <c r="C33" s="2816">
        <v>25</v>
      </c>
      <c r="D33" s="2822">
        <v>45</v>
      </c>
      <c r="E33" s="2817">
        <v>10</v>
      </c>
      <c r="F33" s="2816">
        <v>62</v>
      </c>
      <c r="G33" s="2817">
        <v>72</v>
      </c>
      <c r="H33" s="2815">
        <v>6</v>
      </c>
      <c r="I33" s="2816">
        <v>46</v>
      </c>
      <c r="J33" s="2822">
        <v>52</v>
      </c>
      <c r="K33" s="2817">
        <v>2</v>
      </c>
      <c r="L33" s="2816">
        <v>1</v>
      </c>
      <c r="M33" s="2817">
        <v>3</v>
      </c>
      <c r="N33" s="2815">
        <v>2</v>
      </c>
      <c r="O33" s="2816">
        <v>7</v>
      </c>
      <c r="P33" s="2822">
        <v>9</v>
      </c>
      <c r="Q33" s="2819">
        <f t="shared" si="6"/>
        <v>40</v>
      </c>
      <c r="R33" s="2816">
        <f t="shared" si="6"/>
        <v>141</v>
      </c>
      <c r="S33" s="2820">
        <f>D33+G33+J33+M33+P33</f>
        <v>181</v>
      </c>
      <c r="T33" s="2815">
        <v>0</v>
      </c>
      <c r="U33" s="2816">
        <v>0</v>
      </c>
      <c r="V33" s="2822">
        <v>0</v>
      </c>
      <c r="W33" s="2817">
        <v>0</v>
      </c>
      <c r="X33" s="2816">
        <v>0</v>
      </c>
      <c r="Y33" s="2817">
        <v>0</v>
      </c>
      <c r="Z33" s="2815" t="s">
        <v>281</v>
      </c>
      <c r="AA33" s="2816">
        <v>0</v>
      </c>
      <c r="AB33" s="2817">
        <v>0</v>
      </c>
      <c r="AC33" s="2819">
        <v>0</v>
      </c>
      <c r="AD33" s="2816">
        <v>0</v>
      </c>
      <c r="AE33" s="2821">
        <v>0</v>
      </c>
      <c r="AF33" s="2811">
        <f t="shared" si="7"/>
        <v>40</v>
      </c>
      <c r="AG33" s="2812">
        <f t="shared" si="8"/>
        <v>141</v>
      </c>
      <c r="AH33" s="2813">
        <f t="shared" si="9"/>
        <v>181</v>
      </c>
    </row>
    <row r="34" spans="1:34" ht="36.75" customHeight="1">
      <c r="A34" s="2831" t="s">
        <v>158</v>
      </c>
      <c r="B34" s="2825">
        <v>64</v>
      </c>
      <c r="C34" s="2828">
        <v>46</v>
      </c>
      <c r="D34" s="2827">
        <v>110</v>
      </c>
      <c r="E34" s="2825">
        <v>51</v>
      </c>
      <c r="F34" s="2828">
        <v>136</v>
      </c>
      <c r="G34" s="2827">
        <v>187</v>
      </c>
      <c r="H34" s="2825">
        <v>31</v>
      </c>
      <c r="I34" s="2828">
        <v>176</v>
      </c>
      <c r="J34" s="2827">
        <v>207</v>
      </c>
      <c r="K34" s="2825">
        <v>33</v>
      </c>
      <c r="L34" s="2828">
        <v>79</v>
      </c>
      <c r="M34" s="2827">
        <v>112</v>
      </c>
      <c r="N34" s="2825">
        <v>27</v>
      </c>
      <c r="O34" s="2828">
        <v>219</v>
      </c>
      <c r="P34" s="2827">
        <v>246</v>
      </c>
      <c r="Q34" s="2815">
        <f t="shared" si="6"/>
        <v>206</v>
      </c>
      <c r="R34" s="2816">
        <f t="shared" si="6"/>
        <v>656</v>
      </c>
      <c r="S34" s="2818">
        <f t="shared" si="6"/>
        <v>862</v>
      </c>
      <c r="T34" s="2815">
        <v>58</v>
      </c>
      <c r="U34" s="2816">
        <v>15</v>
      </c>
      <c r="V34" s="2818">
        <v>73</v>
      </c>
      <c r="W34" s="2815">
        <v>60</v>
      </c>
      <c r="X34" s="2816">
        <v>20</v>
      </c>
      <c r="Y34" s="2818">
        <v>80</v>
      </c>
      <c r="Z34" s="2815">
        <v>74</v>
      </c>
      <c r="AA34" s="2816">
        <v>250</v>
      </c>
      <c r="AB34" s="2817">
        <v>324</v>
      </c>
      <c r="AC34" s="2819">
        <v>192</v>
      </c>
      <c r="AD34" s="2816">
        <v>285</v>
      </c>
      <c r="AE34" s="2821">
        <v>477</v>
      </c>
      <c r="AF34" s="2811">
        <f t="shared" si="7"/>
        <v>398</v>
      </c>
      <c r="AG34" s="2812">
        <f t="shared" si="8"/>
        <v>941</v>
      </c>
      <c r="AH34" s="2813">
        <f t="shared" si="9"/>
        <v>1339</v>
      </c>
    </row>
    <row r="35" spans="1:34" ht="35.25" customHeight="1">
      <c r="A35" s="2831" t="s">
        <v>151</v>
      </c>
      <c r="B35" s="2815">
        <v>19</v>
      </c>
      <c r="C35" s="2816">
        <v>46</v>
      </c>
      <c r="D35" s="2822">
        <v>65</v>
      </c>
      <c r="E35" s="2817">
        <v>15</v>
      </c>
      <c r="F35" s="2816">
        <v>100</v>
      </c>
      <c r="G35" s="2817">
        <v>115</v>
      </c>
      <c r="H35" s="2815">
        <v>9</v>
      </c>
      <c r="I35" s="2816">
        <v>96</v>
      </c>
      <c r="J35" s="2822">
        <v>105</v>
      </c>
      <c r="K35" s="2817">
        <v>4</v>
      </c>
      <c r="L35" s="2816">
        <v>21</v>
      </c>
      <c r="M35" s="2817">
        <v>25</v>
      </c>
      <c r="N35" s="2815">
        <v>5</v>
      </c>
      <c r="O35" s="2816">
        <v>67</v>
      </c>
      <c r="P35" s="2822">
        <v>72</v>
      </c>
      <c r="Q35" s="2819">
        <f t="shared" si="6"/>
        <v>52</v>
      </c>
      <c r="R35" s="2816">
        <f t="shared" si="6"/>
        <v>330</v>
      </c>
      <c r="S35" s="2820">
        <f t="shared" si="6"/>
        <v>382</v>
      </c>
      <c r="T35" s="2815">
        <v>10</v>
      </c>
      <c r="U35" s="2816">
        <v>14</v>
      </c>
      <c r="V35" s="2818">
        <v>24</v>
      </c>
      <c r="W35" s="2815">
        <v>13</v>
      </c>
      <c r="X35" s="2816">
        <v>17</v>
      </c>
      <c r="Y35" s="2818">
        <v>30</v>
      </c>
      <c r="Z35" s="2815">
        <v>10</v>
      </c>
      <c r="AA35" s="2816">
        <v>26</v>
      </c>
      <c r="AB35" s="2817">
        <v>36</v>
      </c>
      <c r="AC35" s="2819">
        <v>33</v>
      </c>
      <c r="AD35" s="2816">
        <v>57</v>
      </c>
      <c r="AE35" s="2821">
        <v>90</v>
      </c>
      <c r="AF35" s="2811">
        <f t="shared" si="7"/>
        <v>85</v>
      </c>
      <c r="AG35" s="2812">
        <f t="shared" si="8"/>
        <v>387</v>
      </c>
      <c r="AH35" s="2813">
        <f t="shared" si="9"/>
        <v>472</v>
      </c>
    </row>
    <row r="36" spans="1:34" ht="42.75" customHeight="1" thickBot="1">
      <c r="A36" s="2842" t="s">
        <v>152</v>
      </c>
      <c r="B36" s="2837">
        <v>6</v>
      </c>
      <c r="C36" s="2843">
        <v>58</v>
      </c>
      <c r="D36" s="2844">
        <v>64</v>
      </c>
      <c r="E36" s="2837">
        <v>4</v>
      </c>
      <c r="F36" s="2843">
        <v>145</v>
      </c>
      <c r="G36" s="2844">
        <v>149</v>
      </c>
      <c r="H36" s="2837">
        <v>0</v>
      </c>
      <c r="I36" s="2843">
        <v>256</v>
      </c>
      <c r="J36" s="2844">
        <v>256</v>
      </c>
      <c r="K36" s="2837">
        <v>11</v>
      </c>
      <c r="L36" s="2843">
        <v>129</v>
      </c>
      <c r="M36" s="2844">
        <v>140</v>
      </c>
      <c r="N36" s="2837">
        <v>11</v>
      </c>
      <c r="O36" s="2843">
        <v>126</v>
      </c>
      <c r="P36" s="2844">
        <v>137</v>
      </c>
      <c r="Q36" s="2834">
        <f>B36+E36+H36+K36+N36</f>
        <v>32</v>
      </c>
      <c r="R36" s="2835">
        <f>C36+F36+I36+L36+O36</f>
        <v>714</v>
      </c>
      <c r="S36" s="2836">
        <f t="shared" si="6"/>
        <v>746</v>
      </c>
      <c r="T36" s="2825">
        <v>5</v>
      </c>
      <c r="U36" s="2835">
        <v>89</v>
      </c>
      <c r="V36" s="2827">
        <v>94</v>
      </c>
      <c r="W36" s="2825">
        <v>4</v>
      </c>
      <c r="X36" s="2835">
        <v>124</v>
      </c>
      <c r="Y36" s="2827">
        <v>128</v>
      </c>
      <c r="Z36" s="2825">
        <v>0</v>
      </c>
      <c r="AA36" s="2835">
        <v>159</v>
      </c>
      <c r="AB36" s="2826">
        <v>159</v>
      </c>
      <c r="AC36" s="2834">
        <v>9</v>
      </c>
      <c r="AD36" s="2835">
        <v>372</v>
      </c>
      <c r="AE36" s="2845">
        <v>381</v>
      </c>
      <c r="AF36" s="2837">
        <f t="shared" si="7"/>
        <v>41</v>
      </c>
      <c r="AG36" s="2812">
        <f t="shared" si="8"/>
        <v>1086</v>
      </c>
      <c r="AH36" s="2839">
        <f t="shared" si="9"/>
        <v>1127</v>
      </c>
    </row>
    <row r="37" spans="1:34" ht="41.25" customHeight="1" thickBot="1">
      <c r="A37" s="452" t="s">
        <v>153</v>
      </c>
      <c r="B37" s="546">
        <f aca="true" t="shared" si="10" ref="B37:AE37">SUM(B27:B36)</f>
        <v>506</v>
      </c>
      <c r="C37" s="546">
        <f t="shared" si="10"/>
        <v>600</v>
      </c>
      <c r="D37" s="546">
        <f t="shared" si="10"/>
        <v>1106</v>
      </c>
      <c r="E37" s="546">
        <f t="shared" si="10"/>
        <v>439</v>
      </c>
      <c r="F37" s="546">
        <f t="shared" si="10"/>
        <v>1011</v>
      </c>
      <c r="G37" s="546">
        <f t="shared" si="10"/>
        <v>1450</v>
      </c>
      <c r="H37" s="546">
        <f t="shared" si="10"/>
        <v>569</v>
      </c>
      <c r="I37" s="546">
        <f t="shared" si="10"/>
        <v>1611</v>
      </c>
      <c r="J37" s="546">
        <f t="shared" si="10"/>
        <v>2180</v>
      </c>
      <c r="K37" s="546">
        <f t="shared" si="10"/>
        <v>268</v>
      </c>
      <c r="L37" s="546">
        <f t="shared" si="10"/>
        <v>1001</v>
      </c>
      <c r="M37" s="546">
        <f t="shared" si="10"/>
        <v>1269</v>
      </c>
      <c r="N37" s="546">
        <f t="shared" si="10"/>
        <v>339</v>
      </c>
      <c r="O37" s="546">
        <f t="shared" si="10"/>
        <v>1247</v>
      </c>
      <c r="P37" s="546">
        <f t="shared" si="10"/>
        <v>1586</v>
      </c>
      <c r="Q37" s="551">
        <f t="shared" si="10"/>
        <v>2121</v>
      </c>
      <c r="R37" s="551">
        <f t="shared" si="10"/>
        <v>5470</v>
      </c>
      <c r="S37" s="551">
        <f t="shared" si="10"/>
        <v>7591</v>
      </c>
      <c r="T37" s="546">
        <f t="shared" si="10"/>
        <v>365</v>
      </c>
      <c r="U37" s="546">
        <f t="shared" si="10"/>
        <v>353</v>
      </c>
      <c r="V37" s="546">
        <f t="shared" si="10"/>
        <v>718</v>
      </c>
      <c r="W37" s="546">
        <f t="shared" si="10"/>
        <v>353</v>
      </c>
      <c r="X37" s="546">
        <f t="shared" si="10"/>
        <v>476</v>
      </c>
      <c r="Y37" s="1178">
        <f t="shared" si="10"/>
        <v>819</v>
      </c>
      <c r="Z37" s="546">
        <f t="shared" si="10"/>
        <v>358</v>
      </c>
      <c r="AA37" s="546">
        <f t="shared" si="10"/>
        <v>1176</v>
      </c>
      <c r="AB37" s="547">
        <f t="shared" si="10"/>
        <v>1534</v>
      </c>
      <c r="AC37" s="547">
        <f t="shared" si="10"/>
        <v>1066</v>
      </c>
      <c r="AD37" s="547">
        <f t="shared" si="10"/>
        <v>2005</v>
      </c>
      <c r="AE37" s="547">
        <f t="shared" si="10"/>
        <v>3071</v>
      </c>
      <c r="AF37" s="552">
        <f t="shared" si="7"/>
        <v>3187</v>
      </c>
      <c r="AG37" s="553">
        <f t="shared" si="8"/>
        <v>7475</v>
      </c>
      <c r="AH37" s="554">
        <f t="shared" si="9"/>
        <v>10662</v>
      </c>
    </row>
    <row r="38" spans="1:34" s="451" customFormat="1" ht="56.25" customHeight="1">
      <c r="A38" s="634"/>
      <c r="B38" s="635"/>
      <c r="C38" s="635"/>
      <c r="D38" s="635"/>
      <c r="E38" s="635"/>
      <c r="F38" s="635"/>
      <c r="G38" s="635"/>
      <c r="H38" s="635"/>
      <c r="I38" s="635"/>
      <c r="J38" s="635"/>
      <c r="K38" s="635"/>
      <c r="L38" s="635"/>
      <c r="M38" s="635"/>
      <c r="N38" s="635"/>
      <c r="O38" s="635"/>
      <c r="P38" s="635"/>
      <c r="Q38" s="575"/>
      <c r="R38" s="575"/>
      <c r="S38" s="575"/>
      <c r="T38" s="635"/>
      <c r="U38" s="635"/>
      <c r="V38" s="635"/>
      <c r="W38" s="635"/>
      <c r="X38" s="635"/>
      <c r="Y38" s="635"/>
      <c r="Z38" s="635"/>
      <c r="AA38" s="635"/>
      <c r="AB38" s="635"/>
      <c r="AC38" s="635"/>
      <c r="AD38" s="635"/>
      <c r="AE38" s="635"/>
      <c r="AF38" s="576"/>
      <c r="AG38" s="576"/>
      <c r="AH38" s="576"/>
    </row>
    <row r="39" spans="1:22" ht="36.75" customHeight="1" thickBot="1">
      <c r="A39" s="3251" t="s">
        <v>343</v>
      </c>
      <c r="B39" s="3251"/>
      <c r="C39" s="3251"/>
      <c r="D39" s="3251"/>
      <c r="E39" s="3251"/>
      <c r="F39" s="3251"/>
      <c r="G39" s="3251"/>
      <c r="H39" s="3251"/>
      <c r="I39" s="3251"/>
      <c r="J39" s="3251"/>
      <c r="K39" s="3251"/>
      <c r="L39" s="3251"/>
      <c r="M39" s="3251"/>
      <c r="N39" s="3251"/>
      <c r="O39" s="3251"/>
      <c r="P39" s="3251"/>
      <c r="Q39" s="3251"/>
      <c r="R39" s="3251"/>
      <c r="S39" s="3251"/>
      <c r="T39" s="3251"/>
      <c r="U39" s="3251"/>
      <c r="V39" s="3251"/>
    </row>
    <row r="40" spans="1:27" ht="27" customHeight="1" thickBot="1">
      <c r="A40" s="3263" t="s">
        <v>170</v>
      </c>
      <c r="B40" s="2792" t="s">
        <v>0</v>
      </c>
      <c r="C40" s="2793"/>
      <c r="D40" s="2794"/>
      <c r="E40" s="2792" t="s">
        <v>1</v>
      </c>
      <c r="F40" s="2793"/>
      <c r="G40" s="2794"/>
      <c r="H40" s="2792" t="s">
        <v>2</v>
      </c>
      <c r="I40" s="2793"/>
      <c r="J40" s="2794"/>
      <c r="K40" s="2792" t="s">
        <v>3</v>
      </c>
      <c r="L40" s="2793"/>
      <c r="M40" s="2794"/>
      <c r="N40" s="2792" t="s">
        <v>159</v>
      </c>
      <c r="O40" s="2793"/>
      <c r="P40" s="2794"/>
      <c r="Q40" s="2792" t="s">
        <v>160</v>
      </c>
      <c r="R40" s="2793"/>
      <c r="S40" s="2794"/>
      <c r="T40" s="3245" t="s">
        <v>142</v>
      </c>
      <c r="U40" s="3246"/>
      <c r="V40" s="3247"/>
      <c r="W40" s="456"/>
      <c r="X40" s="456"/>
      <c r="Y40" s="456"/>
      <c r="Z40" s="456"/>
      <c r="AA40" s="456"/>
    </row>
    <row r="41" spans="1:27" ht="25.5" customHeight="1" thickBot="1">
      <c r="A41" s="3264"/>
      <c r="B41" s="2795"/>
      <c r="C41" s="2796"/>
      <c r="D41" s="2797"/>
      <c r="E41" s="2795"/>
      <c r="F41" s="2796"/>
      <c r="G41" s="2797"/>
      <c r="H41" s="2795"/>
      <c r="I41" s="2796"/>
      <c r="J41" s="2797"/>
      <c r="K41" s="2795"/>
      <c r="L41" s="2796"/>
      <c r="M41" s="2797"/>
      <c r="N41" s="2795"/>
      <c r="O41" s="2796"/>
      <c r="P41" s="2797"/>
      <c r="Q41" s="2795"/>
      <c r="R41" s="2796"/>
      <c r="S41" s="2797"/>
      <c r="T41" s="3269" t="s">
        <v>161</v>
      </c>
      <c r="U41" s="3270"/>
      <c r="V41" s="3271"/>
      <c r="W41" s="457"/>
      <c r="X41" s="457"/>
      <c r="Y41" s="457"/>
      <c r="Z41" s="457"/>
      <c r="AA41" s="457"/>
    </row>
    <row r="42" spans="1:27" ht="80.25" customHeight="1" thickBot="1">
      <c r="A42" s="3264"/>
      <c r="B42" s="444" t="s">
        <v>140</v>
      </c>
      <c r="C42" s="445" t="s">
        <v>141</v>
      </c>
      <c r="D42" s="448" t="s">
        <v>142</v>
      </c>
      <c r="E42" s="444" t="s">
        <v>140</v>
      </c>
      <c r="F42" s="445" t="s">
        <v>141</v>
      </c>
      <c r="G42" s="448" t="s">
        <v>142</v>
      </c>
      <c r="H42" s="444" t="s">
        <v>140</v>
      </c>
      <c r="I42" s="445" t="s">
        <v>141</v>
      </c>
      <c r="J42" s="448" t="s">
        <v>142</v>
      </c>
      <c r="K42" s="444" t="s">
        <v>140</v>
      </c>
      <c r="L42" s="445" t="s">
        <v>141</v>
      </c>
      <c r="M42" s="448" t="s">
        <v>142</v>
      </c>
      <c r="N42" s="444" t="s">
        <v>140</v>
      </c>
      <c r="O42" s="445" t="s">
        <v>141</v>
      </c>
      <c r="P42" s="448" t="s">
        <v>142</v>
      </c>
      <c r="Q42" s="444" t="s">
        <v>140</v>
      </c>
      <c r="R42" s="445" t="s">
        <v>141</v>
      </c>
      <c r="S42" s="448" t="s">
        <v>142</v>
      </c>
      <c r="T42" s="444" t="s">
        <v>140</v>
      </c>
      <c r="U42" s="445" t="s">
        <v>141</v>
      </c>
      <c r="V42" s="448" t="s">
        <v>142</v>
      </c>
      <c r="W42" s="458"/>
      <c r="X42" s="458"/>
      <c r="Y42" s="458"/>
      <c r="Z42" s="458"/>
      <c r="AA42" s="458"/>
    </row>
    <row r="43" spans="1:27" ht="28.5" customHeight="1">
      <c r="A43" s="2846" t="s">
        <v>144</v>
      </c>
      <c r="B43" s="2810">
        <v>25</v>
      </c>
      <c r="C43" s="2806">
        <v>3</v>
      </c>
      <c r="D43" s="2847">
        <v>28</v>
      </c>
      <c r="E43" s="2810">
        <v>20</v>
      </c>
      <c r="F43" s="2806">
        <v>3</v>
      </c>
      <c r="G43" s="2809">
        <v>23</v>
      </c>
      <c r="H43" s="2808">
        <v>48</v>
      </c>
      <c r="I43" s="2806">
        <v>0</v>
      </c>
      <c r="J43" s="2847">
        <v>48</v>
      </c>
      <c r="K43" s="2810">
        <v>0</v>
      </c>
      <c r="L43" s="2806">
        <v>26</v>
      </c>
      <c r="M43" s="2809">
        <v>26</v>
      </c>
      <c r="N43" s="2808">
        <v>0</v>
      </c>
      <c r="O43" s="2806">
        <v>16</v>
      </c>
      <c r="P43" s="2847">
        <v>16</v>
      </c>
      <c r="Q43" s="2810">
        <v>0</v>
      </c>
      <c r="R43" s="2806">
        <v>12</v>
      </c>
      <c r="S43" s="2809">
        <v>12</v>
      </c>
      <c r="T43" s="2810">
        <f aca="true" t="shared" si="11" ref="T43:V46">B43+E43+K43+H43+N43+Q43</f>
        <v>93</v>
      </c>
      <c r="U43" s="2806">
        <f t="shared" si="11"/>
        <v>60</v>
      </c>
      <c r="V43" s="2809">
        <f t="shared" si="11"/>
        <v>153</v>
      </c>
      <c r="W43" s="459"/>
      <c r="X43" s="459"/>
      <c r="Y43" s="459"/>
      <c r="Z43" s="459"/>
      <c r="AA43" s="459"/>
    </row>
    <row r="44" spans="1:27" ht="33" customHeight="1">
      <c r="A44" s="2848" t="s">
        <v>148</v>
      </c>
      <c r="B44" s="2819">
        <v>508</v>
      </c>
      <c r="C44" s="2816">
        <v>251</v>
      </c>
      <c r="D44" s="2821">
        <v>759</v>
      </c>
      <c r="E44" s="2819">
        <v>508</v>
      </c>
      <c r="F44" s="2816">
        <v>573</v>
      </c>
      <c r="G44" s="2820">
        <v>1081</v>
      </c>
      <c r="H44" s="2818">
        <v>485</v>
      </c>
      <c r="I44" s="2816">
        <v>490</v>
      </c>
      <c r="J44" s="2821">
        <v>975</v>
      </c>
      <c r="K44" s="2819">
        <v>218</v>
      </c>
      <c r="L44" s="2816">
        <v>374</v>
      </c>
      <c r="M44" s="2820">
        <v>592</v>
      </c>
      <c r="N44" s="2818">
        <v>231</v>
      </c>
      <c r="O44" s="2816">
        <v>382</v>
      </c>
      <c r="P44" s="2821">
        <v>613</v>
      </c>
      <c r="Q44" s="2819">
        <v>184</v>
      </c>
      <c r="R44" s="2816">
        <v>239</v>
      </c>
      <c r="S44" s="2820">
        <v>423</v>
      </c>
      <c r="T44" s="2815">
        <f t="shared" si="11"/>
        <v>2134</v>
      </c>
      <c r="U44" s="2816">
        <f>C44+F44+L44+I44+O44+R44</f>
        <v>2309</v>
      </c>
      <c r="V44" s="2820">
        <f>D44+G44+M44+J44+P44+S44</f>
        <v>4443</v>
      </c>
      <c r="W44" s="459"/>
      <c r="X44" s="459"/>
      <c r="Y44" s="459"/>
      <c r="Z44" s="459"/>
      <c r="AA44" s="459"/>
    </row>
    <row r="45" spans="1:27" ht="33.75" customHeight="1">
      <c r="A45" s="2849" t="s">
        <v>172</v>
      </c>
      <c r="B45" s="2819">
        <v>28</v>
      </c>
      <c r="C45" s="2816">
        <v>0</v>
      </c>
      <c r="D45" s="2821">
        <v>28</v>
      </c>
      <c r="E45" s="2819">
        <v>21</v>
      </c>
      <c r="F45" s="2816">
        <v>0</v>
      </c>
      <c r="G45" s="2820">
        <v>21</v>
      </c>
      <c r="H45" s="2818">
        <v>22</v>
      </c>
      <c r="I45" s="2816">
        <v>0</v>
      </c>
      <c r="J45" s="2821">
        <v>22</v>
      </c>
      <c r="K45" s="2819">
        <v>0</v>
      </c>
      <c r="L45" s="2816">
        <v>0</v>
      </c>
      <c r="M45" s="2820">
        <v>0</v>
      </c>
      <c r="N45" s="2818">
        <v>0</v>
      </c>
      <c r="O45" s="2816">
        <v>0</v>
      </c>
      <c r="P45" s="2821">
        <v>0</v>
      </c>
      <c r="Q45" s="2819">
        <v>0</v>
      </c>
      <c r="R45" s="2816">
        <v>0</v>
      </c>
      <c r="S45" s="2820">
        <v>0</v>
      </c>
      <c r="T45" s="2819">
        <f t="shared" si="11"/>
        <v>71</v>
      </c>
      <c r="U45" s="2816">
        <f t="shared" si="11"/>
        <v>0</v>
      </c>
      <c r="V45" s="2820">
        <f t="shared" si="11"/>
        <v>71</v>
      </c>
      <c r="W45" s="459"/>
      <c r="X45" s="459"/>
      <c r="Y45" s="459"/>
      <c r="Z45" s="459"/>
      <c r="AA45" s="459"/>
    </row>
    <row r="46" spans="1:27" ht="37.5" customHeight="1" thickBot="1">
      <c r="A46" s="2850" t="s">
        <v>146</v>
      </c>
      <c r="B46" s="2834">
        <v>92</v>
      </c>
      <c r="C46" s="2835">
        <v>9</v>
      </c>
      <c r="D46" s="2845">
        <v>101</v>
      </c>
      <c r="E46" s="2834">
        <v>50</v>
      </c>
      <c r="F46" s="2835">
        <v>23</v>
      </c>
      <c r="G46" s="2836">
        <v>73</v>
      </c>
      <c r="H46" s="2851">
        <v>68</v>
      </c>
      <c r="I46" s="2835">
        <v>21</v>
      </c>
      <c r="J46" s="2845">
        <v>89</v>
      </c>
      <c r="K46" s="2834">
        <v>58</v>
      </c>
      <c r="L46" s="2835">
        <v>10</v>
      </c>
      <c r="M46" s="2836">
        <v>68</v>
      </c>
      <c r="N46" s="2851">
        <v>63</v>
      </c>
      <c r="O46" s="2835">
        <v>5</v>
      </c>
      <c r="P46" s="2845">
        <v>68</v>
      </c>
      <c r="Q46" s="2834">
        <v>0</v>
      </c>
      <c r="R46" s="2835">
        <v>0</v>
      </c>
      <c r="S46" s="2829">
        <v>0</v>
      </c>
      <c r="T46" s="2833">
        <f t="shared" si="11"/>
        <v>331</v>
      </c>
      <c r="U46" s="2816">
        <f t="shared" si="11"/>
        <v>68</v>
      </c>
      <c r="V46" s="2829">
        <f t="shared" si="11"/>
        <v>399</v>
      </c>
      <c r="W46" s="459"/>
      <c r="X46" s="459"/>
      <c r="Y46" s="459"/>
      <c r="Z46" s="459"/>
      <c r="AA46" s="459"/>
    </row>
    <row r="47" spans="1:28" ht="36.75" customHeight="1" thickBot="1">
      <c r="A47" s="452" t="s">
        <v>153</v>
      </c>
      <c r="B47" s="551">
        <f aca="true" t="shared" si="12" ref="B47:V47">SUM(B43:B46)</f>
        <v>653</v>
      </c>
      <c r="C47" s="555">
        <f t="shared" si="12"/>
        <v>263</v>
      </c>
      <c r="D47" s="556">
        <f t="shared" si="12"/>
        <v>916</v>
      </c>
      <c r="E47" s="551">
        <f t="shared" si="12"/>
        <v>599</v>
      </c>
      <c r="F47" s="555">
        <f t="shared" si="12"/>
        <v>599</v>
      </c>
      <c r="G47" s="557">
        <f t="shared" si="12"/>
        <v>1198</v>
      </c>
      <c r="H47" s="558">
        <f t="shared" si="12"/>
        <v>623</v>
      </c>
      <c r="I47" s="555">
        <f t="shared" si="12"/>
        <v>511</v>
      </c>
      <c r="J47" s="556">
        <f t="shared" si="12"/>
        <v>1134</v>
      </c>
      <c r="K47" s="551">
        <f t="shared" si="12"/>
        <v>276</v>
      </c>
      <c r="L47" s="551">
        <f t="shared" si="12"/>
        <v>410</v>
      </c>
      <c r="M47" s="557">
        <f t="shared" si="12"/>
        <v>686</v>
      </c>
      <c r="N47" s="558">
        <f t="shared" si="12"/>
        <v>294</v>
      </c>
      <c r="O47" s="555">
        <f t="shared" si="12"/>
        <v>403</v>
      </c>
      <c r="P47" s="556">
        <f t="shared" si="12"/>
        <v>697</v>
      </c>
      <c r="Q47" s="551">
        <f t="shared" si="12"/>
        <v>184</v>
      </c>
      <c r="R47" s="555">
        <f t="shared" si="12"/>
        <v>251</v>
      </c>
      <c r="S47" s="550">
        <f t="shared" si="12"/>
        <v>435</v>
      </c>
      <c r="T47" s="546">
        <f t="shared" si="12"/>
        <v>2629</v>
      </c>
      <c r="U47" s="549">
        <f t="shared" si="12"/>
        <v>2437</v>
      </c>
      <c r="V47" s="550">
        <f t="shared" si="12"/>
        <v>5066</v>
      </c>
      <c r="W47" s="460"/>
      <c r="X47" s="460"/>
      <c r="Y47" s="460"/>
      <c r="Z47" s="459"/>
      <c r="AA47" s="459"/>
      <c r="AB47" s="451"/>
    </row>
    <row r="48" spans="1:28" ht="31.5" customHeight="1" thickBot="1">
      <c r="A48" s="3252" t="s">
        <v>344</v>
      </c>
      <c r="B48" s="3252"/>
      <c r="C48" s="3252"/>
      <c r="D48" s="3252"/>
      <c r="E48" s="3252"/>
      <c r="F48" s="3252"/>
      <c r="G48" s="3252"/>
      <c r="H48" s="3252"/>
      <c r="I48" s="3252"/>
      <c r="J48" s="3252"/>
      <c r="K48" s="3252"/>
      <c r="L48" s="3252"/>
      <c r="M48" s="3252"/>
      <c r="N48" s="3252"/>
      <c r="O48" s="3252"/>
      <c r="P48" s="3252"/>
      <c r="Q48" s="3252"/>
      <c r="R48" s="3252"/>
      <c r="S48" s="3252"/>
      <c r="T48" s="3252"/>
      <c r="U48" s="3252"/>
      <c r="V48" s="3252"/>
      <c r="W48" s="460"/>
      <c r="X48" s="460"/>
      <c r="Y48" s="460"/>
      <c r="Z48" s="459"/>
      <c r="AA48" s="459"/>
      <c r="AB48" s="451"/>
    </row>
    <row r="49" spans="1:28" ht="21.75" customHeight="1" thickBot="1">
      <c r="A49" s="461" t="s">
        <v>9</v>
      </c>
      <c r="B49" s="2792" t="s">
        <v>0</v>
      </c>
      <c r="C49" s="2793"/>
      <c r="D49" s="2794"/>
      <c r="E49" s="2792" t="s">
        <v>1</v>
      </c>
      <c r="F49" s="2793"/>
      <c r="G49" s="2794"/>
      <c r="H49" s="2792" t="s">
        <v>2</v>
      </c>
      <c r="I49" s="2793"/>
      <c r="J49" s="2794"/>
      <c r="K49" s="2792" t="s">
        <v>3</v>
      </c>
      <c r="L49" s="2793"/>
      <c r="M49" s="2794"/>
      <c r="N49" s="2792" t="s">
        <v>159</v>
      </c>
      <c r="O49" s="2793"/>
      <c r="P49" s="2794"/>
      <c r="Q49" s="2792" t="s">
        <v>160</v>
      </c>
      <c r="R49" s="2793"/>
      <c r="S49" s="2794"/>
      <c r="T49" s="3245" t="s">
        <v>142</v>
      </c>
      <c r="U49" s="3246"/>
      <c r="V49" s="3247"/>
      <c r="W49" s="460"/>
      <c r="X49" s="460"/>
      <c r="Y49" s="460"/>
      <c r="Z49" s="459"/>
      <c r="AA49" s="459"/>
      <c r="AB49" s="451"/>
    </row>
    <row r="50" spans="1:28" ht="76.5" customHeight="1" thickBot="1">
      <c r="A50" s="462"/>
      <c r="B50" s="444" t="s">
        <v>140</v>
      </c>
      <c r="C50" s="445" t="s">
        <v>141</v>
      </c>
      <c r="D50" s="448" t="s">
        <v>142</v>
      </c>
      <c r="E50" s="444" t="s">
        <v>140</v>
      </c>
      <c r="F50" s="445" t="s">
        <v>141</v>
      </c>
      <c r="G50" s="448" t="s">
        <v>142</v>
      </c>
      <c r="H50" s="444" t="s">
        <v>140</v>
      </c>
      <c r="I50" s="445" t="s">
        <v>141</v>
      </c>
      <c r="J50" s="448" t="s">
        <v>142</v>
      </c>
      <c r="K50" s="444" t="s">
        <v>140</v>
      </c>
      <c r="L50" s="445" t="s">
        <v>141</v>
      </c>
      <c r="M50" s="448" t="s">
        <v>142</v>
      </c>
      <c r="N50" s="444" t="s">
        <v>140</v>
      </c>
      <c r="O50" s="445" t="s">
        <v>141</v>
      </c>
      <c r="P50" s="448" t="s">
        <v>142</v>
      </c>
      <c r="Q50" s="444" t="s">
        <v>140</v>
      </c>
      <c r="R50" s="445" t="s">
        <v>141</v>
      </c>
      <c r="S50" s="448" t="s">
        <v>142</v>
      </c>
      <c r="T50" s="444" t="s">
        <v>140</v>
      </c>
      <c r="U50" s="445" t="s">
        <v>141</v>
      </c>
      <c r="V50" s="448" t="s">
        <v>142</v>
      </c>
      <c r="W50" s="460"/>
      <c r="X50" s="460"/>
      <c r="Y50" s="460"/>
      <c r="Z50" s="459"/>
      <c r="AA50" s="459"/>
      <c r="AB50" s="451"/>
    </row>
    <row r="51" spans="1:28" ht="36.75" customHeight="1" thickBot="1">
      <c r="A51" s="2852" t="s">
        <v>172</v>
      </c>
      <c r="B51" s="2853">
        <v>0</v>
      </c>
      <c r="C51" s="2854">
        <v>3</v>
      </c>
      <c r="D51" s="2855">
        <v>3</v>
      </c>
      <c r="E51" s="2853">
        <v>2</v>
      </c>
      <c r="F51" s="2854">
        <v>2</v>
      </c>
      <c r="G51" s="2856">
        <v>4</v>
      </c>
      <c r="H51" s="2857">
        <v>4</v>
      </c>
      <c r="I51" s="2854">
        <v>3</v>
      </c>
      <c r="J51" s="2855">
        <v>7</v>
      </c>
      <c r="K51" s="2853">
        <v>0</v>
      </c>
      <c r="L51" s="2854">
        <v>0</v>
      </c>
      <c r="M51" s="2856">
        <v>0</v>
      </c>
      <c r="N51" s="2857">
        <v>0</v>
      </c>
      <c r="O51" s="2854">
        <v>0</v>
      </c>
      <c r="P51" s="2855">
        <v>0</v>
      </c>
      <c r="Q51" s="2853">
        <v>0</v>
      </c>
      <c r="R51" s="2854">
        <v>0</v>
      </c>
      <c r="S51" s="2856">
        <v>0</v>
      </c>
      <c r="T51" s="2853">
        <f>B51+E51+K51+H51+N51+Q51</f>
        <v>6</v>
      </c>
      <c r="U51" s="2854">
        <f>C51+F51+L51+I51+O51+R51</f>
        <v>8</v>
      </c>
      <c r="V51" s="2856">
        <f>D51+G51+M51+J51+P51+S51</f>
        <v>14</v>
      </c>
      <c r="W51" s="460"/>
      <c r="X51" s="460"/>
      <c r="Y51" s="460"/>
      <c r="Z51" s="459"/>
      <c r="AA51" s="459"/>
      <c r="AB51" s="451"/>
    </row>
    <row r="52" spans="1:28" ht="40.5" customHeight="1" thickBot="1">
      <c r="A52" s="452" t="s">
        <v>153</v>
      </c>
      <c r="B52" s="551">
        <f aca="true" t="shared" si="13" ref="B52:V52">SUM(B51:B51)</f>
        <v>0</v>
      </c>
      <c r="C52" s="555">
        <f t="shared" si="13"/>
        <v>3</v>
      </c>
      <c r="D52" s="556">
        <f t="shared" si="13"/>
        <v>3</v>
      </c>
      <c r="E52" s="551">
        <f t="shared" si="13"/>
        <v>2</v>
      </c>
      <c r="F52" s="555">
        <f t="shared" si="13"/>
        <v>2</v>
      </c>
      <c r="G52" s="557">
        <f t="shared" si="13"/>
        <v>4</v>
      </c>
      <c r="H52" s="558">
        <f t="shared" si="13"/>
        <v>4</v>
      </c>
      <c r="I52" s="555">
        <f t="shared" si="13"/>
        <v>3</v>
      </c>
      <c r="J52" s="556">
        <f t="shared" si="13"/>
        <v>7</v>
      </c>
      <c r="K52" s="551">
        <f t="shared" si="13"/>
        <v>0</v>
      </c>
      <c r="L52" s="555">
        <f t="shared" si="13"/>
        <v>0</v>
      </c>
      <c r="M52" s="557">
        <f t="shared" si="13"/>
        <v>0</v>
      </c>
      <c r="N52" s="558">
        <f t="shared" si="13"/>
        <v>0</v>
      </c>
      <c r="O52" s="555">
        <f t="shared" si="13"/>
        <v>0</v>
      </c>
      <c r="P52" s="556">
        <f t="shared" si="13"/>
        <v>0</v>
      </c>
      <c r="Q52" s="551">
        <f t="shared" si="13"/>
        <v>0</v>
      </c>
      <c r="R52" s="555">
        <f t="shared" si="13"/>
        <v>0</v>
      </c>
      <c r="S52" s="557">
        <f t="shared" si="13"/>
        <v>0</v>
      </c>
      <c r="T52" s="558">
        <f t="shared" si="13"/>
        <v>6</v>
      </c>
      <c r="U52" s="555">
        <f t="shared" si="13"/>
        <v>8</v>
      </c>
      <c r="V52" s="557">
        <f t="shared" si="13"/>
        <v>14</v>
      </c>
      <c r="W52" s="463"/>
      <c r="X52" s="463"/>
      <c r="Y52" s="463"/>
      <c r="Z52" s="463"/>
      <c r="AA52" s="463"/>
      <c r="AB52" s="451"/>
    </row>
    <row r="53" spans="1:13" ht="9" customHeight="1">
      <c r="A53" s="464"/>
      <c r="B53" s="464"/>
      <c r="C53" s="464"/>
      <c r="D53" s="464"/>
      <c r="E53" s="464"/>
      <c r="F53" s="464"/>
      <c r="G53" s="464"/>
      <c r="H53" s="464"/>
      <c r="I53" s="464"/>
      <c r="J53" s="464"/>
      <c r="K53" s="464"/>
      <c r="L53" s="464"/>
      <c r="M53" s="464"/>
    </row>
    <row r="54" spans="1:28" ht="21.75" customHeight="1">
      <c r="A54" s="2892" t="s">
        <v>345</v>
      </c>
      <c r="B54" s="2892"/>
      <c r="C54" s="2892"/>
      <c r="D54" s="2892"/>
      <c r="E54" s="2892"/>
      <c r="F54" s="2892"/>
      <c r="G54" s="2892"/>
      <c r="H54" s="2892"/>
      <c r="I54" s="2892"/>
      <c r="J54" s="2892"/>
      <c r="K54" s="2892"/>
      <c r="L54" s="2892"/>
      <c r="M54" s="2892"/>
      <c r="N54" s="2892"/>
      <c r="O54" s="2892"/>
      <c r="P54" s="2892"/>
      <c r="Q54" s="2892"/>
      <c r="R54" s="2892"/>
      <c r="S54" s="2892"/>
      <c r="T54" s="2892"/>
      <c r="U54" s="2892"/>
      <c r="V54" s="2892"/>
      <c r="W54" s="2892"/>
      <c r="X54" s="2892"/>
      <c r="Y54" s="2892"/>
      <c r="Z54" s="2892"/>
      <c r="AA54" s="2892"/>
      <c r="AB54" s="2892"/>
    </row>
    <row r="55" ht="3" customHeight="1" thickBot="1"/>
    <row r="56" spans="1:31" ht="19.5" customHeight="1" thickBot="1">
      <c r="A56" s="3276" t="s">
        <v>170</v>
      </c>
      <c r="B56" s="3265" t="s">
        <v>0</v>
      </c>
      <c r="C56" s="3266"/>
      <c r="D56" s="3267"/>
      <c r="E56" s="3257" t="s">
        <v>1</v>
      </c>
      <c r="F56" s="3258"/>
      <c r="G56" s="3259"/>
      <c r="H56" s="3257" t="s">
        <v>2</v>
      </c>
      <c r="I56" s="3258"/>
      <c r="J56" s="3259"/>
      <c r="K56" s="3257" t="s">
        <v>3</v>
      </c>
      <c r="L56" s="3258"/>
      <c r="M56" s="3259"/>
      <c r="N56" s="3257">
        <v>5</v>
      </c>
      <c r="O56" s="3258"/>
      <c r="P56" s="3259"/>
      <c r="Q56" s="3272" t="s">
        <v>6</v>
      </c>
      <c r="R56" s="3273"/>
      <c r="S56" s="3274"/>
      <c r="T56" s="3248" t="s">
        <v>19</v>
      </c>
      <c r="U56" s="3249"/>
      <c r="V56" s="3250"/>
      <c r="W56" s="3256" t="s">
        <v>20</v>
      </c>
      <c r="X56" s="3249"/>
      <c r="Y56" s="3250"/>
      <c r="Z56" s="3256" t="s">
        <v>31</v>
      </c>
      <c r="AA56" s="3249"/>
      <c r="AB56" s="3250"/>
      <c r="AC56" s="3239" t="s">
        <v>162</v>
      </c>
      <c r="AD56" s="3240"/>
      <c r="AE56" s="3241"/>
    </row>
    <row r="57" spans="1:31" ht="19.5" customHeight="1" thickBot="1">
      <c r="A57" s="3277"/>
      <c r="B57" s="3268"/>
      <c r="C57" s="3261"/>
      <c r="D57" s="3262"/>
      <c r="E57" s="3260"/>
      <c r="F57" s="3261"/>
      <c r="G57" s="3262"/>
      <c r="H57" s="3260"/>
      <c r="I57" s="3261"/>
      <c r="J57" s="3262"/>
      <c r="K57" s="3260"/>
      <c r="L57" s="3261"/>
      <c r="M57" s="3262"/>
      <c r="N57" s="3260"/>
      <c r="O57" s="3261"/>
      <c r="P57" s="3262"/>
      <c r="Q57" s="3275"/>
      <c r="R57" s="3243"/>
      <c r="S57" s="3244"/>
      <c r="T57" s="3253" t="s">
        <v>5</v>
      </c>
      <c r="U57" s="3254"/>
      <c r="V57" s="3255"/>
      <c r="W57" s="3279" t="s">
        <v>5</v>
      </c>
      <c r="X57" s="3254"/>
      <c r="Y57" s="3255"/>
      <c r="Z57" s="3279" t="s">
        <v>5</v>
      </c>
      <c r="AA57" s="3254"/>
      <c r="AB57" s="3255"/>
      <c r="AC57" s="3242"/>
      <c r="AD57" s="3243"/>
      <c r="AE57" s="3244"/>
    </row>
    <row r="58" spans="1:31" ht="76.5" customHeight="1" thickBot="1">
      <c r="A58" s="3278"/>
      <c r="B58" s="444" t="s">
        <v>140</v>
      </c>
      <c r="C58" s="445" t="s">
        <v>141</v>
      </c>
      <c r="D58" s="448" t="s">
        <v>142</v>
      </c>
      <c r="E58" s="444" t="s">
        <v>140</v>
      </c>
      <c r="F58" s="445" t="s">
        <v>141</v>
      </c>
      <c r="G58" s="448" t="s">
        <v>142</v>
      </c>
      <c r="H58" s="444" t="s">
        <v>140</v>
      </c>
      <c r="I58" s="445" t="s">
        <v>141</v>
      </c>
      <c r="J58" s="448" t="s">
        <v>142</v>
      </c>
      <c r="K58" s="444" t="s">
        <v>140</v>
      </c>
      <c r="L58" s="445" t="s">
        <v>141</v>
      </c>
      <c r="M58" s="448" t="s">
        <v>142</v>
      </c>
      <c r="N58" s="444" t="s">
        <v>140</v>
      </c>
      <c r="O58" s="445" t="s">
        <v>141</v>
      </c>
      <c r="P58" s="448" t="s">
        <v>142</v>
      </c>
      <c r="Q58" s="444" t="s">
        <v>140</v>
      </c>
      <c r="R58" s="445" t="s">
        <v>141</v>
      </c>
      <c r="S58" s="448" t="s">
        <v>142</v>
      </c>
      <c r="T58" s="444" t="s">
        <v>140</v>
      </c>
      <c r="U58" s="445" t="s">
        <v>141</v>
      </c>
      <c r="V58" s="448" t="s">
        <v>142</v>
      </c>
      <c r="W58" s="444" t="s">
        <v>140</v>
      </c>
      <c r="X58" s="445" t="s">
        <v>141</v>
      </c>
      <c r="Y58" s="448" t="s">
        <v>142</v>
      </c>
      <c r="Z58" s="444" t="s">
        <v>140</v>
      </c>
      <c r="AA58" s="445" t="s">
        <v>141</v>
      </c>
      <c r="AB58" s="448" t="s">
        <v>142</v>
      </c>
      <c r="AC58" s="444" t="s">
        <v>140</v>
      </c>
      <c r="AD58" s="445" t="s">
        <v>141</v>
      </c>
      <c r="AE58" s="448" t="s">
        <v>142</v>
      </c>
    </row>
    <row r="59" spans="1:31" ht="33.75" customHeight="1">
      <c r="A59" s="2823" t="s">
        <v>144</v>
      </c>
      <c r="B59" s="2858">
        <v>29</v>
      </c>
      <c r="C59" s="2859">
        <v>9</v>
      </c>
      <c r="D59" s="2860">
        <v>38</v>
      </c>
      <c r="E59" s="2858">
        <v>19</v>
      </c>
      <c r="F59" s="2859">
        <v>17</v>
      </c>
      <c r="G59" s="2861">
        <v>36</v>
      </c>
      <c r="H59" s="2858">
        <v>0</v>
      </c>
      <c r="I59" s="2859">
        <v>0</v>
      </c>
      <c r="J59" s="2860">
        <v>0</v>
      </c>
      <c r="K59" s="2862">
        <v>0</v>
      </c>
      <c r="L59" s="2859">
        <v>8</v>
      </c>
      <c r="M59" s="2860">
        <v>8</v>
      </c>
      <c r="N59" s="2862">
        <v>0</v>
      </c>
      <c r="O59" s="2859">
        <v>0</v>
      </c>
      <c r="P59" s="2861">
        <v>0</v>
      </c>
      <c r="Q59" s="2863">
        <f aca="true" t="shared" si="14" ref="Q59:S60">B59+E59+H59+K59</f>
        <v>48</v>
      </c>
      <c r="R59" s="2859">
        <f t="shared" si="14"/>
        <v>34</v>
      </c>
      <c r="S59" s="2862">
        <f t="shared" si="14"/>
        <v>82</v>
      </c>
      <c r="T59" s="2858">
        <v>15</v>
      </c>
      <c r="U59" s="2859">
        <v>6</v>
      </c>
      <c r="V59" s="2860">
        <v>21</v>
      </c>
      <c r="W59" s="2808">
        <v>16</v>
      </c>
      <c r="X59" s="2859">
        <v>0</v>
      </c>
      <c r="Y59" s="2860">
        <v>16</v>
      </c>
      <c r="Z59" s="2858">
        <v>0</v>
      </c>
      <c r="AA59" s="2859">
        <v>0</v>
      </c>
      <c r="AB59" s="2860">
        <v>0</v>
      </c>
      <c r="AC59" s="2858">
        <f aca="true" t="shared" si="15" ref="AC59:AE61">Q59+T59+W59+Z59</f>
        <v>79</v>
      </c>
      <c r="AD59" s="2859">
        <f t="shared" si="15"/>
        <v>40</v>
      </c>
      <c r="AE59" s="2860">
        <f t="shared" si="15"/>
        <v>119</v>
      </c>
    </row>
    <row r="60" spans="1:31" ht="34.5" customHeight="1">
      <c r="A60" s="2864" t="s">
        <v>146</v>
      </c>
      <c r="B60" s="2865">
        <v>0</v>
      </c>
      <c r="C60" s="2866">
        <v>0</v>
      </c>
      <c r="D60" s="2867">
        <v>0</v>
      </c>
      <c r="E60" s="2865">
        <v>0</v>
      </c>
      <c r="F60" s="2866">
        <v>0</v>
      </c>
      <c r="G60" s="2867">
        <v>0</v>
      </c>
      <c r="H60" s="2865">
        <v>0</v>
      </c>
      <c r="I60" s="2866">
        <v>0</v>
      </c>
      <c r="J60" s="2868">
        <v>0</v>
      </c>
      <c r="K60" s="2869">
        <v>0</v>
      </c>
      <c r="L60" s="2866">
        <v>0</v>
      </c>
      <c r="M60" s="2868">
        <v>0</v>
      </c>
      <c r="N60" s="2869">
        <v>0</v>
      </c>
      <c r="O60" s="2866">
        <v>0</v>
      </c>
      <c r="P60" s="2867">
        <v>0</v>
      </c>
      <c r="Q60" s="2870">
        <f t="shared" si="14"/>
        <v>0</v>
      </c>
      <c r="R60" s="2871">
        <f t="shared" si="14"/>
        <v>0</v>
      </c>
      <c r="S60" s="2872">
        <f t="shared" si="14"/>
        <v>0</v>
      </c>
      <c r="T60" s="2865">
        <v>6</v>
      </c>
      <c r="U60" s="2866">
        <v>0</v>
      </c>
      <c r="V60" s="2868">
        <v>6</v>
      </c>
      <c r="W60" s="2844">
        <v>0</v>
      </c>
      <c r="X60" s="2866">
        <v>0</v>
      </c>
      <c r="Y60" s="2868">
        <v>0</v>
      </c>
      <c r="Z60" s="2865">
        <v>0</v>
      </c>
      <c r="AA60" s="2866">
        <v>0</v>
      </c>
      <c r="AB60" s="2868">
        <v>0</v>
      </c>
      <c r="AC60" s="2873">
        <f t="shared" si="15"/>
        <v>6</v>
      </c>
      <c r="AD60" s="2871">
        <f t="shared" si="15"/>
        <v>0</v>
      </c>
      <c r="AE60" s="2874">
        <f t="shared" si="15"/>
        <v>6</v>
      </c>
    </row>
    <row r="61" spans="1:31" ht="34.5" customHeight="1" thickBot="1">
      <c r="A61" s="2875" t="s">
        <v>172</v>
      </c>
      <c r="B61" s="2876">
        <v>0</v>
      </c>
      <c r="C61" s="2877">
        <v>0</v>
      </c>
      <c r="D61" s="2878">
        <v>0</v>
      </c>
      <c r="E61" s="2876">
        <v>8</v>
      </c>
      <c r="F61" s="2877">
        <v>4</v>
      </c>
      <c r="G61" s="2879">
        <v>12</v>
      </c>
      <c r="H61" s="2876">
        <v>0</v>
      </c>
      <c r="I61" s="2877">
        <v>11</v>
      </c>
      <c r="J61" s="2878">
        <v>11</v>
      </c>
      <c r="K61" s="2880">
        <v>0</v>
      </c>
      <c r="L61" s="2877">
        <v>0</v>
      </c>
      <c r="M61" s="2878">
        <v>0</v>
      </c>
      <c r="N61" s="2880">
        <v>0</v>
      </c>
      <c r="O61" s="2877">
        <v>1</v>
      </c>
      <c r="P61" s="2879">
        <v>1</v>
      </c>
      <c r="Q61" s="2881">
        <f>B61+E61+H61+K61</f>
        <v>8</v>
      </c>
      <c r="R61" s="2877">
        <f>C61+F61+I61+L61+O61</f>
        <v>16</v>
      </c>
      <c r="S61" s="2877">
        <f>D61+G61+J61+M61+P61</f>
        <v>24</v>
      </c>
      <c r="T61" s="2876">
        <v>0</v>
      </c>
      <c r="U61" s="2877">
        <v>1</v>
      </c>
      <c r="V61" s="2878">
        <v>1</v>
      </c>
      <c r="W61" s="2851">
        <v>0</v>
      </c>
      <c r="X61" s="2877">
        <v>14</v>
      </c>
      <c r="Y61" s="2878">
        <v>14</v>
      </c>
      <c r="Z61" s="2877">
        <v>0</v>
      </c>
      <c r="AA61" s="2877">
        <v>4</v>
      </c>
      <c r="AB61" s="2878">
        <v>4</v>
      </c>
      <c r="AC61" s="2876">
        <f t="shared" si="15"/>
        <v>8</v>
      </c>
      <c r="AD61" s="2877">
        <f t="shared" si="15"/>
        <v>35</v>
      </c>
      <c r="AE61" s="2878">
        <f t="shared" si="15"/>
        <v>43</v>
      </c>
    </row>
    <row r="62" spans="1:31" ht="39.75" customHeight="1" thickBot="1">
      <c r="A62" s="465" t="s">
        <v>153</v>
      </c>
      <c r="B62" s="559">
        <f aca="true" t="shared" si="16" ref="B62:Y62">SUM(B59:B61)</f>
        <v>29</v>
      </c>
      <c r="C62" s="560">
        <f t="shared" si="16"/>
        <v>9</v>
      </c>
      <c r="D62" s="561">
        <f t="shared" si="16"/>
        <v>38</v>
      </c>
      <c r="E62" s="559">
        <f t="shared" si="16"/>
        <v>27</v>
      </c>
      <c r="F62" s="560">
        <f t="shared" si="16"/>
        <v>21</v>
      </c>
      <c r="G62" s="561">
        <f t="shared" si="16"/>
        <v>48</v>
      </c>
      <c r="H62" s="559">
        <f t="shared" si="16"/>
        <v>0</v>
      </c>
      <c r="I62" s="560">
        <f t="shared" si="16"/>
        <v>11</v>
      </c>
      <c r="J62" s="562">
        <f t="shared" si="16"/>
        <v>11</v>
      </c>
      <c r="K62" s="563">
        <f t="shared" si="16"/>
        <v>0</v>
      </c>
      <c r="L62" s="560">
        <f t="shared" si="16"/>
        <v>8</v>
      </c>
      <c r="M62" s="562">
        <f t="shared" si="16"/>
        <v>8</v>
      </c>
      <c r="N62" s="563">
        <f t="shared" si="16"/>
        <v>0</v>
      </c>
      <c r="O62" s="560">
        <f t="shared" si="16"/>
        <v>1</v>
      </c>
      <c r="P62" s="561">
        <f t="shared" si="16"/>
        <v>1</v>
      </c>
      <c r="Q62" s="559">
        <f t="shared" si="16"/>
        <v>56</v>
      </c>
      <c r="R62" s="560">
        <f t="shared" si="16"/>
        <v>50</v>
      </c>
      <c r="S62" s="561">
        <f t="shared" si="16"/>
        <v>106</v>
      </c>
      <c r="T62" s="559">
        <f t="shared" si="16"/>
        <v>21</v>
      </c>
      <c r="U62" s="560">
        <f t="shared" si="16"/>
        <v>7</v>
      </c>
      <c r="V62" s="562">
        <f t="shared" si="16"/>
        <v>28</v>
      </c>
      <c r="W62" s="563">
        <f t="shared" si="16"/>
        <v>16</v>
      </c>
      <c r="X62" s="560">
        <f t="shared" si="16"/>
        <v>14</v>
      </c>
      <c r="Y62" s="562">
        <f t="shared" si="16"/>
        <v>30</v>
      </c>
      <c r="Z62" s="559">
        <f aca="true" t="shared" si="17" ref="Z62:AE62">SUM(Z59:Z61)</f>
        <v>0</v>
      </c>
      <c r="AA62" s="560">
        <f t="shared" si="17"/>
        <v>4</v>
      </c>
      <c r="AB62" s="562">
        <f t="shared" si="17"/>
        <v>4</v>
      </c>
      <c r="AC62" s="559">
        <f t="shared" si="17"/>
        <v>93</v>
      </c>
      <c r="AD62" s="560">
        <f t="shared" si="17"/>
        <v>75</v>
      </c>
      <c r="AE62" s="562">
        <f t="shared" si="17"/>
        <v>168</v>
      </c>
    </row>
    <row r="63" spans="1:31" ht="9" customHeight="1">
      <c r="A63" s="464"/>
      <c r="B63" s="464"/>
      <c r="C63" s="464"/>
      <c r="D63" s="464"/>
      <c r="E63" s="464"/>
      <c r="F63" s="464"/>
      <c r="G63" s="464"/>
      <c r="H63" s="464"/>
      <c r="I63" s="464"/>
      <c r="J63" s="464"/>
      <c r="K63" s="464"/>
      <c r="L63" s="464"/>
      <c r="M63" s="464"/>
      <c r="N63" s="466"/>
      <c r="O63" s="466"/>
      <c r="P63" s="466"/>
      <c r="Q63" s="466"/>
      <c r="R63" s="466"/>
      <c r="S63" s="466"/>
      <c r="T63" s="466"/>
      <c r="U63" s="466"/>
      <c r="V63" s="466"/>
      <c r="W63" s="466"/>
      <c r="X63" s="466"/>
      <c r="Y63" s="466"/>
      <c r="Z63" s="466"/>
      <c r="AA63" s="466"/>
      <c r="AB63" s="466"/>
      <c r="AC63" s="466"/>
      <c r="AD63" s="466"/>
      <c r="AE63" s="466"/>
    </row>
    <row r="64" ht="9" customHeight="1" thickBot="1">
      <c r="A64" s="467"/>
    </row>
    <row r="65" spans="1:9" ht="34.5" customHeight="1" thickBot="1">
      <c r="A65" s="468" t="s">
        <v>163</v>
      </c>
      <c r="B65" s="469">
        <f>AC20+T47</f>
        <v>14611</v>
      </c>
      <c r="C65" s="469">
        <f>AD20+U47</f>
        <v>5176</v>
      </c>
      <c r="D65" s="469">
        <f>AE20+V47</f>
        <v>19787</v>
      </c>
      <c r="E65" s="467"/>
      <c r="F65" s="467"/>
      <c r="G65" s="467"/>
      <c r="H65" s="467"/>
      <c r="I65" s="467"/>
    </row>
    <row r="66" spans="1:31" ht="40.5" customHeight="1" thickBot="1">
      <c r="A66" s="468" t="s">
        <v>164</v>
      </c>
      <c r="B66" s="469">
        <f>AF37+T52+AC62</f>
        <v>3286</v>
      </c>
      <c r="C66" s="469">
        <f>AG37+U52+AD62</f>
        <v>7558</v>
      </c>
      <c r="D66" s="469">
        <f>AH37+V52+AE62</f>
        <v>10844</v>
      </c>
      <c r="E66" s="467"/>
      <c r="F66" s="467"/>
      <c r="G66" s="467"/>
      <c r="H66" s="467"/>
      <c r="I66" s="467"/>
      <c r="AC66" s="460"/>
      <c r="AD66" s="460"/>
      <c r="AE66" s="460"/>
    </row>
    <row r="67" spans="1:9" ht="36.75" customHeight="1" thickBot="1">
      <c r="A67" s="470" t="s">
        <v>165</v>
      </c>
      <c r="B67" s="469">
        <f>AC20+AF37+T47+T52+AC62</f>
        <v>17897</v>
      </c>
      <c r="C67" s="469">
        <f>AD20+AG37+U47+U52+AD62</f>
        <v>12734</v>
      </c>
      <c r="D67" s="469">
        <f>AE20+AH37+V47+V52+AE62</f>
        <v>30631</v>
      </c>
      <c r="E67" s="467"/>
      <c r="F67" s="467"/>
      <c r="G67" s="467"/>
      <c r="H67" s="467"/>
      <c r="I67" s="467"/>
    </row>
    <row r="68" ht="129.75" customHeight="1"/>
  </sheetData>
  <sheetProtection/>
  <mergeCells count="57">
    <mergeCell ref="E7:G8"/>
    <mergeCell ref="H7:J8"/>
    <mergeCell ref="K7:M8"/>
    <mergeCell ref="A21:AE21"/>
    <mergeCell ref="Q7:S7"/>
    <mergeCell ref="Q25:S25"/>
    <mergeCell ref="T8:V8"/>
    <mergeCell ref="AC24:AE24"/>
    <mergeCell ref="AC25:AE25"/>
    <mergeCell ref="W24:Y24"/>
    <mergeCell ref="N7:P8"/>
    <mergeCell ref="B7:D8"/>
    <mergeCell ref="Q24:S24"/>
    <mergeCell ref="Z25:AB25"/>
    <mergeCell ref="W7:Y7"/>
    <mergeCell ref="A22:AE22"/>
    <mergeCell ref="A24:A26"/>
    <mergeCell ref="B24:D25"/>
    <mergeCell ref="Z7:AB7"/>
    <mergeCell ref="A7:A9"/>
    <mergeCell ref="A3:AE3"/>
    <mergeCell ref="A4:AE4"/>
    <mergeCell ref="A5:AE6"/>
    <mergeCell ref="N24:P25"/>
    <mergeCell ref="T24:V24"/>
    <mergeCell ref="W8:Y8"/>
    <mergeCell ref="A23:AE23"/>
    <mergeCell ref="Z24:AB24"/>
    <mergeCell ref="T7:V7"/>
    <mergeCell ref="H24:J25"/>
    <mergeCell ref="Q56:S57"/>
    <mergeCell ref="A54:AB54"/>
    <mergeCell ref="A56:A58"/>
    <mergeCell ref="W57:Y57"/>
    <mergeCell ref="K56:M57"/>
    <mergeCell ref="Z56:AB56"/>
    <mergeCell ref="Z57:AB57"/>
    <mergeCell ref="Z8:AB8"/>
    <mergeCell ref="Q8:S8"/>
    <mergeCell ref="A40:A42"/>
    <mergeCell ref="E56:G57"/>
    <mergeCell ref="B56:D57"/>
    <mergeCell ref="T40:V40"/>
    <mergeCell ref="E24:G25"/>
    <mergeCell ref="T25:V25"/>
    <mergeCell ref="T41:V41"/>
    <mergeCell ref="K24:M25"/>
    <mergeCell ref="AC56:AE57"/>
    <mergeCell ref="W25:Y25"/>
    <mergeCell ref="T49:V49"/>
    <mergeCell ref="T56:V56"/>
    <mergeCell ref="A39:V39"/>
    <mergeCell ref="A48:V48"/>
    <mergeCell ref="T57:V57"/>
    <mergeCell ref="W56:Y56"/>
    <mergeCell ref="N56:P57"/>
    <mergeCell ref="H56:J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7" r:id="rId1"/>
  <rowBreaks count="1" manualBreakCount="1">
    <brk id="38" max="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Q36"/>
  <sheetViews>
    <sheetView zoomScale="60" zoomScaleNormal="60" zoomScalePageLayoutView="0" workbookViewId="0" topLeftCell="A1">
      <selection activeCell="D12" sqref="D12"/>
    </sheetView>
  </sheetViews>
  <sheetFormatPr defaultColWidth="9.00390625" defaultRowHeight="12.75"/>
  <cols>
    <col min="1" max="1" width="93.00390625" style="17" customWidth="1"/>
    <col min="2" max="2" width="16.125" style="17" customWidth="1"/>
    <col min="3" max="3" width="12.125" style="17" customWidth="1"/>
    <col min="4" max="4" width="11.00390625" style="17" customWidth="1"/>
    <col min="5" max="5" width="14.375" style="17" customWidth="1"/>
    <col min="6" max="6" width="11.875" style="17" customWidth="1"/>
    <col min="7" max="7" width="9.625" style="17" customWidth="1"/>
    <col min="8" max="8" width="14.25390625" style="17" customWidth="1"/>
    <col min="9" max="9" width="13.125" style="17" customWidth="1"/>
    <col min="10" max="12" width="10.75390625" style="17" customWidth="1"/>
    <col min="13" max="13" width="9.125" style="17" customWidth="1"/>
    <col min="14" max="14" width="12.875" style="17" customWidth="1"/>
    <col min="15" max="15" width="23.375" style="17" customWidth="1"/>
    <col min="16" max="17" width="9.125" style="17" customWidth="1"/>
    <col min="18" max="18" width="10.625" style="17" bestFit="1" customWidth="1"/>
    <col min="19" max="19" width="11.25390625" style="17" customWidth="1"/>
    <col min="20" max="16384" width="9.125" style="17" customWidth="1"/>
  </cols>
  <sheetData>
    <row r="1" spans="1:17" ht="25.5" customHeight="1">
      <c r="A1" s="2915"/>
      <c r="B1" s="2915"/>
      <c r="C1" s="2915"/>
      <c r="D1" s="2915"/>
      <c r="E1" s="2915"/>
      <c r="F1" s="2915"/>
      <c r="G1" s="2915"/>
      <c r="H1" s="2915"/>
      <c r="I1" s="2915"/>
      <c r="J1" s="2915"/>
      <c r="K1" s="2915"/>
      <c r="L1" s="2915"/>
      <c r="M1" s="2915"/>
      <c r="N1" s="2915"/>
      <c r="O1" s="2915"/>
      <c r="P1" s="2915"/>
      <c r="Q1" s="2915"/>
    </row>
    <row r="2" spans="1:13" ht="27.75" customHeight="1">
      <c r="A2" s="2915" t="s">
        <v>32</v>
      </c>
      <c r="B2" s="2915"/>
      <c r="C2" s="2915"/>
      <c r="D2" s="2915"/>
      <c r="E2" s="2915"/>
      <c r="F2" s="2915"/>
      <c r="G2" s="2915"/>
      <c r="H2" s="2915"/>
      <c r="I2" s="2915"/>
      <c r="J2" s="2915"/>
      <c r="K2" s="2915"/>
      <c r="L2" s="2915"/>
      <c r="M2" s="2915"/>
    </row>
    <row r="3" spans="1:12" ht="24.75" customHeight="1">
      <c r="A3" s="2915" t="s">
        <v>348</v>
      </c>
      <c r="B3" s="2915"/>
      <c r="C3" s="2915"/>
      <c r="D3" s="2915"/>
      <c r="E3" s="2915"/>
      <c r="F3" s="2915"/>
      <c r="G3" s="2915"/>
      <c r="H3" s="2915"/>
      <c r="I3" s="2915"/>
      <c r="J3" s="2915"/>
      <c r="K3" s="49"/>
      <c r="L3" s="49"/>
    </row>
    <row r="4" ht="33" customHeight="1" thickBot="1">
      <c r="A4" s="18"/>
    </row>
    <row r="5" spans="1:12" ht="33" customHeight="1" thickBot="1">
      <c r="A5" s="2917" t="s">
        <v>9</v>
      </c>
      <c r="B5" s="2932" t="s">
        <v>19</v>
      </c>
      <c r="C5" s="2933"/>
      <c r="D5" s="2934"/>
      <c r="E5" s="2932" t="s">
        <v>20</v>
      </c>
      <c r="F5" s="2933"/>
      <c r="G5" s="2934"/>
      <c r="H5" s="2908" t="s">
        <v>21</v>
      </c>
      <c r="I5" s="2909"/>
      <c r="J5" s="2910"/>
      <c r="K5" s="32"/>
      <c r="L5" s="32"/>
    </row>
    <row r="6" spans="1:12" ht="33" customHeight="1" thickBot="1">
      <c r="A6" s="2918"/>
      <c r="B6" s="2935" t="s">
        <v>5</v>
      </c>
      <c r="C6" s="2936"/>
      <c r="D6" s="2937"/>
      <c r="E6" s="2935" t="s">
        <v>5</v>
      </c>
      <c r="F6" s="2936"/>
      <c r="G6" s="2937"/>
      <c r="H6" s="2911"/>
      <c r="I6" s="2912"/>
      <c r="J6" s="2913"/>
      <c r="K6" s="32"/>
      <c r="L6" s="32"/>
    </row>
    <row r="7" spans="1:12" ht="99.75" customHeight="1" thickBot="1">
      <c r="A7" s="2938"/>
      <c r="B7" s="219" t="s">
        <v>26</v>
      </c>
      <c r="C7" s="221" t="s">
        <v>27</v>
      </c>
      <c r="D7" s="223" t="s">
        <v>4</v>
      </c>
      <c r="E7" s="219" t="s">
        <v>26</v>
      </c>
      <c r="F7" s="221" t="s">
        <v>27</v>
      </c>
      <c r="G7" s="223" t="s">
        <v>4</v>
      </c>
      <c r="H7" s="219" t="s">
        <v>26</v>
      </c>
      <c r="I7" s="221" t="s">
        <v>27</v>
      </c>
      <c r="J7" s="223" t="s">
        <v>4</v>
      </c>
      <c r="K7" s="32"/>
      <c r="L7" s="32"/>
    </row>
    <row r="8" spans="1:12" ht="36.75" customHeight="1" thickBot="1">
      <c r="A8" s="155" t="s">
        <v>22</v>
      </c>
      <c r="B8" s="168"/>
      <c r="C8" s="197"/>
      <c r="D8" s="198"/>
      <c r="E8" s="168"/>
      <c r="F8" s="197"/>
      <c r="G8" s="199"/>
      <c r="H8" s="154"/>
      <c r="I8" s="78"/>
      <c r="J8" s="79"/>
      <c r="K8" s="32"/>
      <c r="L8" s="32"/>
    </row>
    <row r="9" spans="1:12" ht="29.25" customHeight="1">
      <c r="A9" s="251" t="s">
        <v>40</v>
      </c>
      <c r="B9" s="200">
        <f>B17+B24</f>
        <v>30</v>
      </c>
      <c r="C9" s="201">
        <f>C24+C17</f>
        <v>0</v>
      </c>
      <c r="D9" s="202">
        <v>30</v>
      </c>
      <c r="E9" s="200">
        <f>E24+E17</f>
        <v>36</v>
      </c>
      <c r="F9" s="201">
        <f>F25+F17</f>
        <v>0</v>
      </c>
      <c r="G9" s="203">
        <f>G24+G17</f>
        <v>36</v>
      </c>
      <c r="H9" s="204">
        <f>B9+E9</f>
        <v>66</v>
      </c>
      <c r="I9" s="204">
        <f>C9+F9</f>
        <v>0</v>
      </c>
      <c r="J9" s="205">
        <f>D9+G9</f>
        <v>66</v>
      </c>
      <c r="K9" s="32"/>
      <c r="L9" s="32"/>
    </row>
    <row r="10" spans="1:12" ht="29.25" customHeight="1">
      <c r="A10" s="251" t="s">
        <v>41</v>
      </c>
      <c r="B10" s="99">
        <f>B26+B18</f>
        <v>70</v>
      </c>
      <c r="C10" s="93">
        <f>C18+C25</f>
        <v>6</v>
      </c>
      <c r="D10" s="196">
        <v>76</v>
      </c>
      <c r="E10" s="99">
        <f>E26+E18</f>
        <v>54</v>
      </c>
      <c r="F10" s="93">
        <f>F26+F18</f>
        <v>1</v>
      </c>
      <c r="G10" s="94">
        <f>G26+G18</f>
        <v>55</v>
      </c>
      <c r="H10" s="206">
        <f>B10+E10</f>
        <v>124</v>
      </c>
      <c r="I10" s="206">
        <f aca="true" t="shared" si="0" ref="H10:J13">C10+F10</f>
        <v>7</v>
      </c>
      <c r="J10" s="207">
        <f t="shared" si="0"/>
        <v>131</v>
      </c>
      <c r="K10" s="32"/>
      <c r="L10" s="32"/>
    </row>
    <row r="11" spans="1:12" ht="27.75" customHeight="1" hidden="1">
      <c r="A11" s="251" t="s">
        <v>42</v>
      </c>
      <c r="B11" s="99">
        <f>B27+B19</f>
        <v>0</v>
      </c>
      <c r="C11" s="93">
        <f>C27+C19</f>
        <v>0</v>
      </c>
      <c r="D11" s="94">
        <f>D27+D19</f>
        <v>0</v>
      </c>
      <c r="E11" s="99">
        <f>E27+E19</f>
        <v>0</v>
      </c>
      <c r="F11" s="93">
        <f>F27+F19</f>
        <v>0</v>
      </c>
      <c r="G11" s="94">
        <f>G27+G19</f>
        <v>0</v>
      </c>
      <c r="H11" s="206">
        <f t="shared" si="0"/>
        <v>0</v>
      </c>
      <c r="I11" s="206">
        <f t="shared" si="0"/>
        <v>0</v>
      </c>
      <c r="J11" s="207">
        <f t="shared" si="0"/>
        <v>0</v>
      </c>
      <c r="K11" s="32"/>
      <c r="L11" s="32"/>
    </row>
    <row r="12" spans="1:12" ht="30.75" customHeight="1" thickBot="1">
      <c r="A12" s="251" t="s">
        <v>43</v>
      </c>
      <c r="B12" s="99">
        <f>B27+B20</f>
        <v>5</v>
      </c>
      <c r="C12" s="93">
        <f>C27+C19</f>
        <v>0</v>
      </c>
      <c r="D12" s="94">
        <f>D27+D20</f>
        <v>5</v>
      </c>
      <c r="E12" s="99">
        <f>E28+E20</f>
        <v>5</v>
      </c>
      <c r="F12" s="93">
        <f>F28+F20</f>
        <v>0</v>
      </c>
      <c r="G12" s="94">
        <f>G28+G20</f>
        <v>5</v>
      </c>
      <c r="H12" s="206">
        <f t="shared" si="0"/>
        <v>10</v>
      </c>
      <c r="I12" s="206">
        <f t="shared" si="0"/>
        <v>0</v>
      </c>
      <c r="J12" s="207">
        <f t="shared" si="0"/>
        <v>10</v>
      </c>
      <c r="K12" s="32"/>
      <c r="L12" s="32"/>
    </row>
    <row r="13" spans="1:12" ht="32.25" customHeight="1" hidden="1">
      <c r="A13" s="191"/>
      <c r="B13" s="99">
        <v>0</v>
      </c>
      <c r="C13" s="93">
        <f>C28+C20</f>
        <v>0</v>
      </c>
      <c r="D13" s="94">
        <v>0</v>
      </c>
      <c r="E13" s="99">
        <f>E29+E21</f>
        <v>1</v>
      </c>
      <c r="F13" s="93">
        <v>0</v>
      </c>
      <c r="G13" s="94">
        <v>0</v>
      </c>
      <c r="H13" s="206">
        <f t="shared" si="0"/>
        <v>1</v>
      </c>
      <c r="I13" s="206">
        <f t="shared" si="0"/>
        <v>0</v>
      </c>
      <c r="J13" s="207">
        <f t="shared" si="0"/>
        <v>0</v>
      </c>
      <c r="K13" s="32"/>
      <c r="L13" s="32"/>
    </row>
    <row r="14" spans="1:12" ht="36.75" customHeight="1" thickBot="1">
      <c r="A14" s="19" t="s">
        <v>12</v>
      </c>
      <c r="B14" s="58">
        <f aca="true" t="shared" si="1" ref="B14:G14">SUM(B8:B13)</f>
        <v>105</v>
      </c>
      <c r="C14" s="58">
        <f t="shared" si="1"/>
        <v>6</v>
      </c>
      <c r="D14" s="58">
        <f t="shared" si="1"/>
        <v>111</v>
      </c>
      <c r="E14" s="58">
        <f>SUM(E9:E12)</f>
        <v>95</v>
      </c>
      <c r="F14" s="58">
        <f>SUM(F8:F13)</f>
        <v>1</v>
      </c>
      <c r="G14" s="58">
        <f t="shared" si="1"/>
        <v>96</v>
      </c>
      <c r="H14" s="58">
        <f>SUM(H9:H13)</f>
        <v>201</v>
      </c>
      <c r="I14" s="58">
        <f>SUM(I9:I13)</f>
        <v>7</v>
      </c>
      <c r="J14" s="62">
        <f>SUM(J9:J13)</f>
        <v>207</v>
      </c>
      <c r="K14" s="32"/>
      <c r="L14" s="32"/>
    </row>
    <row r="15" spans="1:12" ht="27" customHeight="1" thickBot="1">
      <c r="A15" s="19" t="s">
        <v>23</v>
      </c>
      <c r="B15" s="56"/>
      <c r="C15" s="161"/>
      <c r="D15" s="162"/>
      <c r="E15" s="56"/>
      <c r="F15" s="161"/>
      <c r="G15" s="162"/>
      <c r="H15" s="57"/>
      <c r="I15" s="161"/>
      <c r="J15" s="163"/>
      <c r="K15" s="32"/>
      <c r="L15" s="32"/>
    </row>
    <row r="16" spans="1:12" ht="31.5" customHeight="1" thickBot="1">
      <c r="A16" s="41" t="s">
        <v>11</v>
      </c>
      <c r="B16" s="4"/>
      <c r="C16" s="6"/>
      <c r="D16" s="21"/>
      <c r="E16" s="4"/>
      <c r="F16" s="6"/>
      <c r="G16" s="21"/>
      <c r="H16" s="57"/>
      <c r="I16" s="88"/>
      <c r="J16" s="95"/>
      <c r="K16" s="29"/>
      <c r="L16" s="29"/>
    </row>
    <row r="17" spans="1:12" ht="24.75" customHeight="1">
      <c r="A17" s="251" t="s">
        <v>40</v>
      </c>
      <c r="B17" s="76">
        <v>30</v>
      </c>
      <c r="C17" s="76"/>
      <c r="D17" s="193">
        <f>SUM(B17:C17)</f>
        <v>30</v>
      </c>
      <c r="E17" s="76">
        <v>35</v>
      </c>
      <c r="F17" s="76"/>
      <c r="G17" s="193">
        <f>SUM(E17:F17)</f>
        <v>35</v>
      </c>
      <c r="H17" s="204">
        <f aca="true" t="shared" si="2" ref="H17:J21">B17+E17</f>
        <v>65</v>
      </c>
      <c r="I17" s="204">
        <f t="shared" si="2"/>
        <v>0</v>
      </c>
      <c r="J17" s="205">
        <f t="shared" si="2"/>
        <v>65</v>
      </c>
      <c r="K17" s="26"/>
      <c r="L17" s="26"/>
    </row>
    <row r="18" spans="1:12" ht="24.75" customHeight="1">
      <c r="A18" s="251" t="s">
        <v>41</v>
      </c>
      <c r="B18" s="8">
        <v>70</v>
      </c>
      <c r="C18" s="8">
        <v>4</v>
      </c>
      <c r="D18" s="15">
        <f>SUM(B18:C18)</f>
        <v>74</v>
      </c>
      <c r="E18" s="8">
        <v>54</v>
      </c>
      <c r="F18" s="8">
        <v>1</v>
      </c>
      <c r="G18" s="15">
        <f>SUM(E18:F18)</f>
        <v>55</v>
      </c>
      <c r="H18" s="206">
        <f t="shared" si="2"/>
        <v>124</v>
      </c>
      <c r="I18" s="206">
        <f t="shared" si="2"/>
        <v>5</v>
      </c>
      <c r="J18" s="207">
        <f t="shared" si="2"/>
        <v>129</v>
      </c>
      <c r="K18" s="26"/>
      <c r="L18" s="26"/>
    </row>
    <row r="19" spans="1:12" ht="24.75" customHeight="1" hidden="1">
      <c r="A19" s="251" t="s">
        <v>42</v>
      </c>
      <c r="B19" s="8"/>
      <c r="C19" s="8"/>
      <c r="D19" s="15">
        <f>SUM(B19:C19)</f>
        <v>0</v>
      </c>
      <c r="E19" s="8"/>
      <c r="F19" s="8"/>
      <c r="G19" s="15">
        <f>SUM(E19:F19)</f>
        <v>0</v>
      </c>
      <c r="H19" s="206">
        <f t="shared" si="2"/>
        <v>0</v>
      </c>
      <c r="I19" s="206">
        <f t="shared" si="2"/>
        <v>0</v>
      </c>
      <c r="J19" s="207">
        <f t="shared" si="2"/>
        <v>0</v>
      </c>
      <c r="K19" s="26"/>
      <c r="L19" s="26"/>
    </row>
    <row r="20" spans="1:12" ht="29.25" customHeight="1" thickBot="1">
      <c r="A20" s="251" t="s">
        <v>43</v>
      </c>
      <c r="B20" s="8">
        <v>5</v>
      </c>
      <c r="C20" s="8"/>
      <c r="D20" s="15">
        <f>SUM(B20:C20)</f>
        <v>5</v>
      </c>
      <c r="E20" s="8">
        <v>5</v>
      </c>
      <c r="F20" s="8"/>
      <c r="G20" s="15">
        <f>SUM(E20:F20)</f>
        <v>5</v>
      </c>
      <c r="H20" s="206">
        <f t="shared" si="2"/>
        <v>10</v>
      </c>
      <c r="I20" s="206">
        <f t="shared" si="2"/>
        <v>0</v>
      </c>
      <c r="J20" s="207">
        <f t="shared" si="2"/>
        <v>10</v>
      </c>
      <c r="K20" s="26"/>
      <c r="L20" s="26"/>
    </row>
    <row r="21" spans="1:12" ht="43.5" customHeight="1" hidden="1">
      <c r="A21" s="191"/>
      <c r="B21" s="11">
        <v>0</v>
      </c>
      <c r="C21" s="74">
        <v>0</v>
      </c>
      <c r="D21" s="75">
        <f>SUM(B21:C21)</f>
        <v>0</v>
      </c>
      <c r="E21" s="11">
        <v>0</v>
      </c>
      <c r="F21" s="74">
        <v>0</v>
      </c>
      <c r="G21" s="75">
        <f>SUM(E21:F21)</f>
        <v>0</v>
      </c>
      <c r="H21" s="206">
        <f t="shared" si="2"/>
        <v>0</v>
      </c>
      <c r="I21" s="206">
        <f t="shared" si="2"/>
        <v>0</v>
      </c>
      <c r="J21" s="207">
        <f t="shared" si="2"/>
        <v>0</v>
      </c>
      <c r="K21" s="33"/>
      <c r="L21" s="33"/>
    </row>
    <row r="22" spans="1:12" ht="24.75" customHeight="1" thickBot="1">
      <c r="A22" s="2" t="s">
        <v>8</v>
      </c>
      <c r="B22" s="53">
        <f>SUM(B17:B21)</f>
        <v>105</v>
      </c>
      <c r="C22" s="53">
        <f aca="true" t="shared" si="3" ref="C22:J22">SUM(C17:C21)</f>
        <v>4</v>
      </c>
      <c r="D22" s="53">
        <f t="shared" si="3"/>
        <v>109</v>
      </c>
      <c r="E22" s="53">
        <f t="shared" si="3"/>
        <v>94</v>
      </c>
      <c r="F22" s="53">
        <f t="shared" si="3"/>
        <v>1</v>
      </c>
      <c r="G22" s="1">
        <f t="shared" si="3"/>
        <v>95</v>
      </c>
      <c r="H22" s="208">
        <f>SUM(H17:H21)</f>
        <v>199</v>
      </c>
      <c r="I22" s="208">
        <f>SUM(I17:I21)</f>
        <v>5</v>
      </c>
      <c r="J22" s="172">
        <f t="shared" si="3"/>
        <v>204</v>
      </c>
      <c r="K22" s="33"/>
      <c r="L22" s="33"/>
    </row>
    <row r="23" spans="1:12" ht="24.75" customHeight="1" thickBot="1">
      <c r="A23" s="220" t="s">
        <v>25</v>
      </c>
      <c r="B23" s="186"/>
      <c r="C23" s="187"/>
      <c r="D23" s="188"/>
      <c r="E23" s="186"/>
      <c r="F23" s="187"/>
      <c r="G23" s="195"/>
      <c r="H23" s="209"/>
      <c r="I23" s="210"/>
      <c r="J23" s="211"/>
      <c r="K23" s="26"/>
      <c r="L23" s="26"/>
    </row>
    <row r="24" spans="1:12" ht="24.75" customHeight="1">
      <c r="A24" s="251" t="s">
        <v>40</v>
      </c>
      <c r="B24" s="194"/>
      <c r="C24" s="13"/>
      <c r="D24" s="16">
        <f>SUM(B24:C24)</f>
        <v>0</v>
      </c>
      <c r="E24" s="12">
        <v>1</v>
      </c>
      <c r="F24" s="178"/>
      <c r="G24" s="16">
        <f>SUM(E24:F24)</f>
        <v>1</v>
      </c>
      <c r="H24" s="204">
        <f aca="true" t="shared" si="4" ref="H24:J28">B24+E24</f>
        <v>1</v>
      </c>
      <c r="I24" s="212">
        <f t="shared" si="4"/>
        <v>0</v>
      </c>
      <c r="J24" s="205">
        <f t="shared" si="4"/>
        <v>1</v>
      </c>
      <c r="K24" s="26"/>
      <c r="L24" s="26"/>
    </row>
    <row r="25" spans="1:12" ht="33" customHeight="1">
      <c r="A25" s="251" t="s">
        <v>41</v>
      </c>
      <c r="B25" s="192"/>
      <c r="C25" s="9">
        <v>2</v>
      </c>
      <c r="D25" s="15">
        <f>SUM(B25:C25)</f>
        <v>2</v>
      </c>
      <c r="E25" s="8"/>
      <c r="F25" s="14"/>
      <c r="G25" s="15">
        <f>SUM(E25:F25)</f>
        <v>0</v>
      </c>
      <c r="H25" s="213">
        <f t="shared" si="4"/>
        <v>0</v>
      </c>
      <c r="I25" s="214">
        <f t="shared" si="4"/>
        <v>2</v>
      </c>
      <c r="J25" s="215">
        <f t="shared" si="4"/>
        <v>2</v>
      </c>
      <c r="K25" s="26"/>
      <c r="L25" s="26"/>
    </row>
    <row r="26" spans="1:12" ht="24.75" customHeight="1" hidden="1">
      <c r="A26" s="251" t="s">
        <v>42</v>
      </c>
      <c r="B26" s="192"/>
      <c r="C26" s="9"/>
      <c r="D26" s="15">
        <f>SUM(B26:C26)</f>
        <v>0</v>
      </c>
      <c r="E26" s="8"/>
      <c r="F26" s="14"/>
      <c r="G26" s="15">
        <f>SUM(E26:F26)</f>
        <v>0</v>
      </c>
      <c r="H26" s="213">
        <f t="shared" si="4"/>
        <v>0</v>
      </c>
      <c r="I26" s="214">
        <f t="shared" si="4"/>
        <v>0</v>
      </c>
      <c r="J26" s="215">
        <f t="shared" si="4"/>
        <v>0</v>
      </c>
      <c r="K26" s="33"/>
      <c r="L26" s="33"/>
    </row>
    <row r="27" spans="1:12" ht="32.25" customHeight="1" thickBot="1">
      <c r="A27" s="251" t="s">
        <v>43</v>
      </c>
      <c r="B27" s="192"/>
      <c r="C27" s="9"/>
      <c r="D27" s="15">
        <f>SUM(B27:C27)</f>
        <v>0</v>
      </c>
      <c r="E27" s="8"/>
      <c r="F27" s="14"/>
      <c r="G27" s="15">
        <f>SUM(E27:F27)</f>
        <v>0</v>
      </c>
      <c r="H27" s="213">
        <f t="shared" si="4"/>
        <v>0</v>
      </c>
      <c r="I27" s="214">
        <f t="shared" si="4"/>
        <v>0</v>
      </c>
      <c r="J27" s="215">
        <f t="shared" si="4"/>
        <v>0</v>
      </c>
      <c r="K27" s="34"/>
      <c r="L27" s="34"/>
    </row>
    <row r="28" spans="1:12" ht="29.25" customHeight="1" hidden="1">
      <c r="A28" s="191"/>
      <c r="B28" s="192">
        <v>0</v>
      </c>
      <c r="C28" s="9">
        <v>0</v>
      </c>
      <c r="D28" s="15">
        <f>SUM(B28:C28)</f>
        <v>0</v>
      </c>
      <c r="E28" s="8">
        <v>0</v>
      </c>
      <c r="F28" s="14">
        <v>0</v>
      </c>
      <c r="G28" s="15">
        <f>SUM(E28:F28)</f>
        <v>0</v>
      </c>
      <c r="H28" s="216">
        <f t="shared" si="4"/>
        <v>0</v>
      </c>
      <c r="I28" s="217">
        <f t="shared" si="4"/>
        <v>0</v>
      </c>
      <c r="J28" s="218">
        <f t="shared" si="4"/>
        <v>0</v>
      </c>
      <c r="K28" s="33"/>
      <c r="L28" s="33"/>
    </row>
    <row r="29" spans="1:12" ht="36.75" customHeight="1" thickBot="1">
      <c r="A29" s="2" t="s">
        <v>13</v>
      </c>
      <c r="B29" s="47">
        <f aca="true" t="shared" si="5" ref="B29:J29">SUM(B24:B28)</f>
        <v>0</v>
      </c>
      <c r="C29" s="47">
        <f t="shared" si="5"/>
        <v>2</v>
      </c>
      <c r="D29" s="47">
        <f t="shared" si="5"/>
        <v>2</v>
      </c>
      <c r="E29" s="47">
        <f t="shared" si="5"/>
        <v>1</v>
      </c>
      <c r="F29" s="47">
        <f t="shared" si="5"/>
        <v>0</v>
      </c>
      <c r="G29" s="47">
        <f t="shared" si="5"/>
        <v>1</v>
      </c>
      <c r="H29" s="171">
        <f t="shared" si="5"/>
        <v>1</v>
      </c>
      <c r="I29" s="171">
        <f t="shared" si="5"/>
        <v>2</v>
      </c>
      <c r="J29" s="172">
        <f t="shared" si="5"/>
        <v>3</v>
      </c>
      <c r="K29" s="26"/>
      <c r="L29" s="26"/>
    </row>
    <row r="30" spans="1:12" ht="30" customHeight="1" thickBot="1">
      <c r="A30" s="35" t="s">
        <v>10</v>
      </c>
      <c r="B30" s="58">
        <f>B22</f>
        <v>105</v>
      </c>
      <c r="C30" s="58">
        <f aca="true" t="shared" si="6" ref="C30:J30">C22</f>
        <v>4</v>
      </c>
      <c r="D30" s="58">
        <f t="shared" si="6"/>
        <v>109</v>
      </c>
      <c r="E30" s="58">
        <f t="shared" si="6"/>
        <v>94</v>
      </c>
      <c r="F30" s="58">
        <f t="shared" si="6"/>
        <v>1</v>
      </c>
      <c r="G30" s="59">
        <f t="shared" si="6"/>
        <v>95</v>
      </c>
      <c r="H30" s="59">
        <f t="shared" si="6"/>
        <v>199</v>
      </c>
      <c r="I30" s="59">
        <f t="shared" si="6"/>
        <v>5</v>
      </c>
      <c r="J30" s="62">
        <f t="shared" si="6"/>
        <v>204</v>
      </c>
      <c r="K30" s="36"/>
      <c r="L30" s="36"/>
    </row>
    <row r="31" spans="1:12" ht="26.25" thickBot="1">
      <c r="A31" s="35" t="s">
        <v>14</v>
      </c>
      <c r="B31" s="58">
        <f aca="true" t="shared" si="7" ref="B31:J31">B29</f>
        <v>0</v>
      </c>
      <c r="C31" s="58">
        <f t="shared" si="7"/>
        <v>2</v>
      </c>
      <c r="D31" s="58">
        <f t="shared" si="7"/>
        <v>2</v>
      </c>
      <c r="E31" s="58">
        <f t="shared" si="7"/>
        <v>1</v>
      </c>
      <c r="F31" s="58">
        <f t="shared" si="7"/>
        <v>0</v>
      </c>
      <c r="G31" s="59">
        <f t="shared" si="7"/>
        <v>1</v>
      </c>
      <c r="H31" s="59">
        <f t="shared" si="7"/>
        <v>1</v>
      </c>
      <c r="I31" s="59">
        <f t="shared" si="7"/>
        <v>2</v>
      </c>
      <c r="J31" s="62">
        <f t="shared" si="7"/>
        <v>3</v>
      </c>
      <c r="K31" s="27"/>
      <c r="L31" s="27"/>
    </row>
    <row r="32" spans="1:12" ht="26.25" thickBot="1">
      <c r="A32" s="3" t="s">
        <v>15</v>
      </c>
      <c r="B32" s="60">
        <f aca="true" t="shared" si="8" ref="B32:J32">SUM(B30:B31)</f>
        <v>105</v>
      </c>
      <c r="C32" s="60">
        <f t="shared" si="8"/>
        <v>6</v>
      </c>
      <c r="D32" s="60">
        <f t="shared" si="8"/>
        <v>111</v>
      </c>
      <c r="E32" s="60">
        <f t="shared" si="8"/>
        <v>95</v>
      </c>
      <c r="F32" s="60">
        <f t="shared" si="8"/>
        <v>1</v>
      </c>
      <c r="G32" s="61">
        <f t="shared" si="8"/>
        <v>96</v>
      </c>
      <c r="H32" s="61">
        <f t="shared" si="8"/>
        <v>200</v>
      </c>
      <c r="I32" s="61">
        <f t="shared" si="8"/>
        <v>7</v>
      </c>
      <c r="J32" s="63">
        <f t="shared" si="8"/>
        <v>207</v>
      </c>
      <c r="K32" s="27"/>
      <c r="L32" s="27"/>
    </row>
    <row r="33" spans="1:12" ht="12" customHeight="1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1:11" ht="25.5" customHeight="1" hidden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30"/>
    </row>
    <row r="35" spans="1:13" ht="37.5" customHeight="1">
      <c r="A35" s="2928" t="s">
        <v>44</v>
      </c>
      <c r="B35" s="2928"/>
      <c r="C35" s="2928"/>
      <c r="D35" s="2928"/>
      <c r="E35" s="2928"/>
      <c r="F35" s="2928"/>
      <c r="G35" s="2928"/>
      <c r="H35" s="2928"/>
      <c r="I35" s="2928"/>
      <c r="J35" s="2928"/>
      <c r="K35" s="2928"/>
      <c r="L35" s="2928"/>
      <c r="M35" s="2928"/>
    </row>
    <row r="36" spans="2:13" ht="26.25" customHeight="1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</sheetData>
  <sheetProtection/>
  <mergeCells count="10">
    <mergeCell ref="A35:M35"/>
    <mergeCell ref="A1:Q1"/>
    <mergeCell ref="A2:M2"/>
    <mergeCell ref="A3:J3"/>
    <mergeCell ref="A5:A7"/>
    <mergeCell ref="B5:D5"/>
    <mergeCell ref="E5:G5"/>
    <mergeCell ref="H5:J6"/>
    <mergeCell ref="B6:D6"/>
    <mergeCell ref="E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T36"/>
  <sheetViews>
    <sheetView zoomScale="50" zoomScaleNormal="50" zoomScalePageLayoutView="0" workbookViewId="0" topLeftCell="A1">
      <selection activeCell="R48" sqref="R48"/>
    </sheetView>
  </sheetViews>
  <sheetFormatPr defaultColWidth="9.00390625" defaultRowHeight="12.75"/>
  <cols>
    <col min="1" max="1" width="72.25390625" style="17" customWidth="1"/>
    <col min="2" max="2" width="13.875" style="17" customWidth="1"/>
    <col min="3" max="3" width="12.125" style="17" customWidth="1"/>
    <col min="4" max="4" width="11.00390625" style="17" customWidth="1"/>
    <col min="5" max="5" width="14.125" style="17" customWidth="1"/>
    <col min="6" max="6" width="11.875" style="17" customWidth="1"/>
    <col min="7" max="7" width="9.625" style="17" customWidth="1"/>
    <col min="8" max="8" width="14.75390625" style="17" customWidth="1"/>
    <col min="9" max="10" width="9.625" style="17" customWidth="1"/>
    <col min="11" max="11" width="14.25390625" style="17" customWidth="1"/>
    <col min="12" max="12" width="15.125" style="17" customWidth="1"/>
    <col min="13" max="13" width="13.625" style="17" customWidth="1"/>
    <col min="14" max="15" width="10.75390625" style="17" customWidth="1"/>
    <col min="16" max="16" width="9.125" style="17" customWidth="1"/>
    <col min="17" max="17" width="12.875" style="17" customWidth="1"/>
    <col min="18" max="18" width="23.375" style="17" customWidth="1"/>
    <col min="19" max="20" width="9.125" style="17" customWidth="1"/>
    <col min="21" max="21" width="10.625" style="17" bestFit="1" customWidth="1"/>
    <col min="22" max="22" width="11.25390625" style="17" customWidth="1"/>
    <col min="23" max="16384" width="9.125" style="17" customWidth="1"/>
  </cols>
  <sheetData>
    <row r="1" spans="1:20" ht="25.5" customHeight="1">
      <c r="A1" s="2915"/>
      <c r="B1" s="2915"/>
      <c r="C1" s="2915"/>
      <c r="D1" s="2915"/>
      <c r="E1" s="2915"/>
      <c r="F1" s="2915"/>
      <c r="G1" s="2915"/>
      <c r="H1" s="2915"/>
      <c r="I1" s="2915"/>
      <c r="J1" s="2915"/>
      <c r="K1" s="2915"/>
      <c r="L1" s="2915"/>
      <c r="M1" s="2915"/>
      <c r="N1" s="2915"/>
      <c r="O1" s="2915"/>
      <c r="P1" s="2915"/>
      <c r="Q1" s="2915"/>
      <c r="R1" s="2915"/>
      <c r="S1" s="2915"/>
      <c r="T1" s="2915"/>
    </row>
    <row r="2" spans="1:16" ht="29.25" customHeight="1">
      <c r="A2" s="2915" t="s">
        <v>32</v>
      </c>
      <c r="B2" s="2915"/>
      <c r="C2" s="2915"/>
      <c r="D2" s="2915"/>
      <c r="E2" s="2915"/>
      <c r="F2" s="2915"/>
      <c r="G2" s="2915"/>
      <c r="H2" s="2915"/>
      <c r="I2" s="2915"/>
      <c r="J2" s="2915"/>
      <c r="K2" s="2915"/>
      <c r="L2" s="2915"/>
      <c r="M2" s="2915"/>
      <c r="N2" s="2915"/>
      <c r="O2" s="2915"/>
      <c r="P2" s="2915"/>
    </row>
    <row r="3" spans="1:15" ht="24.75" customHeight="1">
      <c r="A3" s="2915" t="s">
        <v>349</v>
      </c>
      <c r="B3" s="2915"/>
      <c r="C3" s="2915"/>
      <c r="D3" s="2915"/>
      <c r="E3" s="2915"/>
      <c r="F3" s="2915"/>
      <c r="G3" s="2915"/>
      <c r="H3" s="2915"/>
      <c r="I3" s="2915"/>
      <c r="J3" s="2915"/>
      <c r="K3" s="2915"/>
      <c r="L3" s="2915"/>
      <c r="M3" s="2915"/>
      <c r="N3" s="49"/>
      <c r="O3" s="49"/>
    </row>
    <row r="4" ht="33" customHeight="1" thickBot="1">
      <c r="A4" s="18"/>
    </row>
    <row r="5" spans="1:15" ht="33" customHeight="1" thickBot="1">
      <c r="A5" s="2917" t="s">
        <v>9</v>
      </c>
      <c r="B5" s="2932" t="s">
        <v>19</v>
      </c>
      <c r="C5" s="2933"/>
      <c r="D5" s="2934"/>
      <c r="E5" s="2932" t="s">
        <v>20</v>
      </c>
      <c r="F5" s="2933"/>
      <c r="G5" s="2934"/>
      <c r="H5" s="2932" t="s">
        <v>31</v>
      </c>
      <c r="I5" s="2933"/>
      <c r="J5" s="2934"/>
      <c r="K5" s="2908" t="s">
        <v>21</v>
      </c>
      <c r="L5" s="2909"/>
      <c r="M5" s="2910"/>
      <c r="N5" s="32"/>
      <c r="O5" s="32"/>
    </row>
    <row r="6" spans="1:15" ht="33" customHeight="1" thickBot="1">
      <c r="A6" s="2918"/>
      <c r="B6" s="2935" t="s">
        <v>5</v>
      </c>
      <c r="C6" s="2936"/>
      <c r="D6" s="2937"/>
      <c r="E6" s="2935" t="s">
        <v>5</v>
      </c>
      <c r="F6" s="2936"/>
      <c r="G6" s="2937"/>
      <c r="H6" s="2935" t="s">
        <v>5</v>
      </c>
      <c r="I6" s="2936"/>
      <c r="J6" s="2937"/>
      <c r="K6" s="2911"/>
      <c r="L6" s="2912"/>
      <c r="M6" s="2913"/>
      <c r="N6" s="32"/>
      <c r="O6" s="32"/>
    </row>
    <row r="7" spans="1:15" ht="99.75" customHeight="1" thickBot="1">
      <c r="A7" s="2938"/>
      <c r="B7" s="219" t="s">
        <v>26</v>
      </c>
      <c r="C7" s="221" t="s">
        <v>27</v>
      </c>
      <c r="D7" s="223" t="s">
        <v>4</v>
      </c>
      <c r="E7" s="219" t="s">
        <v>26</v>
      </c>
      <c r="F7" s="221" t="s">
        <v>27</v>
      </c>
      <c r="G7" s="223" t="s">
        <v>4</v>
      </c>
      <c r="H7" s="219" t="s">
        <v>26</v>
      </c>
      <c r="I7" s="221" t="s">
        <v>27</v>
      </c>
      <c r="J7" s="223" t="s">
        <v>4</v>
      </c>
      <c r="K7" s="219" t="s">
        <v>26</v>
      </c>
      <c r="L7" s="221" t="s">
        <v>27</v>
      </c>
      <c r="M7" s="223" t="s">
        <v>4</v>
      </c>
      <c r="N7" s="32"/>
      <c r="O7" s="32"/>
    </row>
    <row r="8" spans="1:15" ht="36.75" customHeight="1">
      <c r="A8" s="155" t="s">
        <v>22</v>
      </c>
      <c r="B8" s="71"/>
      <c r="C8" s="69"/>
      <c r="D8" s="231"/>
      <c r="E8" s="71"/>
      <c r="F8" s="69"/>
      <c r="G8" s="16"/>
      <c r="H8" s="76"/>
      <c r="I8" s="232"/>
      <c r="J8" s="233"/>
      <c r="K8" s="154"/>
      <c r="L8" s="78"/>
      <c r="M8" s="79"/>
      <c r="N8" s="32"/>
      <c r="O8" s="32"/>
    </row>
    <row r="9" spans="1:15" ht="29.25" customHeight="1">
      <c r="A9" s="251" t="s">
        <v>41</v>
      </c>
      <c r="B9" s="99">
        <f>B17+B17</f>
        <v>0</v>
      </c>
      <c r="C9" s="93">
        <f aca="true" t="shared" si="0" ref="B9:J13">C25+C17</f>
        <v>31</v>
      </c>
      <c r="D9" s="94">
        <f>D25+D17</f>
        <v>31</v>
      </c>
      <c r="E9" s="99">
        <f t="shared" si="0"/>
        <v>0</v>
      </c>
      <c r="F9" s="93">
        <f t="shared" si="0"/>
        <v>16</v>
      </c>
      <c r="G9" s="94">
        <f t="shared" si="0"/>
        <v>16</v>
      </c>
      <c r="H9" s="99">
        <f t="shared" si="0"/>
        <v>1</v>
      </c>
      <c r="I9" s="93">
        <f t="shared" si="0"/>
        <v>45</v>
      </c>
      <c r="J9" s="94">
        <f t="shared" si="0"/>
        <v>46</v>
      </c>
      <c r="K9" s="252">
        <f aca="true" t="shared" si="1" ref="K9:M13">B9+E9+H9</f>
        <v>1</v>
      </c>
      <c r="L9" s="253">
        <f t="shared" si="1"/>
        <v>92</v>
      </c>
      <c r="M9" s="254">
        <f t="shared" si="1"/>
        <v>93</v>
      </c>
      <c r="N9" s="32"/>
      <c r="O9" s="32"/>
    </row>
    <row r="10" spans="1:15" ht="27.75" customHeight="1" hidden="1">
      <c r="A10" s="251" t="s">
        <v>42</v>
      </c>
      <c r="B10" s="99">
        <f t="shared" si="0"/>
        <v>0</v>
      </c>
      <c r="C10" s="93">
        <f t="shared" si="0"/>
        <v>0</v>
      </c>
      <c r="D10" s="94">
        <f t="shared" si="0"/>
        <v>0</v>
      </c>
      <c r="E10" s="99">
        <f t="shared" si="0"/>
        <v>0</v>
      </c>
      <c r="F10" s="93">
        <f t="shared" si="0"/>
        <v>0</v>
      </c>
      <c r="G10" s="94">
        <f t="shared" si="0"/>
        <v>0</v>
      </c>
      <c r="H10" s="99">
        <f t="shared" si="0"/>
        <v>0</v>
      </c>
      <c r="I10" s="93">
        <f t="shared" si="0"/>
        <v>0</v>
      </c>
      <c r="J10" s="94">
        <f t="shared" si="0"/>
        <v>0</v>
      </c>
      <c r="K10" s="252">
        <f t="shared" si="1"/>
        <v>0</v>
      </c>
      <c r="L10" s="253">
        <f t="shared" si="1"/>
        <v>0</v>
      </c>
      <c r="M10" s="254">
        <f t="shared" si="1"/>
        <v>0</v>
      </c>
      <c r="N10" s="32"/>
      <c r="O10" s="32"/>
    </row>
    <row r="11" spans="1:15" ht="27.75" customHeight="1" thickBot="1">
      <c r="A11" s="251" t="s">
        <v>43</v>
      </c>
      <c r="B11" s="99">
        <f t="shared" si="0"/>
        <v>0</v>
      </c>
      <c r="C11" s="93">
        <f t="shared" si="0"/>
        <v>1</v>
      </c>
      <c r="D11" s="94">
        <f t="shared" si="0"/>
        <v>1</v>
      </c>
      <c r="E11" s="99">
        <f t="shared" si="0"/>
        <v>0</v>
      </c>
      <c r="F11" s="93">
        <f t="shared" si="0"/>
        <v>1</v>
      </c>
      <c r="G11" s="94">
        <f t="shared" si="0"/>
        <v>1</v>
      </c>
      <c r="H11" s="99">
        <f t="shared" si="0"/>
        <v>0</v>
      </c>
      <c r="I11" s="93">
        <f t="shared" si="0"/>
        <v>0</v>
      </c>
      <c r="J11" s="94">
        <f t="shared" si="0"/>
        <v>0</v>
      </c>
      <c r="K11" s="252">
        <f t="shared" si="1"/>
        <v>0</v>
      </c>
      <c r="L11" s="253">
        <f t="shared" si="1"/>
        <v>2</v>
      </c>
      <c r="M11" s="254">
        <f t="shared" si="1"/>
        <v>2</v>
      </c>
      <c r="N11" s="32"/>
      <c r="O11" s="32"/>
    </row>
    <row r="12" spans="1:15" ht="30.75" customHeight="1" hidden="1">
      <c r="A12" s="190"/>
      <c r="B12" s="99"/>
      <c r="C12" s="93"/>
      <c r="D12" s="94"/>
      <c r="E12" s="99">
        <f t="shared" si="0"/>
        <v>0</v>
      </c>
      <c r="F12" s="93">
        <f t="shared" si="0"/>
        <v>0</v>
      </c>
      <c r="G12" s="94">
        <f t="shared" si="0"/>
        <v>0</v>
      </c>
      <c r="H12" s="99">
        <f t="shared" si="0"/>
        <v>0</v>
      </c>
      <c r="I12" s="93">
        <f t="shared" si="0"/>
        <v>0</v>
      </c>
      <c r="J12" s="94">
        <f t="shared" si="0"/>
        <v>0</v>
      </c>
      <c r="K12" s="252">
        <f t="shared" si="1"/>
        <v>0</v>
      </c>
      <c r="L12" s="253">
        <f t="shared" si="1"/>
        <v>0</v>
      </c>
      <c r="M12" s="254">
        <f t="shared" si="1"/>
        <v>0</v>
      </c>
      <c r="N12" s="32"/>
      <c r="O12" s="32"/>
    </row>
    <row r="13" spans="1:15" ht="32.25" customHeight="1" hidden="1">
      <c r="A13" s="191"/>
      <c r="B13" s="99">
        <f>B28+B20</f>
        <v>0</v>
      </c>
      <c r="C13" s="93">
        <f>C28+C20</f>
        <v>0</v>
      </c>
      <c r="D13" s="94">
        <f>D28+D20</f>
        <v>0</v>
      </c>
      <c r="E13" s="99">
        <f t="shared" si="0"/>
        <v>0</v>
      </c>
      <c r="F13" s="93">
        <f t="shared" si="0"/>
        <v>0</v>
      </c>
      <c r="G13" s="94">
        <f t="shared" si="0"/>
        <v>0</v>
      </c>
      <c r="H13" s="99">
        <f t="shared" si="0"/>
        <v>0</v>
      </c>
      <c r="I13" s="93">
        <f t="shared" si="0"/>
        <v>0</v>
      </c>
      <c r="J13" s="94">
        <f t="shared" si="0"/>
        <v>0</v>
      </c>
      <c r="K13" s="252">
        <f t="shared" si="1"/>
        <v>0</v>
      </c>
      <c r="L13" s="253">
        <f t="shared" si="1"/>
        <v>0</v>
      </c>
      <c r="M13" s="254">
        <f t="shared" si="1"/>
        <v>0</v>
      </c>
      <c r="N13" s="32"/>
      <c r="O13" s="32"/>
    </row>
    <row r="14" spans="1:15" ht="56.25" customHeight="1" thickBot="1">
      <c r="A14" s="19" t="s">
        <v>12</v>
      </c>
      <c r="B14" s="58">
        <f>SUM(B8:B13)</f>
        <v>0</v>
      </c>
      <c r="C14" s="58">
        <f aca="true" t="shared" si="2" ref="C14:M14">SUM(C8:C13)</f>
        <v>32</v>
      </c>
      <c r="D14" s="58">
        <f t="shared" si="2"/>
        <v>32</v>
      </c>
      <c r="E14" s="58">
        <f t="shared" si="2"/>
        <v>0</v>
      </c>
      <c r="F14" s="58">
        <f t="shared" si="2"/>
        <v>17</v>
      </c>
      <c r="G14" s="58">
        <f t="shared" si="2"/>
        <v>17</v>
      </c>
      <c r="H14" s="58">
        <f t="shared" si="2"/>
        <v>1</v>
      </c>
      <c r="I14" s="58">
        <f t="shared" si="2"/>
        <v>45</v>
      </c>
      <c r="J14" s="58">
        <f t="shared" si="2"/>
        <v>46</v>
      </c>
      <c r="K14" s="58">
        <f t="shared" si="2"/>
        <v>1</v>
      </c>
      <c r="L14" s="58">
        <f t="shared" si="2"/>
        <v>94</v>
      </c>
      <c r="M14" s="62">
        <f t="shared" si="2"/>
        <v>95</v>
      </c>
      <c r="N14" s="32"/>
      <c r="O14" s="32"/>
    </row>
    <row r="15" spans="1:15" ht="27" customHeight="1" thickBot="1">
      <c r="A15" s="19" t="s">
        <v>23</v>
      </c>
      <c r="B15" s="56"/>
      <c r="C15" s="161"/>
      <c r="D15" s="162"/>
      <c r="E15" s="56"/>
      <c r="F15" s="161"/>
      <c r="G15" s="162"/>
      <c r="H15" s="56"/>
      <c r="I15" s="161"/>
      <c r="J15" s="162"/>
      <c r="K15" s="57"/>
      <c r="L15" s="161"/>
      <c r="M15" s="163"/>
      <c r="N15" s="32"/>
      <c r="O15" s="32"/>
    </row>
    <row r="16" spans="1:15" ht="31.5" customHeight="1" thickBot="1">
      <c r="A16" s="41" t="s">
        <v>11</v>
      </c>
      <c r="B16" s="4"/>
      <c r="C16" s="6"/>
      <c r="D16" s="21"/>
      <c r="E16" s="4"/>
      <c r="F16" s="6"/>
      <c r="G16" s="21"/>
      <c r="H16" s="4"/>
      <c r="I16" s="6"/>
      <c r="J16" s="21"/>
      <c r="K16" s="255"/>
      <c r="L16" s="5"/>
      <c r="M16" s="256"/>
      <c r="N16" s="29"/>
      <c r="O16" s="29"/>
    </row>
    <row r="17" spans="1:15" ht="24.75" customHeight="1">
      <c r="A17" s="251" t="s">
        <v>41</v>
      </c>
      <c r="B17" s="228"/>
      <c r="C17" s="228">
        <v>31</v>
      </c>
      <c r="D17" s="229">
        <f>SUM(B17:C17)</f>
        <v>31</v>
      </c>
      <c r="E17" s="228"/>
      <c r="F17" s="228">
        <v>16</v>
      </c>
      <c r="G17" s="229">
        <f>SUM(E17:F17)</f>
        <v>16</v>
      </c>
      <c r="H17" s="228">
        <v>1</v>
      </c>
      <c r="I17" s="228">
        <v>45</v>
      </c>
      <c r="J17" s="229">
        <f>SUM(H17:I17)</f>
        <v>46</v>
      </c>
      <c r="K17" s="204">
        <f aca="true" t="shared" si="3" ref="K17:M21">B17+E17+H17</f>
        <v>1</v>
      </c>
      <c r="L17" s="212">
        <f t="shared" si="3"/>
        <v>92</v>
      </c>
      <c r="M17" s="205">
        <f t="shared" si="3"/>
        <v>93</v>
      </c>
      <c r="N17" s="26"/>
      <c r="O17" s="26"/>
    </row>
    <row r="18" spans="1:15" ht="24.75" customHeight="1" hidden="1">
      <c r="A18" s="251" t="s">
        <v>42</v>
      </c>
      <c r="B18" s="241"/>
      <c r="C18" s="241"/>
      <c r="D18" s="82">
        <f>SUM(B18:C18)</f>
        <v>0</v>
      </c>
      <c r="E18" s="241"/>
      <c r="F18" s="241"/>
      <c r="G18" s="82">
        <f>SUM(E18:F18)</f>
        <v>0</v>
      </c>
      <c r="H18" s="241">
        <v>0</v>
      </c>
      <c r="I18" s="241">
        <v>0</v>
      </c>
      <c r="J18" s="82">
        <f>SUM(H18:I18)</f>
        <v>0</v>
      </c>
      <c r="K18" s="206">
        <f t="shared" si="3"/>
        <v>0</v>
      </c>
      <c r="L18" s="234">
        <f t="shared" si="3"/>
        <v>0</v>
      </c>
      <c r="M18" s="207">
        <f t="shared" si="3"/>
        <v>0</v>
      </c>
      <c r="N18" s="26"/>
      <c r="O18" s="26"/>
    </row>
    <row r="19" spans="1:15" ht="24.75" customHeight="1" thickBot="1">
      <c r="A19" s="251" t="s">
        <v>43</v>
      </c>
      <c r="B19" s="241"/>
      <c r="C19" s="241">
        <v>1</v>
      </c>
      <c r="D19" s="82">
        <f>SUM(B19:C19)</f>
        <v>1</v>
      </c>
      <c r="E19" s="241"/>
      <c r="F19" s="241">
        <v>1</v>
      </c>
      <c r="G19" s="82">
        <f>SUM(E19:F19)</f>
        <v>1</v>
      </c>
      <c r="H19" s="241">
        <v>0</v>
      </c>
      <c r="I19" s="241">
        <v>0</v>
      </c>
      <c r="J19" s="82">
        <f>SUM(H19:I19)</f>
        <v>0</v>
      </c>
      <c r="K19" s="206">
        <f t="shared" si="3"/>
        <v>0</v>
      </c>
      <c r="L19" s="234">
        <f t="shared" si="3"/>
        <v>2</v>
      </c>
      <c r="M19" s="207">
        <f t="shared" si="3"/>
        <v>2</v>
      </c>
      <c r="N19" s="26"/>
      <c r="O19" s="26"/>
    </row>
    <row r="20" spans="1:15" ht="29.25" customHeight="1" hidden="1">
      <c r="A20" s="190"/>
      <c r="B20" s="241">
        <v>0</v>
      </c>
      <c r="C20" s="241">
        <v>0</v>
      </c>
      <c r="D20" s="82">
        <f>SUM(B20:C20)</f>
        <v>0</v>
      </c>
      <c r="E20" s="241">
        <v>0</v>
      </c>
      <c r="F20" s="241">
        <v>0</v>
      </c>
      <c r="G20" s="82">
        <f>SUM(E20:F20)</f>
        <v>0</v>
      </c>
      <c r="H20" s="241">
        <v>0</v>
      </c>
      <c r="I20" s="241">
        <v>0</v>
      </c>
      <c r="J20" s="82">
        <f>SUM(H20:I20)</f>
        <v>0</v>
      </c>
      <c r="K20" s="206">
        <f t="shared" si="3"/>
        <v>0</v>
      </c>
      <c r="L20" s="234">
        <f t="shared" si="3"/>
        <v>0</v>
      </c>
      <c r="M20" s="207">
        <f t="shared" si="3"/>
        <v>0</v>
      </c>
      <c r="N20" s="26"/>
      <c r="O20" s="26"/>
    </row>
    <row r="21" spans="1:15" ht="43.5" customHeight="1" hidden="1">
      <c r="A21" s="191"/>
      <c r="B21" s="257">
        <v>0</v>
      </c>
      <c r="C21" s="258">
        <v>0</v>
      </c>
      <c r="D21" s="259">
        <f>SUM(B21:C21)</f>
        <v>0</v>
      </c>
      <c r="E21" s="257">
        <v>0</v>
      </c>
      <c r="F21" s="258">
        <v>0</v>
      </c>
      <c r="G21" s="259">
        <f>SUM(E21:F21)</f>
        <v>0</v>
      </c>
      <c r="H21" s="257">
        <v>0</v>
      </c>
      <c r="I21" s="258">
        <v>0</v>
      </c>
      <c r="J21" s="259">
        <f>SUM(H21:I21)</f>
        <v>0</v>
      </c>
      <c r="K21" s="206">
        <f t="shared" si="3"/>
        <v>0</v>
      </c>
      <c r="L21" s="234">
        <f t="shared" si="3"/>
        <v>0</v>
      </c>
      <c r="M21" s="207">
        <f t="shared" si="3"/>
        <v>0</v>
      </c>
      <c r="N21" s="33"/>
      <c r="O21" s="33"/>
    </row>
    <row r="22" spans="1:15" ht="24.75" customHeight="1" thickBot="1">
      <c r="A22" s="2" t="s">
        <v>8</v>
      </c>
      <c r="B22" s="208">
        <f>SUM(B17:B21)</f>
        <v>0</v>
      </c>
      <c r="C22" s="208">
        <f>SUM(C17:C21)</f>
        <v>32</v>
      </c>
      <c r="D22" s="208">
        <f>SUM(D17:D21)</f>
        <v>32</v>
      </c>
      <c r="E22" s="208">
        <f aca="true" t="shared" si="4" ref="E22:M22">SUM(E17:E21)</f>
        <v>0</v>
      </c>
      <c r="F22" s="208">
        <f t="shared" si="4"/>
        <v>17</v>
      </c>
      <c r="G22" s="172">
        <f t="shared" si="4"/>
        <v>17</v>
      </c>
      <c r="H22" s="208">
        <f>SUM(H17:H21)</f>
        <v>1</v>
      </c>
      <c r="I22" s="208">
        <f>SUM(I17:I21)</f>
        <v>45</v>
      </c>
      <c r="J22" s="172">
        <f>SUM(J17:J21)</f>
        <v>46</v>
      </c>
      <c r="K22" s="208">
        <f t="shared" si="4"/>
        <v>1</v>
      </c>
      <c r="L22" s="208">
        <f t="shared" si="4"/>
        <v>94</v>
      </c>
      <c r="M22" s="172">
        <f t="shared" si="4"/>
        <v>95</v>
      </c>
      <c r="N22" s="33"/>
      <c r="O22" s="33"/>
    </row>
    <row r="23" spans="1:15" ht="24.75" customHeight="1">
      <c r="A23" s="220" t="s">
        <v>25</v>
      </c>
      <c r="B23" s="235"/>
      <c r="C23" s="236"/>
      <c r="D23" s="237"/>
      <c r="E23" s="235"/>
      <c r="F23" s="236"/>
      <c r="G23" s="237"/>
      <c r="H23" s="238"/>
      <c r="I23" s="239"/>
      <c r="J23" s="240"/>
      <c r="K23" s="209"/>
      <c r="L23" s="210"/>
      <c r="M23" s="211"/>
      <c r="N23" s="26"/>
      <c r="O23" s="26"/>
    </row>
    <row r="24" spans="1:15" ht="24.75" customHeight="1">
      <c r="A24" s="251" t="s">
        <v>41</v>
      </c>
      <c r="B24" s="99">
        <v>0</v>
      </c>
      <c r="C24" s="93">
        <v>0</v>
      </c>
      <c r="D24" s="82">
        <f>SUM(B24:C24)</f>
        <v>0</v>
      </c>
      <c r="E24" s="241">
        <v>0</v>
      </c>
      <c r="F24" s="94">
        <v>0</v>
      </c>
      <c r="G24" s="82">
        <f>SUM(E24:F24)</f>
        <v>0</v>
      </c>
      <c r="H24" s="241">
        <v>0</v>
      </c>
      <c r="I24" s="241">
        <v>0</v>
      </c>
      <c r="J24" s="82">
        <f>SUM(H24:I24)</f>
        <v>0</v>
      </c>
      <c r="K24" s="206">
        <f aca="true" t="shared" si="5" ref="K24:M28">B24+E24+H24</f>
        <v>0</v>
      </c>
      <c r="L24" s="234">
        <f t="shared" si="5"/>
        <v>0</v>
      </c>
      <c r="M24" s="207">
        <f t="shared" si="5"/>
        <v>0</v>
      </c>
      <c r="N24" s="26"/>
      <c r="O24" s="26"/>
    </row>
    <row r="25" spans="1:15" ht="33" customHeight="1" hidden="1">
      <c r="A25" s="251" t="s">
        <v>42</v>
      </c>
      <c r="B25" s="99">
        <v>0</v>
      </c>
      <c r="C25" s="93">
        <v>0</v>
      </c>
      <c r="D25" s="82">
        <f>SUM(B25:C25)</f>
        <v>0</v>
      </c>
      <c r="E25" s="241">
        <v>0</v>
      </c>
      <c r="F25" s="94">
        <v>0</v>
      </c>
      <c r="G25" s="82">
        <f>SUM(E25:F25)</f>
        <v>0</v>
      </c>
      <c r="H25" s="241">
        <v>0</v>
      </c>
      <c r="I25" s="241">
        <v>0</v>
      </c>
      <c r="J25" s="82">
        <f>SUM(H25:I25)</f>
        <v>0</v>
      </c>
      <c r="K25" s="206">
        <f t="shared" si="5"/>
        <v>0</v>
      </c>
      <c r="L25" s="234">
        <f t="shared" si="5"/>
        <v>0</v>
      </c>
      <c r="M25" s="207">
        <f t="shared" si="5"/>
        <v>0</v>
      </c>
      <c r="N25" s="26"/>
      <c r="O25" s="26"/>
    </row>
    <row r="26" spans="1:15" ht="24.75" customHeight="1" thickBot="1">
      <c r="A26" s="251" t="s">
        <v>43</v>
      </c>
      <c r="B26" s="99">
        <v>0</v>
      </c>
      <c r="C26" s="93">
        <v>0</v>
      </c>
      <c r="D26" s="82">
        <f>SUM(B26:C26)</f>
        <v>0</v>
      </c>
      <c r="E26" s="241">
        <v>0</v>
      </c>
      <c r="F26" s="94">
        <v>0</v>
      </c>
      <c r="G26" s="82">
        <f>SUM(E26:F26)</f>
        <v>0</v>
      </c>
      <c r="H26" s="241">
        <v>0</v>
      </c>
      <c r="I26" s="241">
        <v>0</v>
      </c>
      <c r="J26" s="82">
        <f>SUM(H26:I26)</f>
        <v>0</v>
      </c>
      <c r="K26" s="206">
        <f t="shared" si="5"/>
        <v>0</v>
      </c>
      <c r="L26" s="234">
        <f t="shared" si="5"/>
        <v>0</v>
      </c>
      <c r="M26" s="207">
        <f t="shared" si="5"/>
        <v>0</v>
      </c>
      <c r="N26" s="33"/>
      <c r="O26" s="33"/>
    </row>
    <row r="27" spans="1:15" ht="32.25" customHeight="1" hidden="1">
      <c r="A27" s="190"/>
      <c r="B27" s="99">
        <v>0</v>
      </c>
      <c r="C27" s="93">
        <v>0</v>
      </c>
      <c r="D27" s="82">
        <f>SUM(B27:C27)</f>
        <v>0</v>
      </c>
      <c r="E27" s="241">
        <v>0</v>
      </c>
      <c r="F27" s="94">
        <v>0</v>
      </c>
      <c r="G27" s="82">
        <f>SUM(E27:F27)</f>
        <v>0</v>
      </c>
      <c r="H27" s="241">
        <v>0</v>
      </c>
      <c r="I27" s="241">
        <v>0</v>
      </c>
      <c r="J27" s="82">
        <f>SUM(H27:I27)</f>
        <v>0</v>
      </c>
      <c r="K27" s="206">
        <f t="shared" si="5"/>
        <v>0</v>
      </c>
      <c r="L27" s="234">
        <f t="shared" si="5"/>
        <v>0</v>
      </c>
      <c r="M27" s="207">
        <f t="shared" si="5"/>
        <v>0</v>
      </c>
      <c r="N27" s="34"/>
      <c r="O27" s="34"/>
    </row>
    <row r="28" spans="1:15" ht="29.25" customHeight="1" hidden="1">
      <c r="A28" s="191"/>
      <c r="B28" s="99">
        <v>0</v>
      </c>
      <c r="C28" s="93">
        <v>0</v>
      </c>
      <c r="D28" s="82">
        <f>SUM(B28:C28)</f>
        <v>0</v>
      </c>
      <c r="E28" s="241">
        <v>0</v>
      </c>
      <c r="F28" s="94">
        <v>0</v>
      </c>
      <c r="G28" s="82">
        <f>SUM(E28:F28)</f>
        <v>0</v>
      </c>
      <c r="H28" s="241">
        <v>0</v>
      </c>
      <c r="I28" s="241">
        <v>0</v>
      </c>
      <c r="J28" s="82">
        <f>SUM(H28:I28)</f>
        <v>0</v>
      </c>
      <c r="K28" s="206">
        <f t="shared" si="5"/>
        <v>0</v>
      </c>
      <c r="L28" s="234">
        <f t="shared" si="5"/>
        <v>0</v>
      </c>
      <c r="M28" s="207">
        <f t="shared" si="5"/>
        <v>0</v>
      </c>
      <c r="N28" s="33"/>
      <c r="O28" s="33"/>
    </row>
    <row r="29" spans="1:15" ht="54.75" customHeight="1" thickBot="1">
      <c r="A29" s="2" t="s">
        <v>13</v>
      </c>
      <c r="B29" s="171">
        <f aca="true" t="shared" si="6" ref="B29:M29">SUM(B24:B28)</f>
        <v>0</v>
      </c>
      <c r="C29" s="171">
        <f t="shared" si="6"/>
        <v>0</v>
      </c>
      <c r="D29" s="171">
        <f t="shared" si="6"/>
        <v>0</v>
      </c>
      <c r="E29" s="171">
        <f t="shared" si="6"/>
        <v>0</v>
      </c>
      <c r="F29" s="171">
        <f t="shared" si="6"/>
        <v>0</v>
      </c>
      <c r="G29" s="171">
        <f t="shared" si="6"/>
        <v>0</v>
      </c>
      <c r="H29" s="242">
        <f t="shared" si="6"/>
        <v>0</v>
      </c>
      <c r="I29" s="242">
        <f t="shared" si="6"/>
        <v>0</v>
      </c>
      <c r="J29" s="242">
        <f t="shared" si="6"/>
        <v>0</v>
      </c>
      <c r="K29" s="171">
        <f t="shared" si="6"/>
        <v>0</v>
      </c>
      <c r="L29" s="171">
        <f t="shared" si="6"/>
        <v>0</v>
      </c>
      <c r="M29" s="172">
        <f t="shared" si="6"/>
        <v>0</v>
      </c>
      <c r="N29" s="26"/>
      <c r="O29" s="26"/>
    </row>
    <row r="30" spans="1:15" ht="30" customHeight="1" thickBot="1">
      <c r="A30" s="35" t="s">
        <v>10</v>
      </c>
      <c r="B30" s="58">
        <f aca="true" t="shared" si="7" ref="B30:M30">B22</f>
        <v>0</v>
      </c>
      <c r="C30" s="58">
        <f t="shared" si="7"/>
        <v>32</v>
      </c>
      <c r="D30" s="58">
        <f t="shared" si="7"/>
        <v>32</v>
      </c>
      <c r="E30" s="58">
        <f t="shared" si="7"/>
        <v>0</v>
      </c>
      <c r="F30" s="58">
        <f t="shared" si="7"/>
        <v>17</v>
      </c>
      <c r="G30" s="59">
        <f t="shared" si="7"/>
        <v>17</v>
      </c>
      <c r="H30" s="59">
        <f t="shared" si="7"/>
        <v>1</v>
      </c>
      <c r="I30" s="59">
        <f t="shared" si="7"/>
        <v>45</v>
      </c>
      <c r="J30" s="59">
        <f t="shared" si="7"/>
        <v>46</v>
      </c>
      <c r="K30" s="59">
        <f t="shared" si="7"/>
        <v>1</v>
      </c>
      <c r="L30" s="59">
        <f t="shared" si="7"/>
        <v>94</v>
      </c>
      <c r="M30" s="62">
        <f t="shared" si="7"/>
        <v>95</v>
      </c>
      <c r="N30" s="36"/>
      <c r="O30" s="36"/>
    </row>
    <row r="31" spans="1:15" ht="36.75" thickBot="1">
      <c r="A31" s="35" t="s">
        <v>14</v>
      </c>
      <c r="B31" s="58">
        <f aca="true" t="shared" si="8" ref="B31:M31">B29</f>
        <v>0</v>
      </c>
      <c r="C31" s="58">
        <f t="shared" si="8"/>
        <v>0</v>
      </c>
      <c r="D31" s="58">
        <f t="shared" si="8"/>
        <v>0</v>
      </c>
      <c r="E31" s="58">
        <f t="shared" si="8"/>
        <v>0</v>
      </c>
      <c r="F31" s="58">
        <f t="shared" si="8"/>
        <v>0</v>
      </c>
      <c r="G31" s="59">
        <f t="shared" si="8"/>
        <v>0</v>
      </c>
      <c r="H31" s="59">
        <f t="shared" si="8"/>
        <v>0</v>
      </c>
      <c r="I31" s="59">
        <f t="shared" si="8"/>
        <v>0</v>
      </c>
      <c r="J31" s="59">
        <f t="shared" si="8"/>
        <v>0</v>
      </c>
      <c r="K31" s="59">
        <f t="shared" si="8"/>
        <v>0</v>
      </c>
      <c r="L31" s="59">
        <f t="shared" si="8"/>
        <v>0</v>
      </c>
      <c r="M31" s="62">
        <f t="shared" si="8"/>
        <v>0</v>
      </c>
      <c r="N31" s="27"/>
      <c r="O31" s="27"/>
    </row>
    <row r="32" spans="1:15" ht="26.25" thickBot="1">
      <c r="A32" s="3" t="s">
        <v>15</v>
      </c>
      <c r="B32" s="60">
        <f aca="true" t="shared" si="9" ref="B32:M32">SUM(B30:B31)</f>
        <v>0</v>
      </c>
      <c r="C32" s="60">
        <f t="shared" si="9"/>
        <v>32</v>
      </c>
      <c r="D32" s="60">
        <f t="shared" si="9"/>
        <v>32</v>
      </c>
      <c r="E32" s="60">
        <f t="shared" si="9"/>
        <v>0</v>
      </c>
      <c r="F32" s="60">
        <f t="shared" si="9"/>
        <v>17</v>
      </c>
      <c r="G32" s="61">
        <f t="shared" si="9"/>
        <v>17</v>
      </c>
      <c r="H32" s="61">
        <f t="shared" si="9"/>
        <v>1</v>
      </c>
      <c r="I32" s="61">
        <f t="shared" si="9"/>
        <v>45</v>
      </c>
      <c r="J32" s="61">
        <f t="shared" si="9"/>
        <v>46</v>
      </c>
      <c r="K32" s="61">
        <f t="shared" si="9"/>
        <v>1</v>
      </c>
      <c r="L32" s="61">
        <f t="shared" si="9"/>
        <v>94</v>
      </c>
      <c r="M32" s="63">
        <f t="shared" si="9"/>
        <v>95</v>
      </c>
      <c r="N32" s="27"/>
      <c r="O32" s="27"/>
    </row>
    <row r="33" spans="1:15" ht="43.5" customHeight="1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4" ht="25.5" customHeight="1" hidden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30"/>
    </row>
    <row r="35" spans="1:16" ht="37.5" customHeight="1">
      <c r="A35" s="2928" t="s">
        <v>45</v>
      </c>
      <c r="B35" s="2928"/>
      <c r="C35" s="2928"/>
      <c r="D35" s="2928"/>
      <c r="E35" s="2928"/>
      <c r="F35" s="2928"/>
      <c r="G35" s="2928"/>
      <c r="H35" s="2928"/>
      <c r="I35" s="2928"/>
      <c r="J35" s="2928"/>
      <c r="K35" s="2928"/>
      <c r="L35" s="2928"/>
      <c r="M35" s="2928"/>
      <c r="N35" s="2928"/>
      <c r="O35" s="2928"/>
      <c r="P35" s="2928"/>
    </row>
    <row r="36" spans="2:16" ht="26.25" customHeight="1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</sheetData>
  <sheetProtection/>
  <mergeCells count="12">
    <mergeCell ref="K5:M6"/>
    <mergeCell ref="B6:D6"/>
    <mergeCell ref="E6:G6"/>
    <mergeCell ref="H6:J6"/>
    <mergeCell ref="A35:P35"/>
    <mergeCell ref="A2:P2"/>
    <mergeCell ref="A1:T1"/>
    <mergeCell ref="A3:M3"/>
    <mergeCell ref="A5:A7"/>
    <mergeCell ref="B5:D5"/>
    <mergeCell ref="E5:G5"/>
    <mergeCell ref="H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DK52"/>
  <sheetViews>
    <sheetView zoomScalePageLayoutView="0" workbookViewId="0" topLeftCell="A7">
      <selection activeCell="U13" sqref="U13"/>
    </sheetView>
  </sheetViews>
  <sheetFormatPr defaultColWidth="9.00390625" defaultRowHeight="12.75"/>
  <cols>
    <col min="1" max="1" width="37.625" style="261" customWidth="1"/>
    <col min="2" max="2" width="7.00390625" style="261" customWidth="1"/>
    <col min="3" max="3" width="7.75390625" style="261" customWidth="1"/>
    <col min="4" max="4" width="4.625" style="261" customWidth="1"/>
    <col min="5" max="5" width="6.375" style="261" customWidth="1"/>
    <col min="6" max="6" width="7.75390625" style="261" customWidth="1"/>
    <col min="7" max="7" width="5.00390625" style="261" customWidth="1"/>
    <col min="8" max="8" width="6.125" style="261" customWidth="1"/>
    <col min="9" max="9" width="7.375" style="261" customWidth="1"/>
    <col min="10" max="10" width="5.75390625" style="261" bestFit="1" customWidth="1"/>
    <col min="11" max="11" width="6.75390625" style="261" customWidth="1"/>
    <col min="12" max="12" width="7.25390625" style="261" customWidth="1"/>
    <col min="13" max="13" width="5.00390625" style="261" customWidth="1"/>
    <col min="14" max="14" width="6.25390625" style="261" customWidth="1"/>
    <col min="15" max="15" width="7.25390625" style="261" customWidth="1"/>
    <col min="16" max="16" width="6.00390625" style="261" customWidth="1"/>
    <col min="17" max="115" width="9.125" style="260" customWidth="1"/>
    <col min="116" max="16384" width="9.125" style="261" customWidth="1"/>
  </cols>
  <sheetData>
    <row r="1" spans="1:16" ht="18.75" customHeight="1" thickBot="1">
      <c r="A1" s="2953" t="s">
        <v>46</v>
      </c>
      <c r="B1" s="2953"/>
      <c r="C1" s="2953"/>
      <c r="D1" s="2953"/>
      <c r="E1" s="2953"/>
      <c r="F1" s="2953"/>
      <c r="G1" s="2953"/>
      <c r="H1" s="2953"/>
      <c r="I1" s="2953"/>
      <c r="J1" s="2953"/>
      <c r="K1" s="2953"/>
      <c r="L1" s="2953"/>
      <c r="M1" s="2953"/>
      <c r="N1" s="2953"/>
      <c r="O1" s="2953"/>
      <c r="P1" s="2953"/>
    </row>
    <row r="2" spans="1:16" ht="13.5" thickBot="1">
      <c r="A2" s="2954" t="s">
        <v>362</v>
      </c>
      <c r="B2" s="2955"/>
      <c r="C2" s="2955"/>
      <c r="D2" s="2955"/>
      <c r="E2" s="2955"/>
      <c r="F2" s="2955"/>
      <c r="G2" s="2955"/>
      <c r="H2" s="2955"/>
      <c r="I2" s="2955"/>
      <c r="J2" s="2955"/>
      <c r="K2" s="2955"/>
      <c r="L2" s="2955"/>
      <c r="M2" s="2955"/>
      <c r="N2" s="2956"/>
      <c r="O2" s="2956"/>
      <c r="P2" s="2957"/>
    </row>
    <row r="3" spans="1:16" ht="15.75" customHeight="1" thickBot="1">
      <c r="A3" s="2958" t="s">
        <v>9</v>
      </c>
      <c r="B3" s="2961" t="s">
        <v>84</v>
      </c>
      <c r="C3" s="2955"/>
      <c r="D3" s="2955"/>
      <c r="E3" s="2961" t="s">
        <v>67</v>
      </c>
      <c r="F3" s="2955"/>
      <c r="G3" s="2955"/>
      <c r="H3" s="2961" t="s">
        <v>68</v>
      </c>
      <c r="I3" s="2955"/>
      <c r="J3" s="2962"/>
      <c r="K3" s="2955" t="s">
        <v>69</v>
      </c>
      <c r="L3" s="2955"/>
      <c r="M3" s="2955"/>
      <c r="N3" s="2963" t="s">
        <v>70</v>
      </c>
      <c r="O3" s="2964"/>
      <c r="P3" s="2965"/>
    </row>
    <row r="4" spans="1:16" ht="9" customHeight="1">
      <c r="A4" s="2959"/>
      <c r="B4" s="302"/>
      <c r="C4" s="303"/>
      <c r="D4" s="304"/>
      <c r="E4" s="658"/>
      <c r="F4" s="305"/>
      <c r="G4" s="305"/>
      <c r="H4" s="306"/>
      <c r="I4" s="305"/>
      <c r="J4" s="307"/>
      <c r="K4" s="305"/>
      <c r="L4" s="305"/>
      <c r="M4" s="305"/>
      <c r="N4" s="2966"/>
      <c r="O4" s="2967"/>
      <c r="P4" s="2968"/>
    </row>
    <row r="5" spans="1:16" ht="12.75" customHeight="1">
      <c r="A5" s="2959"/>
      <c r="B5" s="308"/>
      <c r="C5" s="309">
        <v>1</v>
      </c>
      <c r="D5" s="310"/>
      <c r="E5" s="2951">
        <v>2</v>
      </c>
      <c r="F5" s="2951"/>
      <c r="G5" s="2951"/>
      <c r="H5" s="2972">
        <v>3</v>
      </c>
      <c r="I5" s="2951"/>
      <c r="J5" s="2973"/>
      <c r="K5" s="2951">
        <v>4</v>
      </c>
      <c r="L5" s="2951"/>
      <c r="M5" s="2952"/>
      <c r="N5" s="2969"/>
      <c r="O5" s="2970"/>
      <c r="P5" s="2971"/>
    </row>
    <row r="6" spans="1:16" ht="29.25" customHeight="1">
      <c r="A6" s="2960"/>
      <c r="B6" s="262" t="s">
        <v>26</v>
      </c>
      <c r="C6" s="263" t="s">
        <v>50</v>
      </c>
      <c r="D6" s="264" t="s">
        <v>4</v>
      </c>
      <c r="E6" s="262" t="s">
        <v>26</v>
      </c>
      <c r="F6" s="263" t="s">
        <v>50</v>
      </c>
      <c r="G6" s="264" t="s">
        <v>4</v>
      </c>
      <c r="H6" s="262" t="s">
        <v>26</v>
      </c>
      <c r="I6" s="263" t="s">
        <v>50</v>
      </c>
      <c r="J6" s="264" t="s">
        <v>4</v>
      </c>
      <c r="K6" s="262" t="s">
        <v>26</v>
      </c>
      <c r="L6" s="263" t="s">
        <v>50</v>
      </c>
      <c r="M6" s="264" t="s">
        <v>4</v>
      </c>
      <c r="N6" s="262" t="s">
        <v>26</v>
      </c>
      <c r="O6" s="263" t="s">
        <v>50</v>
      </c>
      <c r="P6" s="362" t="s">
        <v>4</v>
      </c>
    </row>
    <row r="7" spans="1:16" ht="16.5" customHeight="1">
      <c r="A7" s="265" t="s">
        <v>51</v>
      </c>
      <c r="B7" s="1143"/>
      <c r="C7" s="1144"/>
      <c r="D7" s="1145"/>
      <c r="E7" s="1146"/>
      <c r="F7" s="1147"/>
      <c r="G7" s="1148"/>
      <c r="H7" s="1146"/>
      <c r="I7" s="1147"/>
      <c r="J7" s="1149"/>
      <c r="K7" s="1150"/>
      <c r="L7" s="1150"/>
      <c r="M7" s="1151"/>
      <c r="N7" s="1152"/>
      <c r="O7" s="1153"/>
      <c r="P7" s="1154"/>
    </row>
    <row r="8" spans="1:16" s="271" customFormat="1" ht="12.75">
      <c r="A8" s="321" t="s">
        <v>71</v>
      </c>
      <c r="B8" s="313">
        <f aca="true" t="shared" si="0" ref="B8:P18">B21+B33</f>
        <v>52</v>
      </c>
      <c r="C8" s="314">
        <f t="shared" si="0"/>
        <v>0</v>
      </c>
      <c r="D8" s="577">
        <f t="shared" si="0"/>
        <v>52</v>
      </c>
      <c r="E8" s="315">
        <f t="shared" si="0"/>
        <v>43</v>
      </c>
      <c r="F8" s="316">
        <f t="shared" si="0"/>
        <v>0</v>
      </c>
      <c r="G8" s="577">
        <f t="shared" si="0"/>
        <v>43</v>
      </c>
      <c r="H8" s="315">
        <f t="shared" si="0"/>
        <v>29</v>
      </c>
      <c r="I8" s="314">
        <f t="shared" si="0"/>
        <v>1</v>
      </c>
      <c r="J8" s="577">
        <f t="shared" si="0"/>
        <v>30</v>
      </c>
      <c r="K8" s="315">
        <f t="shared" si="0"/>
        <v>29</v>
      </c>
      <c r="L8" s="316">
        <f t="shared" si="0"/>
        <v>0</v>
      </c>
      <c r="M8" s="577">
        <f t="shared" si="0"/>
        <v>29</v>
      </c>
      <c r="N8" s="315">
        <f t="shared" si="0"/>
        <v>153</v>
      </c>
      <c r="O8" s="316">
        <f t="shared" si="0"/>
        <v>1</v>
      </c>
      <c r="P8" s="578">
        <f t="shared" si="0"/>
        <v>154</v>
      </c>
    </row>
    <row r="9" spans="1:115" s="272" customFormat="1" ht="12.75">
      <c r="A9" s="321" t="s">
        <v>72</v>
      </c>
      <c r="B9" s="313">
        <f t="shared" si="0"/>
        <v>35</v>
      </c>
      <c r="C9" s="314">
        <f t="shared" si="0"/>
        <v>0</v>
      </c>
      <c r="D9" s="577">
        <f t="shared" si="0"/>
        <v>35</v>
      </c>
      <c r="E9" s="315">
        <f t="shared" si="0"/>
        <v>38</v>
      </c>
      <c r="F9" s="316">
        <f t="shared" si="0"/>
        <v>0</v>
      </c>
      <c r="G9" s="577">
        <f t="shared" si="0"/>
        <v>38</v>
      </c>
      <c r="H9" s="315">
        <f t="shared" si="0"/>
        <v>26</v>
      </c>
      <c r="I9" s="314">
        <f t="shared" si="0"/>
        <v>1</v>
      </c>
      <c r="J9" s="577">
        <f t="shared" si="0"/>
        <v>27</v>
      </c>
      <c r="K9" s="315">
        <f t="shared" si="0"/>
        <v>36</v>
      </c>
      <c r="L9" s="316">
        <f t="shared" si="0"/>
        <v>1</v>
      </c>
      <c r="M9" s="577">
        <f t="shared" si="0"/>
        <v>37</v>
      </c>
      <c r="N9" s="315">
        <f t="shared" si="0"/>
        <v>135</v>
      </c>
      <c r="O9" s="316">
        <f t="shared" si="0"/>
        <v>2</v>
      </c>
      <c r="P9" s="578">
        <f t="shared" si="0"/>
        <v>137</v>
      </c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1"/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1"/>
      <c r="BL9" s="271"/>
      <c r="BM9" s="271"/>
      <c r="BN9" s="271"/>
      <c r="BO9" s="271"/>
      <c r="BP9" s="271"/>
      <c r="BQ9" s="271"/>
      <c r="BR9" s="271"/>
      <c r="BS9" s="271"/>
      <c r="BT9" s="271"/>
      <c r="BU9" s="271"/>
      <c r="BV9" s="271"/>
      <c r="BW9" s="271"/>
      <c r="BX9" s="271"/>
      <c r="BY9" s="271"/>
      <c r="BZ9" s="271"/>
      <c r="CA9" s="271"/>
      <c r="CB9" s="271"/>
      <c r="CC9" s="271"/>
      <c r="CD9" s="271"/>
      <c r="CE9" s="271"/>
      <c r="CF9" s="271"/>
      <c r="CG9" s="271"/>
      <c r="CH9" s="271"/>
      <c r="CI9" s="271"/>
      <c r="CJ9" s="271"/>
      <c r="CK9" s="271"/>
      <c r="CL9" s="271"/>
      <c r="CM9" s="271"/>
      <c r="CN9" s="271"/>
      <c r="CO9" s="271"/>
      <c r="CP9" s="271"/>
      <c r="CQ9" s="271"/>
      <c r="CR9" s="271"/>
      <c r="CS9" s="271"/>
      <c r="CT9" s="271"/>
      <c r="CU9" s="271"/>
      <c r="CV9" s="271"/>
      <c r="CW9" s="271"/>
      <c r="CX9" s="271"/>
      <c r="CY9" s="271"/>
      <c r="CZ9" s="271"/>
      <c r="DA9" s="271"/>
      <c r="DB9" s="271"/>
      <c r="DC9" s="271"/>
      <c r="DD9" s="271"/>
      <c r="DE9" s="271"/>
      <c r="DF9" s="271"/>
      <c r="DG9" s="271"/>
      <c r="DH9" s="271"/>
      <c r="DI9" s="271"/>
      <c r="DJ9" s="271"/>
      <c r="DK9" s="271"/>
    </row>
    <row r="10" spans="1:16" s="271" customFormat="1" ht="12.75">
      <c r="A10" s="322" t="s">
        <v>73</v>
      </c>
      <c r="B10" s="313">
        <f t="shared" si="0"/>
        <v>40</v>
      </c>
      <c r="C10" s="314">
        <f t="shared" si="0"/>
        <v>4</v>
      </c>
      <c r="D10" s="577">
        <f t="shared" si="0"/>
        <v>44</v>
      </c>
      <c r="E10" s="315">
        <f>E23+E35</f>
        <v>39</v>
      </c>
      <c r="F10" s="316">
        <f t="shared" si="0"/>
        <v>6</v>
      </c>
      <c r="G10" s="577">
        <f t="shared" si="0"/>
        <v>45</v>
      </c>
      <c r="H10" s="315">
        <f t="shared" si="0"/>
        <v>38</v>
      </c>
      <c r="I10" s="314">
        <f t="shared" si="0"/>
        <v>5</v>
      </c>
      <c r="J10" s="577">
        <f t="shared" si="0"/>
        <v>43</v>
      </c>
      <c r="K10" s="315">
        <f t="shared" si="0"/>
        <v>46</v>
      </c>
      <c r="L10" s="316">
        <f t="shared" si="0"/>
        <v>7</v>
      </c>
      <c r="M10" s="577">
        <f t="shared" si="0"/>
        <v>53</v>
      </c>
      <c r="N10" s="315">
        <f t="shared" si="0"/>
        <v>163</v>
      </c>
      <c r="O10" s="316">
        <f t="shared" si="0"/>
        <v>22</v>
      </c>
      <c r="P10" s="578">
        <f>P23+P35</f>
        <v>185</v>
      </c>
    </row>
    <row r="11" spans="1:16" s="271" customFormat="1" ht="12.75">
      <c r="A11" s="322" t="s">
        <v>74</v>
      </c>
      <c r="B11" s="313">
        <f t="shared" si="0"/>
        <v>25</v>
      </c>
      <c r="C11" s="314">
        <f t="shared" si="0"/>
        <v>0</v>
      </c>
      <c r="D11" s="577">
        <f t="shared" si="0"/>
        <v>25</v>
      </c>
      <c r="E11" s="315">
        <f t="shared" si="0"/>
        <v>16</v>
      </c>
      <c r="F11" s="316">
        <f t="shared" si="0"/>
        <v>2</v>
      </c>
      <c r="G11" s="577">
        <f t="shared" si="0"/>
        <v>18</v>
      </c>
      <c r="H11" s="315">
        <f t="shared" si="0"/>
        <v>7</v>
      </c>
      <c r="I11" s="314">
        <f t="shared" si="0"/>
        <v>1</v>
      </c>
      <c r="J11" s="577">
        <f t="shared" si="0"/>
        <v>8</v>
      </c>
      <c r="K11" s="315">
        <f t="shared" si="0"/>
        <v>0</v>
      </c>
      <c r="L11" s="316">
        <f t="shared" si="0"/>
        <v>0</v>
      </c>
      <c r="M11" s="577">
        <f t="shared" si="0"/>
        <v>0</v>
      </c>
      <c r="N11" s="315">
        <f t="shared" si="0"/>
        <v>48</v>
      </c>
      <c r="O11" s="316">
        <f t="shared" si="0"/>
        <v>3</v>
      </c>
      <c r="P11" s="578">
        <f t="shared" si="0"/>
        <v>51</v>
      </c>
    </row>
    <row r="12" spans="1:16" s="2437" customFormat="1" ht="12.75">
      <c r="A12" s="2430" t="s">
        <v>55</v>
      </c>
      <c r="B12" s="2431">
        <f t="shared" si="0"/>
        <v>26</v>
      </c>
      <c r="C12" s="2432">
        <f t="shared" si="0"/>
        <v>0</v>
      </c>
      <c r="D12" s="2433">
        <f t="shared" si="0"/>
        <v>26</v>
      </c>
      <c r="E12" s="2434">
        <f t="shared" si="0"/>
        <v>25</v>
      </c>
      <c r="F12" s="2435">
        <f t="shared" si="0"/>
        <v>0</v>
      </c>
      <c r="G12" s="2433">
        <f t="shared" si="0"/>
        <v>25</v>
      </c>
      <c r="H12" s="2434">
        <f t="shared" si="0"/>
        <v>25</v>
      </c>
      <c r="I12" s="2432">
        <f t="shared" si="0"/>
        <v>1</v>
      </c>
      <c r="J12" s="2433">
        <f t="shared" si="0"/>
        <v>26</v>
      </c>
      <c r="K12" s="2434">
        <f t="shared" si="0"/>
        <v>13</v>
      </c>
      <c r="L12" s="2435">
        <f t="shared" si="0"/>
        <v>2</v>
      </c>
      <c r="M12" s="2433">
        <f t="shared" si="0"/>
        <v>15</v>
      </c>
      <c r="N12" s="2434">
        <f t="shared" si="0"/>
        <v>89</v>
      </c>
      <c r="O12" s="2435">
        <f t="shared" si="0"/>
        <v>3</v>
      </c>
      <c r="P12" s="2436">
        <f t="shared" si="0"/>
        <v>92</v>
      </c>
    </row>
    <row r="13" spans="1:16" s="271" customFormat="1" ht="12.75">
      <c r="A13" s="324" t="s">
        <v>75</v>
      </c>
      <c r="B13" s="313">
        <f t="shared" si="0"/>
        <v>30</v>
      </c>
      <c r="C13" s="314">
        <f t="shared" si="0"/>
        <v>0</v>
      </c>
      <c r="D13" s="577">
        <f t="shared" si="0"/>
        <v>30</v>
      </c>
      <c r="E13" s="315">
        <f t="shared" si="0"/>
        <v>18</v>
      </c>
      <c r="F13" s="316">
        <f t="shared" si="0"/>
        <v>2</v>
      </c>
      <c r="G13" s="577">
        <f t="shared" si="0"/>
        <v>20</v>
      </c>
      <c r="H13" s="315">
        <f t="shared" si="0"/>
        <v>27</v>
      </c>
      <c r="I13" s="314">
        <f t="shared" si="0"/>
        <v>6</v>
      </c>
      <c r="J13" s="577">
        <f t="shared" si="0"/>
        <v>33</v>
      </c>
      <c r="K13" s="315">
        <f t="shared" si="0"/>
        <v>12</v>
      </c>
      <c r="L13" s="316">
        <f t="shared" si="0"/>
        <v>0</v>
      </c>
      <c r="M13" s="577">
        <f>M26+M3</f>
        <v>12</v>
      </c>
      <c r="N13" s="315">
        <f t="shared" si="0"/>
        <v>87</v>
      </c>
      <c r="O13" s="316">
        <f t="shared" si="0"/>
        <v>8</v>
      </c>
      <c r="P13" s="578">
        <f t="shared" si="0"/>
        <v>95</v>
      </c>
    </row>
    <row r="14" spans="1:16" s="271" customFormat="1" ht="12.75">
      <c r="A14" s="326" t="s">
        <v>76</v>
      </c>
      <c r="B14" s="313">
        <f t="shared" si="0"/>
        <v>40</v>
      </c>
      <c r="C14" s="314">
        <f t="shared" si="0"/>
        <v>0</v>
      </c>
      <c r="D14" s="577">
        <f t="shared" si="0"/>
        <v>40</v>
      </c>
      <c r="E14" s="315">
        <f t="shared" si="0"/>
        <v>35</v>
      </c>
      <c r="F14" s="316">
        <f t="shared" si="0"/>
        <v>1</v>
      </c>
      <c r="G14" s="577">
        <f t="shared" si="0"/>
        <v>36</v>
      </c>
      <c r="H14" s="315">
        <f t="shared" si="0"/>
        <v>22</v>
      </c>
      <c r="I14" s="314">
        <f t="shared" si="0"/>
        <v>6</v>
      </c>
      <c r="J14" s="577">
        <f t="shared" si="0"/>
        <v>28</v>
      </c>
      <c r="K14" s="315">
        <f t="shared" si="0"/>
        <v>22</v>
      </c>
      <c r="L14" s="316">
        <f t="shared" si="0"/>
        <v>1</v>
      </c>
      <c r="M14" s="577">
        <f t="shared" si="0"/>
        <v>23</v>
      </c>
      <c r="N14" s="315">
        <f t="shared" si="0"/>
        <v>119</v>
      </c>
      <c r="O14" s="316">
        <f t="shared" si="0"/>
        <v>8</v>
      </c>
      <c r="P14" s="578">
        <f t="shared" si="0"/>
        <v>127</v>
      </c>
    </row>
    <row r="15" spans="1:16" s="271" customFormat="1" ht="12.75">
      <c r="A15" s="326" t="s">
        <v>77</v>
      </c>
      <c r="B15" s="313">
        <f t="shared" si="0"/>
        <v>20</v>
      </c>
      <c r="C15" s="314">
        <f t="shared" si="0"/>
        <v>0</v>
      </c>
      <c r="D15" s="577">
        <f t="shared" si="0"/>
        <v>20</v>
      </c>
      <c r="E15" s="315">
        <f t="shared" si="0"/>
        <v>13</v>
      </c>
      <c r="F15" s="316">
        <f t="shared" si="0"/>
        <v>1</v>
      </c>
      <c r="G15" s="577">
        <f t="shared" si="0"/>
        <v>14</v>
      </c>
      <c r="H15" s="315">
        <f t="shared" si="0"/>
        <v>15</v>
      </c>
      <c r="I15" s="314">
        <f t="shared" si="0"/>
        <v>1</v>
      </c>
      <c r="J15" s="577">
        <f t="shared" si="0"/>
        <v>16</v>
      </c>
      <c r="K15" s="315">
        <f t="shared" si="0"/>
        <v>7</v>
      </c>
      <c r="L15" s="316">
        <f t="shared" si="0"/>
        <v>0</v>
      </c>
      <c r="M15" s="577">
        <f t="shared" si="0"/>
        <v>7</v>
      </c>
      <c r="N15" s="315">
        <f t="shared" si="0"/>
        <v>55</v>
      </c>
      <c r="O15" s="316">
        <f t="shared" si="0"/>
        <v>2</v>
      </c>
      <c r="P15" s="578">
        <f t="shared" si="0"/>
        <v>57</v>
      </c>
    </row>
    <row r="16" spans="1:16" s="271" customFormat="1" ht="12.75">
      <c r="A16" s="323" t="s">
        <v>78</v>
      </c>
      <c r="B16" s="313">
        <f t="shared" si="0"/>
        <v>66</v>
      </c>
      <c r="C16" s="314">
        <f t="shared" si="0"/>
        <v>0</v>
      </c>
      <c r="D16" s="577">
        <f t="shared" si="0"/>
        <v>66</v>
      </c>
      <c r="E16" s="315">
        <f t="shared" si="0"/>
        <v>54</v>
      </c>
      <c r="F16" s="316">
        <f t="shared" si="0"/>
        <v>4</v>
      </c>
      <c r="G16" s="577">
        <f t="shared" si="0"/>
        <v>58</v>
      </c>
      <c r="H16" s="315">
        <f t="shared" si="0"/>
        <v>30</v>
      </c>
      <c r="I16" s="314">
        <f t="shared" si="0"/>
        <v>15</v>
      </c>
      <c r="J16" s="577">
        <f t="shared" si="0"/>
        <v>45</v>
      </c>
      <c r="K16" s="315">
        <f t="shared" si="0"/>
        <v>43</v>
      </c>
      <c r="L16" s="316">
        <f t="shared" si="0"/>
        <v>0</v>
      </c>
      <c r="M16" s="577">
        <f t="shared" si="0"/>
        <v>43</v>
      </c>
      <c r="N16" s="315">
        <f t="shared" si="0"/>
        <v>193</v>
      </c>
      <c r="O16" s="316">
        <f t="shared" si="0"/>
        <v>19</v>
      </c>
      <c r="P16" s="578">
        <f t="shared" si="0"/>
        <v>212</v>
      </c>
    </row>
    <row r="17" spans="1:16" s="271" customFormat="1" ht="12.75">
      <c r="A17" s="323" t="s">
        <v>79</v>
      </c>
      <c r="B17" s="313">
        <f t="shared" si="0"/>
        <v>15</v>
      </c>
      <c r="C17" s="314">
        <f t="shared" si="0"/>
        <v>2</v>
      </c>
      <c r="D17" s="577">
        <f t="shared" si="0"/>
        <v>17</v>
      </c>
      <c r="E17" s="315">
        <f t="shared" si="0"/>
        <v>12</v>
      </c>
      <c r="F17" s="316">
        <f t="shared" si="0"/>
        <v>7</v>
      </c>
      <c r="G17" s="577">
        <f t="shared" si="0"/>
        <v>19</v>
      </c>
      <c r="H17" s="315">
        <f t="shared" si="0"/>
        <v>9</v>
      </c>
      <c r="I17" s="314">
        <f t="shared" si="0"/>
        <v>1</v>
      </c>
      <c r="J17" s="577">
        <f t="shared" si="0"/>
        <v>10</v>
      </c>
      <c r="K17" s="315">
        <f t="shared" si="0"/>
        <v>5</v>
      </c>
      <c r="L17" s="316">
        <f t="shared" si="0"/>
        <v>3</v>
      </c>
      <c r="M17" s="577">
        <f t="shared" si="0"/>
        <v>8</v>
      </c>
      <c r="N17" s="315">
        <f t="shared" si="0"/>
        <v>41</v>
      </c>
      <c r="O17" s="316">
        <f t="shared" si="0"/>
        <v>13</v>
      </c>
      <c r="P17" s="578">
        <f t="shared" si="0"/>
        <v>54</v>
      </c>
    </row>
    <row r="18" spans="1:115" s="272" customFormat="1" ht="12.75">
      <c r="A18" s="579" t="s">
        <v>12</v>
      </c>
      <c r="B18" s="580">
        <f>B31+B43</f>
        <v>349</v>
      </c>
      <c r="C18" s="581">
        <f t="shared" si="0"/>
        <v>6</v>
      </c>
      <c r="D18" s="318">
        <f t="shared" si="0"/>
        <v>355</v>
      </c>
      <c r="E18" s="582">
        <f t="shared" si="0"/>
        <v>293</v>
      </c>
      <c r="F18" s="581">
        <f t="shared" si="0"/>
        <v>23</v>
      </c>
      <c r="G18" s="318">
        <f t="shared" si="0"/>
        <v>316</v>
      </c>
      <c r="H18" s="582">
        <f t="shared" si="0"/>
        <v>228</v>
      </c>
      <c r="I18" s="583">
        <f t="shared" si="0"/>
        <v>38</v>
      </c>
      <c r="J18" s="318">
        <f t="shared" si="0"/>
        <v>266</v>
      </c>
      <c r="K18" s="582">
        <f t="shared" si="0"/>
        <v>213</v>
      </c>
      <c r="L18" s="581">
        <f t="shared" si="0"/>
        <v>14</v>
      </c>
      <c r="M18" s="318">
        <f t="shared" si="0"/>
        <v>227</v>
      </c>
      <c r="N18" s="582">
        <f>N31+N43</f>
        <v>1083</v>
      </c>
      <c r="O18" s="581">
        <f t="shared" si="0"/>
        <v>81</v>
      </c>
      <c r="P18" s="578">
        <f t="shared" si="0"/>
        <v>1164</v>
      </c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  <c r="AV18" s="271"/>
      <c r="AW18" s="271"/>
      <c r="AX18" s="271"/>
      <c r="AY18" s="271"/>
      <c r="AZ18" s="271"/>
      <c r="BA18" s="271"/>
      <c r="BB18" s="271"/>
      <c r="BC18" s="271"/>
      <c r="BD18" s="271"/>
      <c r="BE18" s="271"/>
      <c r="BF18" s="271"/>
      <c r="BG18" s="271"/>
      <c r="BH18" s="271"/>
      <c r="BI18" s="271"/>
      <c r="BJ18" s="271"/>
      <c r="BK18" s="271"/>
      <c r="BL18" s="271"/>
      <c r="BM18" s="271"/>
      <c r="BN18" s="271"/>
      <c r="BO18" s="271"/>
      <c r="BP18" s="271"/>
      <c r="BQ18" s="271"/>
      <c r="BR18" s="271"/>
      <c r="BS18" s="271"/>
      <c r="BT18" s="271"/>
      <c r="BU18" s="271"/>
      <c r="BV18" s="271"/>
      <c r="BW18" s="271"/>
      <c r="BX18" s="271"/>
      <c r="BY18" s="271"/>
      <c r="BZ18" s="271"/>
      <c r="CA18" s="271"/>
      <c r="CB18" s="271"/>
      <c r="CC18" s="271"/>
      <c r="CD18" s="271"/>
      <c r="CE18" s="271"/>
      <c r="CF18" s="271"/>
      <c r="CG18" s="271"/>
      <c r="CH18" s="271"/>
      <c r="CI18" s="271"/>
      <c r="CJ18" s="271"/>
      <c r="CK18" s="271"/>
      <c r="CL18" s="271"/>
      <c r="CM18" s="271"/>
      <c r="CN18" s="271"/>
      <c r="CO18" s="271"/>
      <c r="CP18" s="271"/>
      <c r="CQ18" s="271"/>
      <c r="CR18" s="271"/>
      <c r="CS18" s="271"/>
      <c r="CT18" s="271"/>
      <c r="CU18" s="271"/>
      <c r="CV18" s="271"/>
      <c r="CW18" s="271"/>
      <c r="CX18" s="271"/>
      <c r="CY18" s="271"/>
      <c r="CZ18" s="271"/>
      <c r="DA18" s="271"/>
      <c r="DB18" s="271"/>
      <c r="DC18" s="271"/>
      <c r="DD18" s="271"/>
      <c r="DE18" s="271"/>
      <c r="DF18" s="271"/>
      <c r="DG18" s="271"/>
      <c r="DH18" s="271"/>
      <c r="DI18" s="271"/>
      <c r="DJ18" s="271"/>
      <c r="DK18" s="271"/>
    </row>
    <row r="19" spans="1:17" ht="12.75">
      <c r="A19" s="319" t="s">
        <v>23</v>
      </c>
      <c r="B19" s="2438"/>
      <c r="C19" s="2439"/>
      <c r="D19" s="2440"/>
      <c r="E19" s="2441"/>
      <c r="F19" s="2442"/>
      <c r="G19" s="2443"/>
      <c r="H19" s="2441"/>
      <c r="I19" s="2442"/>
      <c r="J19" s="2444"/>
      <c r="K19" s="2445"/>
      <c r="L19" s="2442"/>
      <c r="M19" s="2445"/>
      <c r="N19" s="2446"/>
      <c r="O19" s="2447"/>
      <c r="P19" s="2448"/>
      <c r="Q19" s="1021"/>
    </row>
    <row r="20" spans="1:17" ht="12.75">
      <c r="A20" s="320" t="s">
        <v>11</v>
      </c>
      <c r="B20" s="2449"/>
      <c r="C20" s="2439"/>
      <c r="D20" s="2440"/>
      <c r="E20" s="2450"/>
      <c r="F20" s="2451"/>
      <c r="G20" s="2452"/>
      <c r="H20" s="2450"/>
      <c r="I20" s="2451"/>
      <c r="J20" s="2453"/>
      <c r="K20" s="2454"/>
      <c r="L20" s="2451"/>
      <c r="M20" s="2454"/>
      <c r="N20" s="2446"/>
      <c r="O20" s="2447"/>
      <c r="P20" s="2448"/>
      <c r="Q20" s="1021"/>
    </row>
    <row r="21" spans="1:16" s="271" customFormat="1" ht="12.75">
      <c r="A21" s="321" t="s">
        <v>71</v>
      </c>
      <c r="B21" s="313">
        <v>51</v>
      </c>
      <c r="C21" s="314">
        <v>0</v>
      </c>
      <c r="D21" s="577">
        <f>B21+C21</f>
        <v>51</v>
      </c>
      <c r="E21" s="584">
        <v>42</v>
      </c>
      <c r="F21" s="585">
        <v>0</v>
      </c>
      <c r="G21" s="586">
        <f>E21+F21</f>
        <v>42</v>
      </c>
      <c r="H21" s="584">
        <v>29</v>
      </c>
      <c r="I21" s="585">
        <v>1</v>
      </c>
      <c r="J21" s="587">
        <f>I21+H21</f>
        <v>30</v>
      </c>
      <c r="K21" s="588">
        <v>28</v>
      </c>
      <c r="L21" s="585">
        <v>0</v>
      </c>
      <c r="M21" s="588">
        <f>K21+L21</f>
        <v>28</v>
      </c>
      <c r="N21" s="589">
        <f>B21+E21+H21+K21</f>
        <v>150</v>
      </c>
      <c r="O21" s="590">
        <f>F21+I21+L21+C21</f>
        <v>1</v>
      </c>
      <c r="P21" s="591">
        <f>N21+O21</f>
        <v>151</v>
      </c>
    </row>
    <row r="22" spans="1:16" s="271" customFormat="1" ht="12.75">
      <c r="A22" s="321" t="s">
        <v>72</v>
      </c>
      <c r="B22" s="313">
        <v>33</v>
      </c>
      <c r="C22" s="314">
        <v>0</v>
      </c>
      <c r="D22" s="577">
        <f>B22+C22</f>
        <v>33</v>
      </c>
      <c r="E22" s="584">
        <v>38</v>
      </c>
      <c r="F22" s="585">
        <v>0</v>
      </c>
      <c r="G22" s="586">
        <f>E22+F22</f>
        <v>38</v>
      </c>
      <c r="H22" s="584">
        <v>24</v>
      </c>
      <c r="I22" s="585">
        <v>0</v>
      </c>
      <c r="J22" s="587">
        <f>I22+H22</f>
        <v>24</v>
      </c>
      <c r="K22" s="588">
        <v>36</v>
      </c>
      <c r="L22" s="585">
        <v>0</v>
      </c>
      <c r="M22" s="588">
        <f>K22+L22</f>
        <v>36</v>
      </c>
      <c r="N22" s="589">
        <f>B22+E22+H22+K22</f>
        <v>131</v>
      </c>
      <c r="O22" s="590">
        <f>F22+I22+L22+C22</f>
        <v>0</v>
      </c>
      <c r="P22" s="591">
        <f>N22+O22</f>
        <v>131</v>
      </c>
    </row>
    <row r="23" spans="1:16" s="271" customFormat="1" ht="12.75">
      <c r="A23" s="322" t="s">
        <v>73</v>
      </c>
      <c r="B23" s="313">
        <v>40</v>
      </c>
      <c r="C23" s="314">
        <v>4</v>
      </c>
      <c r="D23" s="577">
        <f aca="true" t="shared" si="1" ref="D23:D30">B23+C23</f>
        <v>44</v>
      </c>
      <c r="E23" s="584">
        <v>39</v>
      </c>
      <c r="F23" s="585">
        <v>6</v>
      </c>
      <c r="G23" s="586">
        <f aca="true" t="shared" si="2" ref="G23:G30">E23+F23</f>
        <v>45</v>
      </c>
      <c r="H23" s="584">
        <v>38</v>
      </c>
      <c r="I23" s="585">
        <v>4</v>
      </c>
      <c r="J23" s="587">
        <f aca="true" t="shared" si="3" ref="J23:J30">I23+H23</f>
        <v>42</v>
      </c>
      <c r="K23" s="588">
        <v>44</v>
      </c>
      <c r="L23" s="585">
        <v>7</v>
      </c>
      <c r="M23" s="588">
        <f aca="true" t="shared" si="4" ref="M23:M30">K23+L23</f>
        <v>51</v>
      </c>
      <c r="N23" s="589">
        <f aca="true" t="shared" si="5" ref="N23:N30">B23+E23+H23+K23</f>
        <v>161</v>
      </c>
      <c r="O23" s="590">
        <f aca="true" t="shared" si="6" ref="O23:O30">F23+I23+L23+C23</f>
        <v>21</v>
      </c>
      <c r="P23" s="591">
        <f aca="true" t="shared" si="7" ref="P23:P30">N23+O23</f>
        <v>182</v>
      </c>
    </row>
    <row r="24" spans="1:16" s="271" customFormat="1" ht="12.75">
      <c r="A24" s="322" t="s">
        <v>74</v>
      </c>
      <c r="B24" s="313">
        <v>25</v>
      </c>
      <c r="C24" s="314">
        <v>0</v>
      </c>
      <c r="D24" s="577">
        <f t="shared" si="1"/>
        <v>25</v>
      </c>
      <c r="E24" s="584">
        <v>16</v>
      </c>
      <c r="F24" s="585">
        <v>2</v>
      </c>
      <c r="G24" s="586">
        <f t="shared" si="2"/>
        <v>18</v>
      </c>
      <c r="H24" s="584">
        <v>7</v>
      </c>
      <c r="I24" s="585">
        <v>1</v>
      </c>
      <c r="J24" s="587">
        <f t="shared" si="3"/>
        <v>8</v>
      </c>
      <c r="K24" s="588">
        <v>0</v>
      </c>
      <c r="L24" s="585">
        <v>0</v>
      </c>
      <c r="M24" s="588">
        <f t="shared" si="4"/>
        <v>0</v>
      </c>
      <c r="N24" s="589">
        <f t="shared" si="5"/>
        <v>48</v>
      </c>
      <c r="O24" s="590">
        <f t="shared" si="6"/>
        <v>3</v>
      </c>
      <c r="P24" s="591">
        <f t="shared" si="7"/>
        <v>51</v>
      </c>
    </row>
    <row r="25" spans="1:16" s="2437" customFormat="1" ht="12.75">
      <c r="A25" s="2430" t="s">
        <v>55</v>
      </c>
      <c r="B25" s="2431">
        <v>26</v>
      </c>
      <c r="C25" s="2432">
        <v>0</v>
      </c>
      <c r="D25" s="2433">
        <f t="shared" si="1"/>
        <v>26</v>
      </c>
      <c r="E25" s="2455">
        <v>24</v>
      </c>
      <c r="F25" s="2456">
        <v>0</v>
      </c>
      <c r="G25" s="2457">
        <f t="shared" si="2"/>
        <v>24</v>
      </c>
      <c r="H25" s="2455">
        <v>25</v>
      </c>
      <c r="I25" s="2456">
        <v>0</v>
      </c>
      <c r="J25" s="2458">
        <f t="shared" si="3"/>
        <v>25</v>
      </c>
      <c r="K25" s="2459">
        <v>13</v>
      </c>
      <c r="L25" s="2456">
        <v>2</v>
      </c>
      <c r="M25" s="2459">
        <f t="shared" si="4"/>
        <v>15</v>
      </c>
      <c r="N25" s="2460">
        <f t="shared" si="5"/>
        <v>88</v>
      </c>
      <c r="O25" s="2461">
        <f t="shared" si="6"/>
        <v>2</v>
      </c>
      <c r="P25" s="2462">
        <f t="shared" si="7"/>
        <v>90</v>
      </c>
    </row>
    <row r="26" spans="1:16" s="271" customFormat="1" ht="12.75">
      <c r="A26" s="324" t="s">
        <v>75</v>
      </c>
      <c r="B26" s="313">
        <v>30</v>
      </c>
      <c r="C26" s="314">
        <v>0</v>
      </c>
      <c r="D26" s="577">
        <f t="shared" si="1"/>
        <v>30</v>
      </c>
      <c r="E26" s="584">
        <v>18</v>
      </c>
      <c r="F26" s="585">
        <v>2</v>
      </c>
      <c r="G26" s="586">
        <f t="shared" si="2"/>
        <v>20</v>
      </c>
      <c r="H26" s="584">
        <v>27</v>
      </c>
      <c r="I26" s="585">
        <v>6</v>
      </c>
      <c r="J26" s="587">
        <f t="shared" si="3"/>
        <v>33</v>
      </c>
      <c r="K26" s="588">
        <v>12</v>
      </c>
      <c r="L26" s="585">
        <v>0</v>
      </c>
      <c r="M26" s="2459">
        <f t="shared" si="4"/>
        <v>12</v>
      </c>
      <c r="N26" s="589">
        <f t="shared" si="5"/>
        <v>87</v>
      </c>
      <c r="O26" s="590">
        <f t="shared" si="6"/>
        <v>8</v>
      </c>
      <c r="P26" s="591">
        <f t="shared" si="7"/>
        <v>95</v>
      </c>
    </row>
    <row r="27" spans="1:16" s="271" customFormat="1" ht="12" customHeight="1">
      <c r="A27" s="326" t="s">
        <v>76</v>
      </c>
      <c r="B27" s="313">
        <v>40</v>
      </c>
      <c r="C27" s="314">
        <v>0</v>
      </c>
      <c r="D27" s="577">
        <f t="shared" si="1"/>
        <v>40</v>
      </c>
      <c r="E27" s="584">
        <v>35</v>
      </c>
      <c r="F27" s="585">
        <v>1</v>
      </c>
      <c r="G27" s="586">
        <f t="shared" si="2"/>
        <v>36</v>
      </c>
      <c r="H27" s="584">
        <v>22</v>
      </c>
      <c r="I27" s="585">
        <v>5</v>
      </c>
      <c r="J27" s="587">
        <f t="shared" si="3"/>
        <v>27</v>
      </c>
      <c r="K27" s="588">
        <v>22</v>
      </c>
      <c r="L27" s="585">
        <v>1</v>
      </c>
      <c r="M27" s="588">
        <f t="shared" si="4"/>
        <v>23</v>
      </c>
      <c r="N27" s="589">
        <f t="shared" si="5"/>
        <v>119</v>
      </c>
      <c r="O27" s="590">
        <f t="shared" si="6"/>
        <v>7</v>
      </c>
      <c r="P27" s="591">
        <f t="shared" si="7"/>
        <v>126</v>
      </c>
    </row>
    <row r="28" spans="1:16" s="271" customFormat="1" ht="12.75">
      <c r="A28" s="326" t="s">
        <v>77</v>
      </c>
      <c r="B28" s="313">
        <v>20</v>
      </c>
      <c r="C28" s="314">
        <v>0</v>
      </c>
      <c r="D28" s="577">
        <f t="shared" si="1"/>
        <v>20</v>
      </c>
      <c r="E28" s="584">
        <v>13</v>
      </c>
      <c r="F28" s="585">
        <v>1</v>
      </c>
      <c r="G28" s="586">
        <f t="shared" si="2"/>
        <v>14</v>
      </c>
      <c r="H28" s="584">
        <v>15</v>
      </c>
      <c r="I28" s="585">
        <v>1</v>
      </c>
      <c r="J28" s="587">
        <f t="shared" si="3"/>
        <v>16</v>
      </c>
      <c r="K28" s="588">
        <v>7</v>
      </c>
      <c r="L28" s="585">
        <v>0</v>
      </c>
      <c r="M28" s="588">
        <f t="shared" si="4"/>
        <v>7</v>
      </c>
      <c r="N28" s="589">
        <f t="shared" si="5"/>
        <v>55</v>
      </c>
      <c r="O28" s="590">
        <f t="shared" si="6"/>
        <v>2</v>
      </c>
      <c r="P28" s="591">
        <f t="shared" si="7"/>
        <v>57</v>
      </c>
    </row>
    <row r="29" spans="1:115" s="272" customFormat="1" ht="12.75">
      <c r="A29" s="323" t="s">
        <v>82</v>
      </c>
      <c r="B29" s="313">
        <v>66</v>
      </c>
      <c r="C29" s="314">
        <v>0</v>
      </c>
      <c r="D29" s="577">
        <f t="shared" si="1"/>
        <v>66</v>
      </c>
      <c r="E29" s="584">
        <v>54</v>
      </c>
      <c r="F29" s="585">
        <v>4</v>
      </c>
      <c r="G29" s="586">
        <f t="shared" si="2"/>
        <v>58</v>
      </c>
      <c r="H29" s="584">
        <v>30</v>
      </c>
      <c r="I29" s="585">
        <v>15</v>
      </c>
      <c r="J29" s="587">
        <f t="shared" si="3"/>
        <v>45</v>
      </c>
      <c r="K29" s="588">
        <v>43</v>
      </c>
      <c r="L29" s="585">
        <v>0</v>
      </c>
      <c r="M29" s="588">
        <f t="shared" si="4"/>
        <v>43</v>
      </c>
      <c r="N29" s="589">
        <f t="shared" si="5"/>
        <v>193</v>
      </c>
      <c r="O29" s="590">
        <f t="shared" si="6"/>
        <v>19</v>
      </c>
      <c r="P29" s="591">
        <f t="shared" si="7"/>
        <v>212</v>
      </c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271"/>
      <c r="AE29" s="271"/>
      <c r="AF29" s="271"/>
      <c r="AG29" s="271"/>
      <c r="AH29" s="271"/>
      <c r="AI29" s="271"/>
      <c r="AJ29" s="271"/>
      <c r="AK29" s="271"/>
      <c r="AL29" s="271"/>
      <c r="AM29" s="271"/>
      <c r="AN29" s="271"/>
      <c r="AO29" s="271"/>
      <c r="AP29" s="271"/>
      <c r="AQ29" s="271"/>
      <c r="AR29" s="271"/>
      <c r="AS29" s="271"/>
      <c r="AT29" s="271"/>
      <c r="AU29" s="271"/>
      <c r="AV29" s="271"/>
      <c r="AW29" s="271"/>
      <c r="AX29" s="271"/>
      <c r="AY29" s="271"/>
      <c r="AZ29" s="271"/>
      <c r="BA29" s="271"/>
      <c r="BB29" s="271"/>
      <c r="BC29" s="271"/>
      <c r="BD29" s="271"/>
      <c r="BE29" s="271"/>
      <c r="BF29" s="271"/>
      <c r="BG29" s="271"/>
      <c r="BH29" s="271"/>
      <c r="BI29" s="271"/>
      <c r="BJ29" s="271"/>
      <c r="BK29" s="271"/>
      <c r="BL29" s="271"/>
      <c r="BM29" s="271"/>
      <c r="BN29" s="271"/>
      <c r="BO29" s="271"/>
      <c r="BP29" s="271"/>
      <c r="BQ29" s="271"/>
      <c r="BR29" s="271"/>
      <c r="BS29" s="271"/>
      <c r="BT29" s="271"/>
      <c r="BU29" s="271"/>
      <c r="BV29" s="271"/>
      <c r="BW29" s="271"/>
      <c r="BX29" s="271"/>
      <c r="BY29" s="271"/>
      <c r="BZ29" s="271"/>
      <c r="CA29" s="271"/>
      <c r="CB29" s="271"/>
      <c r="CC29" s="271"/>
      <c r="CD29" s="271"/>
      <c r="CE29" s="271"/>
      <c r="CF29" s="271"/>
      <c r="CG29" s="271"/>
      <c r="CH29" s="271"/>
      <c r="CI29" s="271"/>
      <c r="CJ29" s="271"/>
      <c r="CK29" s="271"/>
      <c r="CL29" s="271"/>
      <c r="CM29" s="271"/>
      <c r="CN29" s="271"/>
      <c r="CO29" s="271"/>
      <c r="CP29" s="271"/>
      <c r="CQ29" s="271"/>
      <c r="CR29" s="271"/>
      <c r="CS29" s="271"/>
      <c r="CT29" s="271"/>
      <c r="CU29" s="271"/>
      <c r="CV29" s="271"/>
      <c r="CW29" s="271"/>
      <c r="CX29" s="271"/>
      <c r="CY29" s="271"/>
      <c r="CZ29" s="271"/>
      <c r="DA29" s="271"/>
      <c r="DB29" s="271"/>
      <c r="DC29" s="271"/>
      <c r="DD29" s="271"/>
      <c r="DE29" s="271"/>
      <c r="DF29" s="271"/>
      <c r="DG29" s="271"/>
      <c r="DH29" s="271"/>
      <c r="DI29" s="271"/>
      <c r="DJ29" s="271"/>
      <c r="DK29" s="271"/>
    </row>
    <row r="30" spans="1:115" s="272" customFormat="1" ht="12.75">
      <c r="A30" s="323" t="s">
        <v>79</v>
      </c>
      <c r="B30" s="313">
        <v>15</v>
      </c>
      <c r="C30" s="314">
        <v>1</v>
      </c>
      <c r="D30" s="577">
        <f t="shared" si="1"/>
        <v>16</v>
      </c>
      <c r="E30" s="584">
        <v>9</v>
      </c>
      <c r="F30" s="585">
        <v>7</v>
      </c>
      <c r="G30" s="586">
        <f t="shared" si="2"/>
        <v>16</v>
      </c>
      <c r="H30" s="584">
        <v>9</v>
      </c>
      <c r="I30" s="585">
        <v>1</v>
      </c>
      <c r="J30" s="587">
        <f t="shared" si="3"/>
        <v>10</v>
      </c>
      <c r="K30" s="588">
        <v>5</v>
      </c>
      <c r="L30" s="585">
        <v>3</v>
      </c>
      <c r="M30" s="588">
        <f t="shared" si="4"/>
        <v>8</v>
      </c>
      <c r="N30" s="592">
        <f t="shared" si="5"/>
        <v>38</v>
      </c>
      <c r="O30" s="593">
        <f t="shared" si="6"/>
        <v>12</v>
      </c>
      <c r="P30" s="594">
        <f t="shared" si="7"/>
        <v>50</v>
      </c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71"/>
      <c r="AB30" s="271"/>
      <c r="AC30" s="271"/>
      <c r="AD30" s="271"/>
      <c r="AE30" s="271"/>
      <c r="AF30" s="271"/>
      <c r="AG30" s="271"/>
      <c r="AH30" s="271"/>
      <c r="AI30" s="271"/>
      <c r="AJ30" s="271"/>
      <c r="AK30" s="271"/>
      <c r="AL30" s="271"/>
      <c r="AM30" s="271"/>
      <c r="AN30" s="271"/>
      <c r="AO30" s="271"/>
      <c r="AP30" s="271"/>
      <c r="AQ30" s="271"/>
      <c r="AR30" s="271"/>
      <c r="AS30" s="271"/>
      <c r="AT30" s="271"/>
      <c r="AU30" s="271"/>
      <c r="AV30" s="271"/>
      <c r="AW30" s="271"/>
      <c r="AX30" s="271"/>
      <c r="AY30" s="271"/>
      <c r="AZ30" s="271"/>
      <c r="BA30" s="271"/>
      <c r="BB30" s="271"/>
      <c r="BC30" s="271"/>
      <c r="BD30" s="271"/>
      <c r="BE30" s="271"/>
      <c r="BF30" s="271"/>
      <c r="BG30" s="271"/>
      <c r="BH30" s="271"/>
      <c r="BI30" s="271"/>
      <c r="BJ30" s="271"/>
      <c r="BK30" s="271"/>
      <c r="BL30" s="271"/>
      <c r="BM30" s="271"/>
      <c r="BN30" s="271"/>
      <c r="BO30" s="271"/>
      <c r="BP30" s="271"/>
      <c r="BQ30" s="271"/>
      <c r="BR30" s="271"/>
      <c r="BS30" s="271"/>
      <c r="BT30" s="271"/>
      <c r="BU30" s="271"/>
      <c r="BV30" s="271"/>
      <c r="BW30" s="271"/>
      <c r="BX30" s="271"/>
      <c r="BY30" s="271"/>
      <c r="BZ30" s="271"/>
      <c r="CA30" s="271"/>
      <c r="CB30" s="271"/>
      <c r="CC30" s="271"/>
      <c r="CD30" s="271"/>
      <c r="CE30" s="271"/>
      <c r="CF30" s="271"/>
      <c r="CG30" s="271"/>
      <c r="CH30" s="271"/>
      <c r="CI30" s="271"/>
      <c r="CJ30" s="271"/>
      <c r="CK30" s="271"/>
      <c r="CL30" s="271"/>
      <c r="CM30" s="271"/>
      <c r="CN30" s="271"/>
      <c r="CO30" s="271"/>
      <c r="CP30" s="271"/>
      <c r="CQ30" s="271"/>
      <c r="CR30" s="271"/>
      <c r="CS30" s="271"/>
      <c r="CT30" s="271"/>
      <c r="CU30" s="271"/>
      <c r="CV30" s="271"/>
      <c r="CW30" s="271"/>
      <c r="CX30" s="271"/>
      <c r="CY30" s="271"/>
      <c r="CZ30" s="271"/>
      <c r="DA30" s="271"/>
      <c r="DB30" s="271"/>
      <c r="DC30" s="271"/>
      <c r="DD30" s="271"/>
      <c r="DE30" s="271"/>
      <c r="DF30" s="271"/>
      <c r="DG30" s="271"/>
      <c r="DH30" s="271"/>
      <c r="DI30" s="271"/>
      <c r="DJ30" s="271"/>
      <c r="DK30" s="271"/>
    </row>
    <row r="31" spans="1:115" s="272" customFormat="1" ht="12.75">
      <c r="A31" s="320" t="s">
        <v>8</v>
      </c>
      <c r="B31" s="595">
        <f aca="true" t="shared" si="8" ref="B31:P31">B21+B22+B23+B24+B25+B26+B27+B28+B29+B30</f>
        <v>346</v>
      </c>
      <c r="C31" s="492">
        <f t="shared" si="8"/>
        <v>5</v>
      </c>
      <c r="D31" s="596">
        <f t="shared" si="8"/>
        <v>351</v>
      </c>
      <c r="E31" s="493">
        <f t="shared" si="8"/>
        <v>288</v>
      </c>
      <c r="F31" s="597">
        <f t="shared" si="8"/>
        <v>23</v>
      </c>
      <c r="G31" s="596">
        <f t="shared" si="8"/>
        <v>311</v>
      </c>
      <c r="H31" s="493">
        <f t="shared" si="8"/>
        <v>226</v>
      </c>
      <c r="I31" s="494">
        <f t="shared" si="8"/>
        <v>34</v>
      </c>
      <c r="J31" s="598">
        <f t="shared" si="8"/>
        <v>260</v>
      </c>
      <c r="K31" s="599">
        <f t="shared" si="8"/>
        <v>210</v>
      </c>
      <c r="L31" s="492">
        <f t="shared" si="8"/>
        <v>13</v>
      </c>
      <c r="M31" s="596">
        <f t="shared" si="8"/>
        <v>223</v>
      </c>
      <c r="N31" s="582">
        <f t="shared" si="8"/>
        <v>1070</v>
      </c>
      <c r="O31" s="581">
        <f t="shared" si="8"/>
        <v>75</v>
      </c>
      <c r="P31" s="600">
        <f t="shared" si="8"/>
        <v>1145</v>
      </c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1"/>
      <c r="AL31" s="271"/>
      <c r="AM31" s="271"/>
      <c r="AN31" s="271"/>
      <c r="AO31" s="271"/>
      <c r="AP31" s="271"/>
      <c r="AQ31" s="271"/>
      <c r="AR31" s="271"/>
      <c r="AS31" s="271"/>
      <c r="AT31" s="271"/>
      <c r="AU31" s="271"/>
      <c r="AV31" s="271"/>
      <c r="AW31" s="271"/>
      <c r="AX31" s="271"/>
      <c r="AY31" s="271"/>
      <c r="AZ31" s="271"/>
      <c r="BA31" s="271"/>
      <c r="BB31" s="271"/>
      <c r="BC31" s="271"/>
      <c r="BD31" s="271"/>
      <c r="BE31" s="271"/>
      <c r="BF31" s="271"/>
      <c r="BG31" s="271"/>
      <c r="BH31" s="271"/>
      <c r="BI31" s="271"/>
      <c r="BJ31" s="271"/>
      <c r="BK31" s="271"/>
      <c r="BL31" s="271"/>
      <c r="BM31" s="271"/>
      <c r="BN31" s="271"/>
      <c r="BO31" s="271"/>
      <c r="BP31" s="271"/>
      <c r="BQ31" s="271"/>
      <c r="BR31" s="271"/>
      <c r="BS31" s="271"/>
      <c r="BT31" s="271"/>
      <c r="BU31" s="271"/>
      <c r="BV31" s="271"/>
      <c r="BW31" s="271"/>
      <c r="BX31" s="271"/>
      <c r="BY31" s="271"/>
      <c r="BZ31" s="271"/>
      <c r="CA31" s="271"/>
      <c r="CB31" s="271"/>
      <c r="CC31" s="271"/>
      <c r="CD31" s="271"/>
      <c r="CE31" s="271"/>
      <c r="CF31" s="271"/>
      <c r="CG31" s="271"/>
      <c r="CH31" s="271"/>
      <c r="CI31" s="271"/>
      <c r="CJ31" s="271"/>
      <c r="CK31" s="271"/>
      <c r="CL31" s="271"/>
      <c r="CM31" s="271"/>
      <c r="CN31" s="271"/>
      <c r="CO31" s="271"/>
      <c r="CP31" s="271"/>
      <c r="CQ31" s="271"/>
      <c r="CR31" s="271"/>
      <c r="CS31" s="271"/>
      <c r="CT31" s="271"/>
      <c r="CU31" s="271"/>
      <c r="CV31" s="271"/>
      <c r="CW31" s="271"/>
      <c r="CX31" s="271"/>
      <c r="CY31" s="271"/>
      <c r="CZ31" s="271"/>
      <c r="DA31" s="271"/>
      <c r="DB31" s="271"/>
      <c r="DC31" s="271"/>
      <c r="DD31" s="271"/>
      <c r="DE31" s="271"/>
      <c r="DF31" s="271"/>
      <c r="DG31" s="271"/>
      <c r="DH31" s="271"/>
      <c r="DI31" s="271"/>
      <c r="DJ31" s="271"/>
      <c r="DK31" s="271"/>
    </row>
    <row r="32" spans="1:17" ht="12.75">
      <c r="A32" s="296" t="s">
        <v>63</v>
      </c>
      <c r="B32" s="2449"/>
      <c r="C32" s="2439"/>
      <c r="D32" s="2440"/>
      <c r="E32" s="2450"/>
      <c r="F32" s="2454"/>
      <c r="G32" s="2452"/>
      <c r="H32" s="2450"/>
      <c r="I32" s="2451"/>
      <c r="J32" s="2453"/>
      <c r="K32" s="2454"/>
      <c r="L32" s="2451"/>
      <c r="M32" s="2454"/>
      <c r="N32" s="2446"/>
      <c r="O32" s="2463"/>
      <c r="P32" s="2448"/>
      <c r="Q32" s="1021"/>
    </row>
    <row r="33" spans="1:115" s="272" customFormat="1" ht="12.75">
      <c r="A33" s="321" t="s">
        <v>71</v>
      </c>
      <c r="B33" s="313">
        <v>1</v>
      </c>
      <c r="C33" s="314">
        <v>0</v>
      </c>
      <c r="D33" s="577">
        <f>B33+C33</f>
        <v>1</v>
      </c>
      <c r="E33" s="584">
        <v>1</v>
      </c>
      <c r="F33" s="588">
        <v>0</v>
      </c>
      <c r="G33" s="586">
        <f>E33+F33</f>
        <v>1</v>
      </c>
      <c r="H33" s="584">
        <v>0</v>
      </c>
      <c r="I33" s="585">
        <v>0</v>
      </c>
      <c r="J33" s="587">
        <f>I33+H33</f>
        <v>0</v>
      </c>
      <c r="K33" s="588">
        <v>1</v>
      </c>
      <c r="L33" s="585">
        <v>0</v>
      </c>
      <c r="M33" s="588">
        <f>K33+L33</f>
        <v>1</v>
      </c>
      <c r="N33" s="589">
        <f>B33+E33+H33+K33</f>
        <v>3</v>
      </c>
      <c r="O33" s="590">
        <f>F33+I33+L33+C33</f>
        <v>0</v>
      </c>
      <c r="P33" s="601">
        <f>N33+O33</f>
        <v>3</v>
      </c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1"/>
      <c r="AC33" s="271"/>
      <c r="AD33" s="271"/>
      <c r="AE33" s="271"/>
      <c r="AF33" s="271"/>
      <c r="AG33" s="271"/>
      <c r="AH33" s="271"/>
      <c r="AI33" s="271"/>
      <c r="AJ33" s="271"/>
      <c r="AK33" s="271"/>
      <c r="AL33" s="271"/>
      <c r="AM33" s="271"/>
      <c r="AN33" s="271"/>
      <c r="AO33" s="271"/>
      <c r="AP33" s="271"/>
      <c r="AQ33" s="271"/>
      <c r="AR33" s="271"/>
      <c r="AS33" s="271"/>
      <c r="AT33" s="271"/>
      <c r="AU33" s="271"/>
      <c r="AV33" s="271"/>
      <c r="AW33" s="271"/>
      <c r="AX33" s="271"/>
      <c r="AY33" s="271"/>
      <c r="AZ33" s="271"/>
      <c r="BA33" s="271"/>
      <c r="BB33" s="271"/>
      <c r="BC33" s="271"/>
      <c r="BD33" s="271"/>
      <c r="BE33" s="271"/>
      <c r="BF33" s="271"/>
      <c r="BG33" s="271"/>
      <c r="BH33" s="271"/>
      <c r="BI33" s="271"/>
      <c r="BJ33" s="271"/>
      <c r="BK33" s="271"/>
      <c r="BL33" s="271"/>
      <c r="BM33" s="271"/>
      <c r="BN33" s="271"/>
      <c r="BO33" s="271"/>
      <c r="BP33" s="271"/>
      <c r="BQ33" s="271"/>
      <c r="BR33" s="271"/>
      <c r="BS33" s="271"/>
      <c r="BT33" s="271"/>
      <c r="BU33" s="271"/>
      <c r="BV33" s="271"/>
      <c r="BW33" s="271"/>
      <c r="BX33" s="271"/>
      <c r="BY33" s="271"/>
      <c r="BZ33" s="271"/>
      <c r="CA33" s="271"/>
      <c r="CB33" s="271"/>
      <c r="CC33" s="271"/>
      <c r="CD33" s="271"/>
      <c r="CE33" s="271"/>
      <c r="CF33" s="271"/>
      <c r="CG33" s="271"/>
      <c r="CH33" s="271"/>
      <c r="CI33" s="271"/>
      <c r="CJ33" s="271"/>
      <c r="CK33" s="271"/>
      <c r="CL33" s="271"/>
      <c r="CM33" s="271"/>
      <c r="CN33" s="271"/>
      <c r="CO33" s="271"/>
      <c r="CP33" s="271"/>
      <c r="CQ33" s="271"/>
      <c r="CR33" s="271"/>
      <c r="CS33" s="271"/>
      <c r="CT33" s="271"/>
      <c r="CU33" s="271"/>
      <c r="CV33" s="271"/>
      <c r="CW33" s="271"/>
      <c r="CX33" s="271"/>
      <c r="CY33" s="271"/>
      <c r="CZ33" s="271"/>
      <c r="DA33" s="271"/>
      <c r="DB33" s="271"/>
      <c r="DC33" s="271"/>
      <c r="DD33" s="271"/>
      <c r="DE33" s="271"/>
      <c r="DF33" s="271"/>
      <c r="DG33" s="271"/>
      <c r="DH33" s="271"/>
      <c r="DI33" s="271"/>
      <c r="DJ33" s="271"/>
      <c r="DK33" s="271"/>
    </row>
    <row r="34" spans="1:115" s="272" customFormat="1" ht="12.75">
      <c r="A34" s="321" t="s">
        <v>72</v>
      </c>
      <c r="B34" s="313">
        <v>2</v>
      </c>
      <c r="C34" s="314">
        <v>0</v>
      </c>
      <c r="D34" s="577">
        <f>B34+C34</f>
        <v>2</v>
      </c>
      <c r="E34" s="584">
        <v>0</v>
      </c>
      <c r="F34" s="588">
        <v>0</v>
      </c>
      <c r="G34" s="586">
        <f>E34+F34</f>
        <v>0</v>
      </c>
      <c r="H34" s="584">
        <v>2</v>
      </c>
      <c r="I34" s="585">
        <v>1</v>
      </c>
      <c r="J34" s="587">
        <f>I34+H34</f>
        <v>3</v>
      </c>
      <c r="K34" s="588">
        <v>0</v>
      </c>
      <c r="L34" s="585">
        <v>1</v>
      </c>
      <c r="M34" s="588">
        <f>K34+L34</f>
        <v>1</v>
      </c>
      <c r="N34" s="589">
        <f>B34+E34+H34+K34</f>
        <v>4</v>
      </c>
      <c r="O34" s="590">
        <f>F34+I34+L34+C34</f>
        <v>2</v>
      </c>
      <c r="P34" s="601">
        <f>N34+O34</f>
        <v>6</v>
      </c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1"/>
      <c r="AB34" s="271"/>
      <c r="AC34" s="271"/>
      <c r="AD34" s="271"/>
      <c r="AE34" s="271"/>
      <c r="AF34" s="271"/>
      <c r="AG34" s="271"/>
      <c r="AH34" s="271"/>
      <c r="AI34" s="271"/>
      <c r="AJ34" s="271"/>
      <c r="AK34" s="271"/>
      <c r="AL34" s="271"/>
      <c r="AM34" s="271"/>
      <c r="AN34" s="271"/>
      <c r="AO34" s="271"/>
      <c r="AP34" s="271"/>
      <c r="AQ34" s="271"/>
      <c r="AR34" s="271"/>
      <c r="AS34" s="271"/>
      <c r="AT34" s="271"/>
      <c r="AU34" s="271"/>
      <c r="AV34" s="271"/>
      <c r="AW34" s="271"/>
      <c r="AX34" s="271"/>
      <c r="AY34" s="271"/>
      <c r="AZ34" s="271"/>
      <c r="BA34" s="271"/>
      <c r="BB34" s="271"/>
      <c r="BC34" s="271"/>
      <c r="BD34" s="271"/>
      <c r="BE34" s="271"/>
      <c r="BF34" s="271"/>
      <c r="BG34" s="271"/>
      <c r="BH34" s="271"/>
      <c r="BI34" s="271"/>
      <c r="BJ34" s="271"/>
      <c r="BK34" s="271"/>
      <c r="BL34" s="271"/>
      <c r="BM34" s="271"/>
      <c r="BN34" s="271"/>
      <c r="BO34" s="271"/>
      <c r="BP34" s="271"/>
      <c r="BQ34" s="271"/>
      <c r="BR34" s="271"/>
      <c r="BS34" s="271"/>
      <c r="BT34" s="271"/>
      <c r="BU34" s="271"/>
      <c r="BV34" s="271"/>
      <c r="BW34" s="271"/>
      <c r="BX34" s="271"/>
      <c r="BY34" s="271"/>
      <c r="BZ34" s="271"/>
      <c r="CA34" s="271"/>
      <c r="CB34" s="271"/>
      <c r="CC34" s="271"/>
      <c r="CD34" s="271"/>
      <c r="CE34" s="271"/>
      <c r="CF34" s="271"/>
      <c r="CG34" s="271"/>
      <c r="CH34" s="271"/>
      <c r="CI34" s="271"/>
      <c r="CJ34" s="271"/>
      <c r="CK34" s="271"/>
      <c r="CL34" s="271"/>
      <c r="CM34" s="271"/>
      <c r="CN34" s="271"/>
      <c r="CO34" s="271"/>
      <c r="CP34" s="271"/>
      <c r="CQ34" s="271"/>
      <c r="CR34" s="271"/>
      <c r="CS34" s="271"/>
      <c r="CT34" s="271"/>
      <c r="CU34" s="271"/>
      <c r="CV34" s="271"/>
      <c r="CW34" s="271"/>
      <c r="CX34" s="271"/>
      <c r="CY34" s="271"/>
      <c r="CZ34" s="271"/>
      <c r="DA34" s="271"/>
      <c r="DB34" s="271"/>
      <c r="DC34" s="271"/>
      <c r="DD34" s="271"/>
      <c r="DE34" s="271"/>
      <c r="DF34" s="271"/>
      <c r="DG34" s="271"/>
      <c r="DH34" s="271"/>
      <c r="DI34" s="271"/>
      <c r="DJ34" s="271"/>
      <c r="DK34" s="271"/>
    </row>
    <row r="35" spans="1:115" s="272" customFormat="1" ht="12.75">
      <c r="A35" s="322" t="s">
        <v>73</v>
      </c>
      <c r="B35" s="313">
        <v>0</v>
      </c>
      <c r="C35" s="314">
        <v>0</v>
      </c>
      <c r="D35" s="577">
        <f aca="true" t="shared" si="9" ref="D35:D42">B35+C35</f>
        <v>0</v>
      </c>
      <c r="E35" s="584">
        <v>0</v>
      </c>
      <c r="F35" s="588">
        <v>0</v>
      </c>
      <c r="G35" s="586">
        <f aca="true" t="shared" si="10" ref="G35:G42">E35+F35</f>
        <v>0</v>
      </c>
      <c r="H35" s="584">
        <v>0</v>
      </c>
      <c r="I35" s="585">
        <v>1</v>
      </c>
      <c r="J35" s="587">
        <f aca="true" t="shared" si="11" ref="J35:J42">I35+H35</f>
        <v>1</v>
      </c>
      <c r="K35" s="588">
        <v>2</v>
      </c>
      <c r="L35" s="585">
        <v>0</v>
      </c>
      <c r="M35" s="588">
        <f aca="true" t="shared" si="12" ref="M35:M42">K35+L35</f>
        <v>2</v>
      </c>
      <c r="N35" s="589">
        <f>B35+E35+H35+K35</f>
        <v>2</v>
      </c>
      <c r="O35" s="590">
        <f>F35+I35+L35+C35</f>
        <v>1</v>
      </c>
      <c r="P35" s="601">
        <f>N35+O35</f>
        <v>3</v>
      </c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271"/>
      <c r="AQ35" s="271"/>
      <c r="AR35" s="271"/>
      <c r="AS35" s="271"/>
      <c r="AT35" s="271"/>
      <c r="AU35" s="271"/>
      <c r="AV35" s="271"/>
      <c r="AW35" s="271"/>
      <c r="AX35" s="271"/>
      <c r="AY35" s="271"/>
      <c r="AZ35" s="271"/>
      <c r="BA35" s="271"/>
      <c r="BB35" s="271"/>
      <c r="BC35" s="271"/>
      <c r="BD35" s="271"/>
      <c r="BE35" s="271"/>
      <c r="BF35" s="271"/>
      <c r="BG35" s="271"/>
      <c r="BH35" s="271"/>
      <c r="BI35" s="271"/>
      <c r="BJ35" s="271"/>
      <c r="BK35" s="271"/>
      <c r="BL35" s="271"/>
      <c r="BM35" s="271"/>
      <c r="BN35" s="271"/>
      <c r="BO35" s="271"/>
      <c r="BP35" s="271"/>
      <c r="BQ35" s="271"/>
      <c r="BR35" s="271"/>
      <c r="BS35" s="271"/>
      <c r="BT35" s="271"/>
      <c r="BU35" s="271"/>
      <c r="BV35" s="271"/>
      <c r="BW35" s="271"/>
      <c r="BX35" s="271"/>
      <c r="BY35" s="271"/>
      <c r="BZ35" s="271"/>
      <c r="CA35" s="271"/>
      <c r="CB35" s="271"/>
      <c r="CC35" s="271"/>
      <c r="CD35" s="271"/>
      <c r="CE35" s="271"/>
      <c r="CF35" s="271"/>
      <c r="CG35" s="271"/>
      <c r="CH35" s="271"/>
      <c r="CI35" s="271"/>
      <c r="CJ35" s="271"/>
      <c r="CK35" s="271"/>
      <c r="CL35" s="271"/>
      <c r="CM35" s="271"/>
      <c r="CN35" s="271"/>
      <c r="CO35" s="271"/>
      <c r="CP35" s="271"/>
      <c r="CQ35" s="271"/>
      <c r="CR35" s="271"/>
      <c r="CS35" s="271"/>
      <c r="CT35" s="271"/>
      <c r="CU35" s="271"/>
      <c r="CV35" s="271"/>
      <c r="CW35" s="271"/>
      <c r="CX35" s="271"/>
      <c r="CY35" s="271"/>
      <c r="CZ35" s="271"/>
      <c r="DA35" s="271"/>
      <c r="DB35" s="271"/>
      <c r="DC35" s="271"/>
      <c r="DD35" s="271"/>
      <c r="DE35" s="271"/>
      <c r="DF35" s="271"/>
      <c r="DG35" s="271"/>
      <c r="DH35" s="271"/>
      <c r="DI35" s="271"/>
      <c r="DJ35" s="271"/>
      <c r="DK35" s="271"/>
    </row>
    <row r="36" spans="1:115" s="272" customFormat="1" ht="12.75">
      <c r="A36" s="322" t="s">
        <v>74</v>
      </c>
      <c r="B36" s="313">
        <v>0</v>
      </c>
      <c r="C36" s="314">
        <v>0</v>
      </c>
      <c r="D36" s="577">
        <f t="shared" si="9"/>
        <v>0</v>
      </c>
      <c r="E36" s="584">
        <v>0</v>
      </c>
      <c r="F36" s="588">
        <v>0</v>
      </c>
      <c r="G36" s="586">
        <f t="shared" si="10"/>
        <v>0</v>
      </c>
      <c r="H36" s="584">
        <v>0</v>
      </c>
      <c r="I36" s="585">
        <v>0</v>
      </c>
      <c r="J36" s="587">
        <f t="shared" si="11"/>
        <v>0</v>
      </c>
      <c r="K36" s="588">
        <v>0</v>
      </c>
      <c r="L36" s="585">
        <v>0</v>
      </c>
      <c r="M36" s="588">
        <f t="shared" si="12"/>
        <v>0</v>
      </c>
      <c r="N36" s="589">
        <f aca="true" t="shared" si="13" ref="N36:N42">B36+E36+H36+K36</f>
        <v>0</v>
      </c>
      <c r="O36" s="590">
        <f aca="true" t="shared" si="14" ref="O36:O42">F36+I36+L36+C36</f>
        <v>0</v>
      </c>
      <c r="P36" s="601">
        <f aca="true" t="shared" si="15" ref="P36:P42">N36+O36</f>
        <v>0</v>
      </c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  <c r="AE36" s="271"/>
      <c r="AF36" s="271"/>
      <c r="AG36" s="271"/>
      <c r="AH36" s="271"/>
      <c r="AI36" s="271"/>
      <c r="AJ36" s="271"/>
      <c r="AK36" s="271"/>
      <c r="AL36" s="271"/>
      <c r="AM36" s="271"/>
      <c r="AN36" s="271"/>
      <c r="AO36" s="271"/>
      <c r="AP36" s="271"/>
      <c r="AQ36" s="271"/>
      <c r="AR36" s="271"/>
      <c r="AS36" s="271"/>
      <c r="AT36" s="271"/>
      <c r="AU36" s="271"/>
      <c r="AV36" s="271"/>
      <c r="AW36" s="271"/>
      <c r="AX36" s="271"/>
      <c r="AY36" s="271"/>
      <c r="AZ36" s="271"/>
      <c r="BA36" s="271"/>
      <c r="BB36" s="271"/>
      <c r="BC36" s="271"/>
      <c r="BD36" s="271"/>
      <c r="BE36" s="271"/>
      <c r="BF36" s="271"/>
      <c r="BG36" s="271"/>
      <c r="BH36" s="271"/>
      <c r="BI36" s="271"/>
      <c r="BJ36" s="271"/>
      <c r="BK36" s="271"/>
      <c r="BL36" s="271"/>
      <c r="BM36" s="271"/>
      <c r="BN36" s="271"/>
      <c r="BO36" s="271"/>
      <c r="BP36" s="271"/>
      <c r="BQ36" s="271"/>
      <c r="BR36" s="271"/>
      <c r="BS36" s="271"/>
      <c r="BT36" s="271"/>
      <c r="BU36" s="271"/>
      <c r="BV36" s="271"/>
      <c r="BW36" s="271"/>
      <c r="BX36" s="271"/>
      <c r="BY36" s="271"/>
      <c r="BZ36" s="271"/>
      <c r="CA36" s="271"/>
      <c r="CB36" s="271"/>
      <c r="CC36" s="271"/>
      <c r="CD36" s="271"/>
      <c r="CE36" s="271"/>
      <c r="CF36" s="271"/>
      <c r="CG36" s="271"/>
      <c r="CH36" s="271"/>
      <c r="CI36" s="271"/>
      <c r="CJ36" s="271"/>
      <c r="CK36" s="271"/>
      <c r="CL36" s="271"/>
      <c r="CM36" s="271"/>
      <c r="CN36" s="271"/>
      <c r="CO36" s="271"/>
      <c r="CP36" s="271"/>
      <c r="CQ36" s="271"/>
      <c r="CR36" s="271"/>
      <c r="CS36" s="271"/>
      <c r="CT36" s="271"/>
      <c r="CU36" s="271"/>
      <c r="CV36" s="271"/>
      <c r="CW36" s="271"/>
      <c r="CX36" s="271"/>
      <c r="CY36" s="271"/>
      <c r="CZ36" s="271"/>
      <c r="DA36" s="271"/>
      <c r="DB36" s="271"/>
      <c r="DC36" s="271"/>
      <c r="DD36" s="271"/>
      <c r="DE36" s="271"/>
      <c r="DF36" s="271"/>
      <c r="DG36" s="271"/>
      <c r="DH36" s="271"/>
      <c r="DI36" s="271"/>
      <c r="DJ36" s="271"/>
      <c r="DK36" s="271"/>
    </row>
    <row r="37" spans="1:115" s="2465" customFormat="1" ht="12.75">
      <c r="A37" s="2430" t="s">
        <v>55</v>
      </c>
      <c r="B37" s="2431">
        <v>0</v>
      </c>
      <c r="C37" s="2432">
        <v>0</v>
      </c>
      <c r="D37" s="2433">
        <f t="shared" si="9"/>
        <v>0</v>
      </c>
      <c r="E37" s="2455">
        <v>1</v>
      </c>
      <c r="F37" s="2459">
        <v>0</v>
      </c>
      <c r="G37" s="2457">
        <f t="shared" si="10"/>
        <v>1</v>
      </c>
      <c r="H37" s="2455">
        <v>0</v>
      </c>
      <c r="I37" s="2456">
        <v>1</v>
      </c>
      <c r="J37" s="2458">
        <f t="shared" si="11"/>
        <v>1</v>
      </c>
      <c r="K37" s="2459">
        <v>0</v>
      </c>
      <c r="L37" s="2456">
        <v>0</v>
      </c>
      <c r="M37" s="2459">
        <f t="shared" si="12"/>
        <v>0</v>
      </c>
      <c r="N37" s="2460">
        <f t="shared" si="13"/>
        <v>1</v>
      </c>
      <c r="O37" s="2461">
        <f t="shared" si="14"/>
        <v>1</v>
      </c>
      <c r="P37" s="2464">
        <f t="shared" si="15"/>
        <v>2</v>
      </c>
      <c r="Q37" s="2437" t="s">
        <v>281</v>
      </c>
      <c r="R37" s="2437"/>
      <c r="S37" s="2437"/>
      <c r="T37" s="2437"/>
      <c r="U37" s="2437"/>
      <c r="V37" s="2437"/>
      <c r="W37" s="2437"/>
      <c r="X37" s="2437"/>
      <c r="Y37" s="2437"/>
      <c r="Z37" s="2437"/>
      <c r="AA37" s="2437"/>
      <c r="AB37" s="2437"/>
      <c r="AC37" s="2437"/>
      <c r="AD37" s="2437"/>
      <c r="AE37" s="2437"/>
      <c r="AF37" s="2437"/>
      <c r="AG37" s="2437"/>
      <c r="AH37" s="2437"/>
      <c r="AI37" s="2437"/>
      <c r="AJ37" s="2437"/>
      <c r="AK37" s="2437"/>
      <c r="AL37" s="2437"/>
      <c r="AM37" s="2437"/>
      <c r="AN37" s="2437"/>
      <c r="AO37" s="2437"/>
      <c r="AP37" s="2437"/>
      <c r="AQ37" s="2437"/>
      <c r="AR37" s="2437"/>
      <c r="AS37" s="2437"/>
      <c r="AT37" s="2437"/>
      <c r="AU37" s="2437"/>
      <c r="AV37" s="2437"/>
      <c r="AW37" s="2437"/>
      <c r="AX37" s="2437"/>
      <c r="AY37" s="2437"/>
      <c r="AZ37" s="2437"/>
      <c r="BA37" s="2437"/>
      <c r="BB37" s="2437"/>
      <c r="BC37" s="2437"/>
      <c r="BD37" s="2437"/>
      <c r="BE37" s="2437"/>
      <c r="BF37" s="2437"/>
      <c r="BG37" s="2437"/>
      <c r="BH37" s="2437"/>
      <c r="BI37" s="2437"/>
      <c r="BJ37" s="2437"/>
      <c r="BK37" s="2437"/>
      <c r="BL37" s="2437"/>
      <c r="BM37" s="2437"/>
      <c r="BN37" s="2437"/>
      <c r="BO37" s="2437"/>
      <c r="BP37" s="2437"/>
      <c r="BQ37" s="2437"/>
      <c r="BR37" s="2437"/>
      <c r="BS37" s="2437"/>
      <c r="BT37" s="2437"/>
      <c r="BU37" s="2437"/>
      <c r="BV37" s="2437"/>
      <c r="BW37" s="2437"/>
      <c r="BX37" s="2437"/>
      <c r="BY37" s="2437"/>
      <c r="BZ37" s="2437"/>
      <c r="CA37" s="2437"/>
      <c r="CB37" s="2437"/>
      <c r="CC37" s="2437"/>
      <c r="CD37" s="2437"/>
      <c r="CE37" s="2437"/>
      <c r="CF37" s="2437"/>
      <c r="CG37" s="2437"/>
      <c r="CH37" s="2437"/>
      <c r="CI37" s="2437"/>
      <c r="CJ37" s="2437"/>
      <c r="CK37" s="2437"/>
      <c r="CL37" s="2437"/>
      <c r="CM37" s="2437"/>
      <c r="CN37" s="2437"/>
      <c r="CO37" s="2437"/>
      <c r="CP37" s="2437"/>
      <c r="CQ37" s="2437"/>
      <c r="CR37" s="2437"/>
      <c r="CS37" s="2437"/>
      <c r="CT37" s="2437"/>
      <c r="CU37" s="2437"/>
      <c r="CV37" s="2437"/>
      <c r="CW37" s="2437"/>
      <c r="CX37" s="2437"/>
      <c r="CY37" s="2437"/>
      <c r="CZ37" s="2437"/>
      <c r="DA37" s="2437"/>
      <c r="DB37" s="2437"/>
      <c r="DC37" s="2437"/>
      <c r="DD37" s="2437"/>
      <c r="DE37" s="2437"/>
      <c r="DF37" s="2437"/>
      <c r="DG37" s="2437"/>
      <c r="DH37" s="2437"/>
      <c r="DI37" s="2437"/>
      <c r="DJ37" s="2437"/>
      <c r="DK37" s="2437"/>
    </row>
    <row r="38" spans="1:115" s="272" customFormat="1" ht="12.75">
      <c r="A38" s="324" t="s">
        <v>75</v>
      </c>
      <c r="B38" s="313">
        <v>0</v>
      </c>
      <c r="C38" s="314">
        <v>0</v>
      </c>
      <c r="D38" s="577">
        <f t="shared" si="9"/>
        <v>0</v>
      </c>
      <c r="E38" s="584">
        <v>0</v>
      </c>
      <c r="F38" s="588">
        <v>0</v>
      </c>
      <c r="G38" s="586">
        <f t="shared" si="10"/>
        <v>0</v>
      </c>
      <c r="H38" s="584">
        <v>0</v>
      </c>
      <c r="I38" s="585">
        <v>0</v>
      </c>
      <c r="J38" s="587">
        <f t="shared" si="11"/>
        <v>0</v>
      </c>
      <c r="K38" s="588">
        <v>0</v>
      </c>
      <c r="L38" s="585">
        <v>0</v>
      </c>
      <c r="M38" s="588">
        <f t="shared" si="12"/>
        <v>0</v>
      </c>
      <c r="N38" s="589">
        <f t="shared" si="13"/>
        <v>0</v>
      </c>
      <c r="O38" s="590">
        <f t="shared" si="14"/>
        <v>0</v>
      </c>
      <c r="P38" s="601">
        <f t="shared" si="15"/>
        <v>0</v>
      </c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F38" s="271"/>
      <c r="BG38" s="271"/>
      <c r="BH38" s="271"/>
      <c r="BI38" s="271"/>
      <c r="BJ38" s="271"/>
      <c r="BK38" s="271"/>
      <c r="BL38" s="271"/>
      <c r="BM38" s="271"/>
      <c r="BN38" s="271"/>
      <c r="BO38" s="271"/>
      <c r="BP38" s="271"/>
      <c r="BQ38" s="271"/>
      <c r="BR38" s="271"/>
      <c r="BS38" s="271"/>
      <c r="BT38" s="271"/>
      <c r="BU38" s="271"/>
      <c r="BV38" s="271"/>
      <c r="BW38" s="271"/>
      <c r="BX38" s="271"/>
      <c r="BY38" s="271"/>
      <c r="BZ38" s="271"/>
      <c r="CA38" s="271"/>
      <c r="CB38" s="271"/>
      <c r="CC38" s="271"/>
      <c r="CD38" s="271"/>
      <c r="CE38" s="271"/>
      <c r="CF38" s="271"/>
      <c r="CG38" s="271"/>
      <c r="CH38" s="271"/>
      <c r="CI38" s="271"/>
      <c r="CJ38" s="271"/>
      <c r="CK38" s="271"/>
      <c r="CL38" s="271"/>
      <c r="CM38" s="271"/>
      <c r="CN38" s="271"/>
      <c r="CO38" s="271"/>
      <c r="CP38" s="271"/>
      <c r="CQ38" s="271"/>
      <c r="CR38" s="271"/>
      <c r="CS38" s="271"/>
      <c r="CT38" s="271"/>
      <c r="CU38" s="271"/>
      <c r="CV38" s="271"/>
      <c r="CW38" s="271"/>
      <c r="CX38" s="271"/>
      <c r="CY38" s="271"/>
      <c r="CZ38" s="271"/>
      <c r="DA38" s="271"/>
      <c r="DB38" s="271"/>
      <c r="DC38" s="271"/>
      <c r="DD38" s="271"/>
      <c r="DE38" s="271"/>
      <c r="DF38" s="271"/>
      <c r="DG38" s="271"/>
      <c r="DH38" s="271"/>
      <c r="DI38" s="271"/>
      <c r="DJ38" s="271"/>
      <c r="DK38" s="271"/>
    </row>
    <row r="39" spans="1:16" s="271" customFormat="1" ht="12.75">
      <c r="A39" s="322" t="s">
        <v>76</v>
      </c>
      <c r="B39" s="313">
        <v>0</v>
      </c>
      <c r="C39" s="314">
        <v>0</v>
      </c>
      <c r="D39" s="577">
        <f t="shared" si="9"/>
        <v>0</v>
      </c>
      <c r="E39" s="584">
        <v>0</v>
      </c>
      <c r="F39" s="588">
        <v>0</v>
      </c>
      <c r="G39" s="586">
        <v>0</v>
      </c>
      <c r="H39" s="584">
        <v>0</v>
      </c>
      <c r="I39" s="585">
        <v>1</v>
      </c>
      <c r="J39" s="587">
        <v>1</v>
      </c>
      <c r="K39" s="588">
        <v>0</v>
      </c>
      <c r="L39" s="585">
        <v>0</v>
      </c>
      <c r="M39" s="588">
        <v>0</v>
      </c>
      <c r="N39" s="589">
        <f t="shared" si="13"/>
        <v>0</v>
      </c>
      <c r="O39" s="590">
        <f t="shared" si="14"/>
        <v>1</v>
      </c>
      <c r="P39" s="601">
        <f t="shared" si="15"/>
        <v>1</v>
      </c>
    </row>
    <row r="40" spans="1:115" s="272" customFormat="1" ht="12.75">
      <c r="A40" s="322" t="s">
        <v>77</v>
      </c>
      <c r="B40" s="313">
        <v>0</v>
      </c>
      <c r="C40" s="314">
        <v>0</v>
      </c>
      <c r="D40" s="577">
        <f t="shared" si="9"/>
        <v>0</v>
      </c>
      <c r="E40" s="584">
        <v>0</v>
      </c>
      <c r="F40" s="588">
        <v>0</v>
      </c>
      <c r="G40" s="586">
        <f t="shared" si="10"/>
        <v>0</v>
      </c>
      <c r="H40" s="584">
        <v>0</v>
      </c>
      <c r="I40" s="585">
        <v>0</v>
      </c>
      <c r="J40" s="587">
        <f t="shared" si="11"/>
        <v>0</v>
      </c>
      <c r="K40" s="588">
        <v>0</v>
      </c>
      <c r="L40" s="585">
        <v>0</v>
      </c>
      <c r="M40" s="588">
        <f t="shared" si="12"/>
        <v>0</v>
      </c>
      <c r="N40" s="589">
        <f t="shared" si="13"/>
        <v>0</v>
      </c>
      <c r="O40" s="590">
        <f t="shared" si="14"/>
        <v>0</v>
      </c>
      <c r="P40" s="601">
        <f t="shared" si="15"/>
        <v>0</v>
      </c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1"/>
      <c r="AI40" s="271"/>
      <c r="AJ40" s="271"/>
      <c r="AK40" s="271"/>
      <c r="AL40" s="271"/>
      <c r="AM40" s="271"/>
      <c r="AN40" s="271"/>
      <c r="AO40" s="271"/>
      <c r="AP40" s="271"/>
      <c r="AQ40" s="271"/>
      <c r="AR40" s="271"/>
      <c r="AS40" s="271"/>
      <c r="AT40" s="271"/>
      <c r="AU40" s="271"/>
      <c r="AV40" s="271"/>
      <c r="AW40" s="271"/>
      <c r="AX40" s="271"/>
      <c r="AY40" s="271"/>
      <c r="AZ40" s="271"/>
      <c r="BA40" s="271"/>
      <c r="BB40" s="271"/>
      <c r="BC40" s="271"/>
      <c r="BD40" s="271"/>
      <c r="BE40" s="271"/>
      <c r="BF40" s="271"/>
      <c r="BG40" s="271"/>
      <c r="BH40" s="271"/>
      <c r="BI40" s="271"/>
      <c r="BJ40" s="271"/>
      <c r="BK40" s="271"/>
      <c r="BL40" s="271"/>
      <c r="BM40" s="271"/>
      <c r="BN40" s="271"/>
      <c r="BO40" s="271"/>
      <c r="BP40" s="271"/>
      <c r="BQ40" s="271"/>
      <c r="BR40" s="271"/>
      <c r="BS40" s="271"/>
      <c r="BT40" s="271"/>
      <c r="BU40" s="271"/>
      <c r="BV40" s="271"/>
      <c r="BW40" s="271"/>
      <c r="BX40" s="271"/>
      <c r="BY40" s="271"/>
      <c r="BZ40" s="271"/>
      <c r="CA40" s="271"/>
      <c r="CB40" s="271"/>
      <c r="CC40" s="271"/>
      <c r="CD40" s="271"/>
      <c r="CE40" s="271"/>
      <c r="CF40" s="271"/>
      <c r="CG40" s="271"/>
      <c r="CH40" s="271"/>
      <c r="CI40" s="271"/>
      <c r="CJ40" s="271"/>
      <c r="CK40" s="271"/>
      <c r="CL40" s="271"/>
      <c r="CM40" s="271"/>
      <c r="CN40" s="271"/>
      <c r="CO40" s="271"/>
      <c r="CP40" s="271"/>
      <c r="CQ40" s="271"/>
      <c r="CR40" s="271"/>
      <c r="CS40" s="271"/>
      <c r="CT40" s="271"/>
      <c r="CU40" s="271"/>
      <c r="CV40" s="271"/>
      <c r="CW40" s="271"/>
      <c r="CX40" s="271"/>
      <c r="CY40" s="271"/>
      <c r="CZ40" s="271"/>
      <c r="DA40" s="271"/>
      <c r="DB40" s="271"/>
      <c r="DC40" s="271"/>
      <c r="DD40" s="271"/>
      <c r="DE40" s="271"/>
      <c r="DF40" s="271"/>
      <c r="DG40" s="271"/>
      <c r="DH40" s="271"/>
      <c r="DI40" s="271"/>
      <c r="DJ40" s="271"/>
      <c r="DK40" s="271"/>
    </row>
    <row r="41" spans="1:115" s="272" customFormat="1" ht="12.75">
      <c r="A41" s="323" t="s">
        <v>82</v>
      </c>
      <c r="B41" s="313">
        <v>0</v>
      </c>
      <c r="C41" s="314">
        <v>0</v>
      </c>
      <c r="D41" s="577">
        <f t="shared" si="9"/>
        <v>0</v>
      </c>
      <c r="E41" s="584">
        <v>0</v>
      </c>
      <c r="F41" s="588">
        <v>0</v>
      </c>
      <c r="G41" s="586">
        <f t="shared" si="10"/>
        <v>0</v>
      </c>
      <c r="H41" s="584">
        <v>0</v>
      </c>
      <c r="I41" s="585">
        <v>0</v>
      </c>
      <c r="J41" s="587">
        <f t="shared" si="11"/>
        <v>0</v>
      </c>
      <c r="K41" s="588">
        <v>0</v>
      </c>
      <c r="L41" s="585">
        <v>0</v>
      </c>
      <c r="M41" s="588">
        <f t="shared" si="12"/>
        <v>0</v>
      </c>
      <c r="N41" s="589">
        <f t="shared" si="13"/>
        <v>0</v>
      </c>
      <c r="O41" s="590">
        <f t="shared" si="14"/>
        <v>0</v>
      </c>
      <c r="P41" s="601">
        <f t="shared" si="15"/>
        <v>0</v>
      </c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271"/>
      <c r="AI41" s="271"/>
      <c r="AJ41" s="271"/>
      <c r="AK41" s="271"/>
      <c r="AL41" s="271"/>
      <c r="AM41" s="271"/>
      <c r="AN41" s="271"/>
      <c r="AO41" s="271"/>
      <c r="AP41" s="271"/>
      <c r="AQ41" s="271"/>
      <c r="AR41" s="271"/>
      <c r="AS41" s="271"/>
      <c r="AT41" s="271"/>
      <c r="AU41" s="271"/>
      <c r="AV41" s="271"/>
      <c r="AW41" s="271"/>
      <c r="AX41" s="271"/>
      <c r="AY41" s="271"/>
      <c r="AZ41" s="271"/>
      <c r="BA41" s="271"/>
      <c r="BB41" s="271"/>
      <c r="BC41" s="271"/>
      <c r="BD41" s="271"/>
      <c r="BE41" s="271"/>
      <c r="BF41" s="271"/>
      <c r="BG41" s="271"/>
      <c r="BH41" s="271"/>
      <c r="BI41" s="271"/>
      <c r="BJ41" s="271"/>
      <c r="BK41" s="271"/>
      <c r="BL41" s="271"/>
      <c r="BM41" s="271"/>
      <c r="BN41" s="271"/>
      <c r="BO41" s="271"/>
      <c r="BP41" s="271"/>
      <c r="BQ41" s="271"/>
      <c r="BR41" s="271"/>
      <c r="BS41" s="271"/>
      <c r="BT41" s="271"/>
      <c r="BU41" s="271"/>
      <c r="BV41" s="271"/>
      <c r="BW41" s="271"/>
      <c r="BX41" s="271"/>
      <c r="BY41" s="271"/>
      <c r="BZ41" s="271"/>
      <c r="CA41" s="271"/>
      <c r="CB41" s="271"/>
      <c r="CC41" s="271"/>
      <c r="CD41" s="271"/>
      <c r="CE41" s="271"/>
      <c r="CF41" s="271"/>
      <c r="CG41" s="271"/>
      <c r="CH41" s="271"/>
      <c r="CI41" s="271"/>
      <c r="CJ41" s="271"/>
      <c r="CK41" s="271"/>
      <c r="CL41" s="271"/>
      <c r="CM41" s="271"/>
      <c r="CN41" s="271"/>
      <c r="CO41" s="271"/>
      <c r="CP41" s="271"/>
      <c r="CQ41" s="271"/>
      <c r="CR41" s="271"/>
      <c r="CS41" s="271"/>
      <c r="CT41" s="271"/>
      <c r="CU41" s="271"/>
      <c r="CV41" s="271"/>
      <c r="CW41" s="271"/>
      <c r="CX41" s="271"/>
      <c r="CY41" s="271"/>
      <c r="CZ41" s="271"/>
      <c r="DA41" s="271"/>
      <c r="DB41" s="271"/>
      <c r="DC41" s="271"/>
      <c r="DD41" s="271"/>
      <c r="DE41" s="271"/>
      <c r="DF41" s="271"/>
      <c r="DG41" s="271"/>
      <c r="DH41" s="271"/>
      <c r="DI41" s="271"/>
      <c r="DJ41" s="271"/>
      <c r="DK41" s="271"/>
    </row>
    <row r="42" spans="1:115" s="272" customFormat="1" ht="12.75">
      <c r="A42" s="323" t="s">
        <v>79</v>
      </c>
      <c r="B42" s="313">
        <v>0</v>
      </c>
      <c r="C42" s="314">
        <v>1</v>
      </c>
      <c r="D42" s="587">
        <f t="shared" si="9"/>
        <v>1</v>
      </c>
      <c r="E42" s="584">
        <v>3</v>
      </c>
      <c r="F42" s="588">
        <v>0</v>
      </c>
      <c r="G42" s="587">
        <f t="shared" si="10"/>
        <v>3</v>
      </c>
      <c r="H42" s="588">
        <v>0</v>
      </c>
      <c r="I42" s="585">
        <f>I55+I70</f>
        <v>0</v>
      </c>
      <c r="J42" s="587">
        <f t="shared" si="11"/>
        <v>0</v>
      </c>
      <c r="K42" s="588">
        <v>0</v>
      </c>
      <c r="L42" s="585">
        <v>0</v>
      </c>
      <c r="M42" s="587">
        <f t="shared" si="12"/>
        <v>0</v>
      </c>
      <c r="N42" s="590">
        <f t="shared" si="13"/>
        <v>3</v>
      </c>
      <c r="O42" s="590">
        <f t="shared" si="14"/>
        <v>1</v>
      </c>
      <c r="P42" s="601">
        <f t="shared" si="15"/>
        <v>4</v>
      </c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  <c r="AF42" s="271"/>
      <c r="AG42" s="271"/>
      <c r="AH42" s="271"/>
      <c r="AI42" s="271"/>
      <c r="AJ42" s="271"/>
      <c r="AK42" s="271"/>
      <c r="AL42" s="271"/>
      <c r="AM42" s="271"/>
      <c r="AN42" s="271"/>
      <c r="AO42" s="271"/>
      <c r="AP42" s="271"/>
      <c r="AQ42" s="271"/>
      <c r="AR42" s="271"/>
      <c r="AS42" s="271"/>
      <c r="AT42" s="271"/>
      <c r="AU42" s="271"/>
      <c r="AV42" s="271"/>
      <c r="AW42" s="271"/>
      <c r="AX42" s="271"/>
      <c r="AY42" s="271"/>
      <c r="AZ42" s="271"/>
      <c r="BA42" s="271"/>
      <c r="BB42" s="271"/>
      <c r="BC42" s="271"/>
      <c r="BD42" s="271"/>
      <c r="BE42" s="271"/>
      <c r="BF42" s="271"/>
      <c r="BG42" s="271"/>
      <c r="BH42" s="271"/>
      <c r="BI42" s="271"/>
      <c r="BJ42" s="271"/>
      <c r="BK42" s="271"/>
      <c r="BL42" s="271"/>
      <c r="BM42" s="271"/>
      <c r="BN42" s="271"/>
      <c r="BO42" s="271"/>
      <c r="BP42" s="271"/>
      <c r="BQ42" s="271"/>
      <c r="BR42" s="271"/>
      <c r="BS42" s="271"/>
      <c r="BT42" s="271"/>
      <c r="BU42" s="271"/>
      <c r="BV42" s="271"/>
      <c r="BW42" s="271"/>
      <c r="BX42" s="271"/>
      <c r="BY42" s="271"/>
      <c r="BZ42" s="271"/>
      <c r="CA42" s="271"/>
      <c r="CB42" s="271"/>
      <c r="CC42" s="271"/>
      <c r="CD42" s="271"/>
      <c r="CE42" s="271"/>
      <c r="CF42" s="271"/>
      <c r="CG42" s="271"/>
      <c r="CH42" s="271"/>
      <c r="CI42" s="271"/>
      <c r="CJ42" s="271"/>
      <c r="CK42" s="271"/>
      <c r="CL42" s="271"/>
      <c r="CM42" s="271"/>
      <c r="CN42" s="271"/>
      <c r="CO42" s="271"/>
      <c r="CP42" s="271"/>
      <c r="CQ42" s="271"/>
      <c r="CR42" s="271"/>
      <c r="CS42" s="271"/>
      <c r="CT42" s="271"/>
      <c r="CU42" s="271"/>
      <c r="CV42" s="271"/>
      <c r="CW42" s="271"/>
      <c r="CX42" s="271"/>
      <c r="CY42" s="271"/>
      <c r="CZ42" s="271"/>
      <c r="DA42" s="271"/>
      <c r="DB42" s="271"/>
      <c r="DC42" s="271"/>
      <c r="DD42" s="271"/>
      <c r="DE42" s="271"/>
      <c r="DF42" s="271"/>
      <c r="DG42" s="271"/>
      <c r="DH42" s="271"/>
      <c r="DI42" s="271"/>
      <c r="DJ42" s="271"/>
      <c r="DK42" s="271"/>
    </row>
    <row r="43" spans="1:115" s="272" customFormat="1" ht="13.5" thickBot="1">
      <c r="A43" s="299" t="s">
        <v>64</v>
      </c>
      <c r="B43" s="604">
        <f aca="true" t="shared" si="16" ref="B43:P43">B33+B34+B35+B36+B37+B38+B39+B40+B41+B42</f>
        <v>3</v>
      </c>
      <c r="C43" s="602">
        <f t="shared" si="16"/>
        <v>1</v>
      </c>
      <c r="D43" s="603">
        <f t="shared" si="16"/>
        <v>4</v>
      </c>
      <c r="E43" s="604">
        <f t="shared" si="16"/>
        <v>5</v>
      </c>
      <c r="F43" s="605">
        <f t="shared" si="16"/>
        <v>0</v>
      </c>
      <c r="G43" s="606">
        <f t="shared" si="16"/>
        <v>5</v>
      </c>
      <c r="H43" s="607">
        <f t="shared" si="16"/>
        <v>2</v>
      </c>
      <c r="I43" s="607">
        <f t="shared" si="16"/>
        <v>4</v>
      </c>
      <c r="J43" s="608">
        <f t="shared" si="16"/>
        <v>6</v>
      </c>
      <c r="K43" s="607">
        <f t="shared" si="16"/>
        <v>3</v>
      </c>
      <c r="L43" s="609">
        <f t="shared" si="16"/>
        <v>1</v>
      </c>
      <c r="M43" s="610">
        <f t="shared" si="16"/>
        <v>4</v>
      </c>
      <c r="N43" s="605">
        <f t="shared" si="16"/>
        <v>13</v>
      </c>
      <c r="O43" s="611">
        <f t="shared" si="16"/>
        <v>6</v>
      </c>
      <c r="P43" s="606">
        <f t="shared" si="16"/>
        <v>19</v>
      </c>
      <c r="Q43" s="271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  <c r="AE43" s="271"/>
      <c r="AF43" s="271"/>
      <c r="AG43" s="271"/>
      <c r="AH43" s="271"/>
      <c r="AI43" s="271"/>
      <c r="AJ43" s="271"/>
      <c r="AK43" s="271"/>
      <c r="AL43" s="271"/>
      <c r="AM43" s="271"/>
      <c r="AN43" s="271"/>
      <c r="AO43" s="271"/>
      <c r="AP43" s="271"/>
      <c r="AQ43" s="271"/>
      <c r="AR43" s="271"/>
      <c r="AS43" s="271"/>
      <c r="AT43" s="271"/>
      <c r="AU43" s="271"/>
      <c r="AV43" s="271"/>
      <c r="AW43" s="271"/>
      <c r="AX43" s="271"/>
      <c r="AY43" s="271"/>
      <c r="AZ43" s="271"/>
      <c r="BA43" s="271"/>
      <c r="BB43" s="271"/>
      <c r="BC43" s="271"/>
      <c r="BD43" s="271"/>
      <c r="BE43" s="271"/>
      <c r="BF43" s="271"/>
      <c r="BG43" s="271"/>
      <c r="BH43" s="271"/>
      <c r="BI43" s="271"/>
      <c r="BJ43" s="271"/>
      <c r="BK43" s="271"/>
      <c r="BL43" s="271"/>
      <c r="BM43" s="271"/>
      <c r="BN43" s="271"/>
      <c r="BO43" s="271"/>
      <c r="BP43" s="271"/>
      <c r="BQ43" s="271"/>
      <c r="BR43" s="271"/>
      <c r="BS43" s="271"/>
      <c r="BT43" s="271"/>
      <c r="BU43" s="271"/>
      <c r="BV43" s="271"/>
      <c r="BW43" s="271"/>
      <c r="BX43" s="271"/>
      <c r="BY43" s="271"/>
      <c r="BZ43" s="271"/>
      <c r="CA43" s="271"/>
      <c r="CB43" s="271"/>
      <c r="CC43" s="271"/>
      <c r="CD43" s="271"/>
      <c r="CE43" s="271"/>
      <c r="CF43" s="271"/>
      <c r="CG43" s="271"/>
      <c r="CH43" s="271"/>
      <c r="CI43" s="271"/>
      <c r="CJ43" s="271"/>
      <c r="CK43" s="271"/>
      <c r="CL43" s="271"/>
      <c r="CM43" s="271"/>
      <c r="CN43" s="271"/>
      <c r="CO43" s="271"/>
      <c r="CP43" s="271"/>
      <c r="CQ43" s="271"/>
      <c r="CR43" s="271"/>
      <c r="CS43" s="271"/>
      <c r="CT43" s="271"/>
      <c r="CU43" s="271"/>
      <c r="CV43" s="271"/>
      <c r="CW43" s="271"/>
      <c r="CX43" s="271"/>
      <c r="CY43" s="271"/>
      <c r="CZ43" s="271"/>
      <c r="DA43" s="271"/>
      <c r="DB43" s="271"/>
      <c r="DC43" s="271"/>
      <c r="DD43" s="271"/>
      <c r="DE43" s="271"/>
      <c r="DF43" s="271"/>
      <c r="DG43" s="271"/>
      <c r="DH43" s="271"/>
      <c r="DI43" s="271"/>
      <c r="DJ43" s="271"/>
      <c r="DK43" s="271"/>
    </row>
    <row r="44" spans="1:115" s="272" customFormat="1" ht="12.75">
      <c r="A44" s="612" t="s">
        <v>8</v>
      </c>
      <c r="B44" s="613">
        <f>B31</f>
        <v>346</v>
      </c>
      <c r="C44" s="614">
        <f aca="true" t="shared" si="17" ref="C44:P44">C31</f>
        <v>5</v>
      </c>
      <c r="D44" s="615">
        <f t="shared" si="17"/>
        <v>351</v>
      </c>
      <c r="E44" s="616">
        <f t="shared" si="17"/>
        <v>288</v>
      </c>
      <c r="F44" s="617">
        <f t="shared" si="17"/>
        <v>23</v>
      </c>
      <c r="G44" s="618">
        <f t="shared" si="17"/>
        <v>311</v>
      </c>
      <c r="H44" s="619">
        <f t="shared" si="17"/>
        <v>226</v>
      </c>
      <c r="I44" s="619">
        <f t="shared" si="17"/>
        <v>34</v>
      </c>
      <c r="J44" s="620">
        <f t="shared" si="17"/>
        <v>260</v>
      </c>
      <c r="K44" s="619">
        <f t="shared" si="17"/>
        <v>210</v>
      </c>
      <c r="L44" s="617">
        <f t="shared" si="17"/>
        <v>13</v>
      </c>
      <c r="M44" s="621">
        <f t="shared" si="17"/>
        <v>223</v>
      </c>
      <c r="N44" s="616">
        <f t="shared" si="17"/>
        <v>1070</v>
      </c>
      <c r="O44" s="615">
        <f t="shared" si="17"/>
        <v>75</v>
      </c>
      <c r="P44" s="620">
        <f t="shared" si="17"/>
        <v>1145</v>
      </c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F44" s="271"/>
      <c r="AG44" s="271"/>
      <c r="AH44" s="271"/>
      <c r="AI44" s="271"/>
      <c r="AJ44" s="271"/>
      <c r="AK44" s="271"/>
      <c r="AL44" s="271"/>
      <c r="AM44" s="271"/>
      <c r="AN44" s="271"/>
      <c r="AO44" s="271"/>
      <c r="AP44" s="271"/>
      <c r="AQ44" s="271"/>
      <c r="AR44" s="271"/>
      <c r="AS44" s="271"/>
      <c r="AT44" s="271"/>
      <c r="AU44" s="271"/>
      <c r="AV44" s="271"/>
      <c r="AW44" s="271"/>
      <c r="AX44" s="271"/>
      <c r="AY44" s="271"/>
      <c r="AZ44" s="271"/>
      <c r="BA44" s="271"/>
      <c r="BB44" s="271"/>
      <c r="BC44" s="271"/>
      <c r="BD44" s="271"/>
      <c r="BE44" s="271"/>
      <c r="BF44" s="271"/>
      <c r="BG44" s="271"/>
      <c r="BH44" s="271"/>
      <c r="BI44" s="271"/>
      <c r="BJ44" s="271"/>
      <c r="BK44" s="271"/>
      <c r="BL44" s="271"/>
      <c r="BM44" s="271"/>
      <c r="BN44" s="271"/>
      <c r="BO44" s="271"/>
      <c r="BP44" s="271"/>
      <c r="BQ44" s="271"/>
      <c r="BR44" s="271"/>
      <c r="BS44" s="271"/>
      <c r="BT44" s="271"/>
      <c r="BU44" s="271"/>
      <c r="BV44" s="271"/>
      <c r="BW44" s="271"/>
      <c r="BX44" s="271"/>
      <c r="BY44" s="271"/>
      <c r="BZ44" s="271"/>
      <c r="CA44" s="271"/>
      <c r="CB44" s="271"/>
      <c r="CC44" s="271"/>
      <c r="CD44" s="271"/>
      <c r="CE44" s="271"/>
      <c r="CF44" s="271"/>
      <c r="CG44" s="271"/>
      <c r="CH44" s="271"/>
      <c r="CI44" s="271"/>
      <c r="CJ44" s="271"/>
      <c r="CK44" s="271"/>
      <c r="CL44" s="271"/>
      <c r="CM44" s="271"/>
      <c r="CN44" s="271"/>
      <c r="CO44" s="271"/>
      <c r="CP44" s="271"/>
      <c r="CQ44" s="271"/>
      <c r="CR44" s="271"/>
      <c r="CS44" s="271"/>
      <c r="CT44" s="271"/>
      <c r="CU44" s="271"/>
      <c r="CV44" s="271"/>
      <c r="CW44" s="271"/>
      <c r="CX44" s="271"/>
      <c r="CY44" s="271"/>
      <c r="CZ44" s="271"/>
      <c r="DA44" s="271"/>
      <c r="DB44" s="271"/>
      <c r="DC44" s="271"/>
      <c r="DD44" s="271"/>
      <c r="DE44" s="271"/>
      <c r="DF44" s="271"/>
      <c r="DG44" s="271"/>
      <c r="DH44" s="271"/>
      <c r="DI44" s="271"/>
      <c r="DJ44" s="271"/>
      <c r="DK44" s="271"/>
    </row>
    <row r="45" spans="1:115" s="272" customFormat="1" ht="13.5" thickBot="1">
      <c r="A45" s="299" t="s">
        <v>64</v>
      </c>
      <c r="B45" s="622">
        <f>B43</f>
        <v>3</v>
      </c>
      <c r="C45" s="623">
        <f>C43</f>
        <v>1</v>
      </c>
      <c r="D45" s="624">
        <f>D43</f>
        <v>4</v>
      </c>
      <c r="E45" s="625">
        <f aca="true" t="shared" si="18" ref="E45:P45">E43</f>
        <v>5</v>
      </c>
      <c r="F45" s="626">
        <f t="shared" si="18"/>
        <v>0</v>
      </c>
      <c r="G45" s="624">
        <f t="shared" si="18"/>
        <v>5</v>
      </c>
      <c r="H45" s="622">
        <f t="shared" si="18"/>
        <v>2</v>
      </c>
      <c r="I45" s="627">
        <f t="shared" si="18"/>
        <v>4</v>
      </c>
      <c r="J45" s="624">
        <f t="shared" si="18"/>
        <v>6</v>
      </c>
      <c r="K45" s="625">
        <f t="shared" si="18"/>
        <v>3</v>
      </c>
      <c r="L45" s="626">
        <f t="shared" si="18"/>
        <v>1</v>
      </c>
      <c r="M45" s="624">
        <f t="shared" si="18"/>
        <v>4</v>
      </c>
      <c r="N45" s="622">
        <f t="shared" si="18"/>
        <v>13</v>
      </c>
      <c r="O45" s="623">
        <f t="shared" si="18"/>
        <v>6</v>
      </c>
      <c r="P45" s="628">
        <f t="shared" si="18"/>
        <v>19</v>
      </c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1"/>
      <c r="AO45" s="271"/>
      <c r="AP45" s="271"/>
      <c r="AQ45" s="271"/>
      <c r="AR45" s="271"/>
      <c r="AS45" s="271"/>
      <c r="AT45" s="271"/>
      <c r="AU45" s="271"/>
      <c r="AV45" s="271"/>
      <c r="AW45" s="271"/>
      <c r="AX45" s="271"/>
      <c r="AY45" s="271"/>
      <c r="AZ45" s="271"/>
      <c r="BA45" s="271"/>
      <c r="BB45" s="271"/>
      <c r="BC45" s="271"/>
      <c r="BD45" s="271"/>
      <c r="BE45" s="271"/>
      <c r="BF45" s="271"/>
      <c r="BG45" s="271"/>
      <c r="BH45" s="271"/>
      <c r="BI45" s="271"/>
      <c r="BJ45" s="271"/>
      <c r="BK45" s="271"/>
      <c r="BL45" s="271"/>
      <c r="BM45" s="271"/>
      <c r="BN45" s="271"/>
      <c r="BO45" s="271"/>
      <c r="BP45" s="271"/>
      <c r="BQ45" s="271"/>
      <c r="BR45" s="271"/>
      <c r="BS45" s="271"/>
      <c r="BT45" s="271"/>
      <c r="BU45" s="271"/>
      <c r="BV45" s="271"/>
      <c r="BW45" s="271"/>
      <c r="BX45" s="271"/>
      <c r="BY45" s="271"/>
      <c r="BZ45" s="271"/>
      <c r="CA45" s="271"/>
      <c r="CB45" s="271"/>
      <c r="CC45" s="271"/>
      <c r="CD45" s="271"/>
      <c r="CE45" s="271"/>
      <c r="CF45" s="271"/>
      <c r="CG45" s="271"/>
      <c r="CH45" s="271"/>
      <c r="CI45" s="271"/>
      <c r="CJ45" s="271"/>
      <c r="CK45" s="271"/>
      <c r="CL45" s="271"/>
      <c r="CM45" s="271"/>
      <c r="CN45" s="271"/>
      <c r="CO45" s="271"/>
      <c r="CP45" s="271"/>
      <c r="CQ45" s="271"/>
      <c r="CR45" s="271"/>
      <c r="CS45" s="271"/>
      <c r="CT45" s="271"/>
      <c r="CU45" s="271"/>
      <c r="CV45" s="271"/>
      <c r="CW45" s="271"/>
      <c r="CX45" s="271"/>
      <c r="CY45" s="271"/>
      <c r="CZ45" s="271"/>
      <c r="DA45" s="271"/>
      <c r="DB45" s="271"/>
      <c r="DC45" s="271"/>
      <c r="DD45" s="271"/>
      <c r="DE45" s="271"/>
      <c r="DF45" s="271"/>
      <c r="DG45" s="271"/>
      <c r="DH45" s="271"/>
      <c r="DI45" s="271"/>
      <c r="DJ45" s="271"/>
      <c r="DK45" s="271"/>
    </row>
    <row r="46" spans="1:115" s="272" customFormat="1" ht="15.75" thickBot="1">
      <c r="A46" s="327" t="s">
        <v>66</v>
      </c>
      <c r="B46" s="629">
        <f>B44+B45</f>
        <v>349</v>
      </c>
      <c r="C46" s="630">
        <f aca="true" t="shared" si="19" ref="C46:O46">C44+C45</f>
        <v>6</v>
      </c>
      <c r="D46" s="631">
        <f>D44+D45</f>
        <v>355</v>
      </c>
      <c r="E46" s="629">
        <f>E44+E45</f>
        <v>293</v>
      </c>
      <c r="F46" s="632">
        <f t="shared" si="19"/>
        <v>23</v>
      </c>
      <c r="G46" s="630">
        <f t="shared" si="19"/>
        <v>316</v>
      </c>
      <c r="H46" s="629">
        <f t="shared" si="19"/>
        <v>228</v>
      </c>
      <c r="I46" s="632">
        <f t="shared" si="19"/>
        <v>38</v>
      </c>
      <c r="J46" s="630">
        <f t="shared" si="19"/>
        <v>266</v>
      </c>
      <c r="K46" s="629">
        <f t="shared" si="19"/>
        <v>213</v>
      </c>
      <c r="L46" s="632">
        <f t="shared" si="19"/>
        <v>14</v>
      </c>
      <c r="M46" s="630">
        <f t="shared" si="19"/>
        <v>227</v>
      </c>
      <c r="N46" s="629">
        <f t="shared" si="19"/>
        <v>1083</v>
      </c>
      <c r="O46" s="632">
        <f t="shared" si="19"/>
        <v>81</v>
      </c>
      <c r="P46" s="631">
        <f>P44+P45</f>
        <v>1164</v>
      </c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271"/>
      <c r="AK46" s="271"/>
      <c r="AL46" s="271"/>
      <c r="AM46" s="271"/>
      <c r="AN46" s="271"/>
      <c r="AO46" s="271"/>
      <c r="AP46" s="271"/>
      <c r="AQ46" s="271"/>
      <c r="AR46" s="271"/>
      <c r="AS46" s="271"/>
      <c r="AT46" s="271"/>
      <c r="AU46" s="271"/>
      <c r="AV46" s="271"/>
      <c r="AW46" s="271"/>
      <c r="AX46" s="271"/>
      <c r="AY46" s="271"/>
      <c r="AZ46" s="271"/>
      <c r="BA46" s="271"/>
      <c r="BB46" s="271"/>
      <c r="BC46" s="271"/>
      <c r="BD46" s="271"/>
      <c r="BE46" s="271"/>
      <c r="BF46" s="271"/>
      <c r="BG46" s="271"/>
      <c r="BH46" s="271"/>
      <c r="BI46" s="271"/>
      <c r="BJ46" s="271"/>
      <c r="BK46" s="271"/>
      <c r="BL46" s="271"/>
      <c r="BM46" s="271"/>
      <c r="BN46" s="271"/>
      <c r="BO46" s="271"/>
      <c r="BP46" s="271"/>
      <c r="BQ46" s="271"/>
      <c r="BR46" s="271"/>
      <c r="BS46" s="271"/>
      <c r="BT46" s="271"/>
      <c r="BU46" s="271"/>
      <c r="BV46" s="271"/>
      <c r="BW46" s="271"/>
      <c r="BX46" s="271"/>
      <c r="BY46" s="271"/>
      <c r="BZ46" s="271"/>
      <c r="CA46" s="271"/>
      <c r="CB46" s="271"/>
      <c r="CC46" s="271"/>
      <c r="CD46" s="271"/>
      <c r="CE46" s="271"/>
      <c r="CF46" s="271"/>
      <c r="CG46" s="271"/>
      <c r="CH46" s="271"/>
      <c r="CI46" s="271"/>
      <c r="CJ46" s="271"/>
      <c r="CK46" s="271"/>
      <c r="CL46" s="271"/>
      <c r="CM46" s="271"/>
      <c r="CN46" s="271"/>
      <c r="CO46" s="271"/>
      <c r="CP46" s="271"/>
      <c r="CQ46" s="271"/>
      <c r="CR46" s="271"/>
      <c r="CS46" s="271"/>
      <c r="CT46" s="271"/>
      <c r="CU46" s="271"/>
      <c r="CV46" s="271"/>
      <c r="CW46" s="271"/>
      <c r="CX46" s="271"/>
      <c r="CY46" s="271"/>
      <c r="CZ46" s="271"/>
      <c r="DA46" s="271"/>
      <c r="DB46" s="271"/>
      <c r="DC46" s="271"/>
      <c r="DD46" s="271"/>
      <c r="DE46" s="271"/>
      <c r="DF46" s="271"/>
      <c r="DG46" s="271"/>
      <c r="DH46" s="271"/>
      <c r="DI46" s="271"/>
      <c r="DJ46" s="271"/>
      <c r="DK46" s="271"/>
    </row>
    <row r="47" spans="1:17" ht="12.75">
      <c r="A47" s="260"/>
      <c r="B47" s="1021"/>
      <c r="C47" s="1021"/>
      <c r="D47" s="102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</row>
    <row r="48" spans="1:17" ht="15.75">
      <c r="A48" s="1839" t="s">
        <v>363</v>
      </c>
      <c r="B48" s="1839"/>
      <c r="C48" s="1839"/>
      <c r="D48" s="1839"/>
      <c r="E48" s="1839"/>
      <c r="F48" s="1839"/>
      <c r="G48" s="1839"/>
      <c r="H48" s="1839"/>
      <c r="I48" s="2466"/>
      <c r="J48" s="2466"/>
      <c r="K48" s="2466"/>
      <c r="L48" s="2466"/>
      <c r="M48" s="2466"/>
      <c r="N48" s="2466"/>
      <c r="O48" s="2466"/>
      <c r="P48" s="2466"/>
      <c r="Q48" s="271"/>
    </row>
    <row r="51" ht="12.75">
      <c r="A51" s="261" t="s">
        <v>317</v>
      </c>
    </row>
    <row r="52" ht="12.75">
      <c r="F52" s="261" t="s">
        <v>315</v>
      </c>
    </row>
  </sheetData>
  <sheetProtection/>
  <mergeCells count="11">
    <mergeCell ref="H5:J5"/>
    <mergeCell ref="K5:M5"/>
    <mergeCell ref="A1:P1"/>
    <mergeCell ref="A2:P2"/>
    <mergeCell ref="A3:A6"/>
    <mergeCell ref="B3:D3"/>
    <mergeCell ref="E3:G3"/>
    <mergeCell ref="H3:J3"/>
    <mergeCell ref="K3:M3"/>
    <mergeCell ref="N3:P5"/>
    <mergeCell ref="E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DN64"/>
  <sheetViews>
    <sheetView zoomScalePageLayoutView="0" workbookViewId="0" topLeftCell="A13">
      <selection activeCell="A1" sqref="A1:IV16384"/>
    </sheetView>
  </sheetViews>
  <sheetFormatPr defaultColWidth="9.00390625" defaultRowHeight="12.75"/>
  <cols>
    <col min="1" max="1" width="39.125" style="261" customWidth="1"/>
    <col min="2" max="2" width="6.625" style="261" customWidth="1"/>
    <col min="3" max="3" width="7.00390625" style="261" customWidth="1"/>
    <col min="4" max="4" width="10.75390625" style="261" customWidth="1"/>
    <col min="5" max="5" width="6.75390625" style="261" customWidth="1"/>
    <col min="6" max="6" width="7.00390625" style="261" customWidth="1"/>
    <col min="7" max="7" width="9.00390625" style="261" customWidth="1"/>
    <col min="8" max="8" width="8.25390625" style="261" customWidth="1"/>
    <col min="9" max="9" width="7.375" style="261" customWidth="1"/>
    <col min="10" max="10" width="8.875" style="261" customWidth="1"/>
    <col min="11" max="11" width="10.875" style="261" customWidth="1"/>
    <col min="12" max="12" width="9.125" style="261" customWidth="1"/>
    <col min="13" max="13" width="6.875" style="261" customWidth="1"/>
    <col min="14" max="118" width="9.125" style="260" customWidth="1"/>
    <col min="119" max="16384" width="9.125" style="261" customWidth="1"/>
  </cols>
  <sheetData>
    <row r="1" spans="1:13" ht="22.5" customHeight="1" thickBot="1">
      <c r="A1" s="2974" t="s">
        <v>46</v>
      </c>
      <c r="B1" s="2974"/>
      <c r="C1" s="2974"/>
      <c r="D1" s="2974"/>
      <c r="E1" s="2974"/>
      <c r="F1" s="2974"/>
      <c r="G1" s="2974"/>
      <c r="H1" s="2974"/>
      <c r="I1" s="2974"/>
      <c r="J1" s="2974"/>
      <c r="K1" s="2974"/>
      <c r="L1" s="2974"/>
      <c r="M1" s="2974"/>
    </row>
    <row r="2" spans="1:13" ht="13.5" thickBot="1">
      <c r="A2" s="2954" t="s">
        <v>364</v>
      </c>
      <c r="B2" s="2955"/>
      <c r="C2" s="2955"/>
      <c r="D2" s="2955"/>
      <c r="E2" s="2955"/>
      <c r="F2" s="2955"/>
      <c r="G2" s="2955"/>
      <c r="H2" s="2955"/>
      <c r="I2" s="2955"/>
      <c r="J2" s="2955"/>
      <c r="K2" s="2956"/>
      <c r="L2" s="2956"/>
      <c r="M2" s="2957"/>
    </row>
    <row r="3" spans="1:13" ht="15.75" customHeight="1" thickBot="1">
      <c r="A3" s="2958" t="s">
        <v>9</v>
      </c>
      <c r="B3" s="2955" t="s">
        <v>67</v>
      </c>
      <c r="C3" s="2955"/>
      <c r="D3" s="2975"/>
      <c r="E3" s="2955" t="s">
        <v>68</v>
      </c>
      <c r="F3" s="2955"/>
      <c r="G3" s="2955"/>
      <c r="H3" s="2976" t="s">
        <v>69</v>
      </c>
      <c r="I3" s="2955"/>
      <c r="J3" s="2975"/>
      <c r="K3" s="2977" t="s">
        <v>83</v>
      </c>
      <c r="L3" s="2956"/>
      <c r="M3" s="2957"/>
    </row>
    <row r="4" spans="1:14" ht="12.75" customHeight="1">
      <c r="A4" s="2959"/>
      <c r="B4" s="2967">
        <v>1</v>
      </c>
      <c r="C4" s="2967"/>
      <c r="D4" s="2978"/>
      <c r="E4" s="2967">
        <v>2</v>
      </c>
      <c r="F4" s="2967"/>
      <c r="G4" s="2978"/>
      <c r="H4" s="2980">
        <v>3</v>
      </c>
      <c r="I4" s="2967"/>
      <c r="J4" s="2978"/>
      <c r="K4" s="2963" t="s">
        <v>4</v>
      </c>
      <c r="L4" s="2964"/>
      <c r="M4" s="2965"/>
      <c r="N4" s="495"/>
    </row>
    <row r="5" spans="1:14" ht="5.25" customHeight="1" hidden="1">
      <c r="A5" s="2959"/>
      <c r="B5" s="2970"/>
      <c r="C5" s="2970"/>
      <c r="D5" s="2979"/>
      <c r="E5" s="2970"/>
      <c r="F5" s="2970"/>
      <c r="G5" s="2979"/>
      <c r="H5" s="2981"/>
      <c r="I5" s="2970"/>
      <c r="J5" s="2979"/>
      <c r="K5" s="2969"/>
      <c r="L5" s="2970"/>
      <c r="M5" s="2971"/>
      <c r="N5" s="495"/>
    </row>
    <row r="6" spans="1:14" ht="39" customHeight="1">
      <c r="A6" s="2960"/>
      <c r="B6" s="262" t="s">
        <v>26</v>
      </c>
      <c r="C6" s="263" t="s">
        <v>50</v>
      </c>
      <c r="D6" s="328" t="s">
        <v>4</v>
      </c>
      <c r="E6" s="329" t="s">
        <v>26</v>
      </c>
      <c r="F6" s="263" t="s">
        <v>50</v>
      </c>
      <c r="G6" s="328" t="s">
        <v>4</v>
      </c>
      <c r="H6" s="329" t="s">
        <v>26</v>
      </c>
      <c r="I6" s="263" t="s">
        <v>50</v>
      </c>
      <c r="J6" s="264" t="s">
        <v>4</v>
      </c>
      <c r="K6" s="262" t="s">
        <v>26</v>
      </c>
      <c r="L6" s="263" t="s">
        <v>50</v>
      </c>
      <c r="M6" s="362" t="s">
        <v>4</v>
      </c>
      <c r="N6" s="495"/>
    </row>
    <row r="7" spans="1:14" ht="15.75" customHeight="1">
      <c r="A7" s="496" t="s">
        <v>51</v>
      </c>
      <c r="B7" s="1220"/>
      <c r="C7" s="1144"/>
      <c r="D7" s="1219"/>
      <c r="E7" s="1150"/>
      <c r="F7" s="1147"/>
      <c r="G7" s="1151"/>
      <c r="H7" s="1319"/>
      <c r="I7" s="1147"/>
      <c r="J7" s="1151"/>
      <c r="K7" s="1152"/>
      <c r="L7" s="1320"/>
      <c r="M7" s="1321"/>
      <c r="N7" s="495"/>
    </row>
    <row r="8" spans="1:118" s="272" customFormat="1" ht="15.75" customHeight="1">
      <c r="A8" s="273" t="s">
        <v>71</v>
      </c>
      <c r="B8" s="277">
        <f aca="true" t="shared" si="0" ref="B8:C18">B21+B33</f>
        <v>12</v>
      </c>
      <c r="C8" s="277">
        <f t="shared" si="0"/>
        <v>0</v>
      </c>
      <c r="D8" s="287">
        <f>B8+C8</f>
        <v>12</v>
      </c>
      <c r="E8" s="277">
        <f aca="true" t="shared" si="1" ref="E8:F18">E21+E33</f>
        <v>6</v>
      </c>
      <c r="F8" s="278">
        <f t="shared" si="1"/>
        <v>0</v>
      </c>
      <c r="G8" s="330">
        <f>E8+F8</f>
        <v>6</v>
      </c>
      <c r="H8" s="331">
        <f aca="true" t="shared" si="2" ref="H8:I18">H21+H33</f>
        <v>0</v>
      </c>
      <c r="I8" s="278">
        <f t="shared" si="2"/>
        <v>0</v>
      </c>
      <c r="J8" s="330">
        <f>H8+I8</f>
        <v>0</v>
      </c>
      <c r="K8" s="332">
        <f>E8+H8+B8</f>
        <v>18</v>
      </c>
      <c r="L8" s="277">
        <f>F8+I8+C8</f>
        <v>0</v>
      </c>
      <c r="M8" s="333">
        <f>G8+J8+D8</f>
        <v>18</v>
      </c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/>
      <c r="BA8" s="271"/>
      <c r="BB8" s="271"/>
      <c r="BC8" s="271"/>
      <c r="BD8" s="271"/>
      <c r="BE8" s="271"/>
      <c r="BF8" s="271"/>
      <c r="BG8" s="271"/>
      <c r="BH8" s="271"/>
      <c r="BI8" s="271"/>
      <c r="BJ8" s="271"/>
      <c r="BK8" s="271"/>
      <c r="BL8" s="271"/>
      <c r="BM8" s="271"/>
      <c r="BN8" s="271"/>
      <c r="BO8" s="271"/>
      <c r="BP8" s="271"/>
      <c r="BQ8" s="271"/>
      <c r="BR8" s="271"/>
      <c r="BS8" s="271"/>
      <c r="BT8" s="271"/>
      <c r="BU8" s="271"/>
      <c r="BV8" s="271"/>
      <c r="BW8" s="271"/>
      <c r="BX8" s="271"/>
      <c r="BY8" s="271"/>
      <c r="BZ8" s="271"/>
      <c r="CA8" s="271"/>
      <c r="CB8" s="271"/>
      <c r="CC8" s="271"/>
      <c r="CD8" s="271"/>
      <c r="CE8" s="271"/>
      <c r="CF8" s="271"/>
      <c r="CG8" s="271"/>
      <c r="CH8" s="271"/>
      <c r="CI8" s="271"/>
      <c r="CJ8" s="271"/>
      <c r="CK8" s="271"/>
      <c r="CL8" s="271"/>
      <c r="CM8" s="271"/>
      <c r="CN8" s="271"/>
      <c r="CO8" s="271"/>
      <c r="CP8" s="271"/>
      <c r="CQ8" s="271"/>
      <c r="CR8" s="271"/>
      <c r="CS8" s="271"/>
      <c r="CT8" s="271"/>
      <c r="CU8" s="271"/>
      <c r="CV8" s="271"/>
      <c r="CW8" s="271"/>
      <c r="CX8" s="271"/>
      <c r="CY8" s="271"/>
      <c r="CZ8" s="271"/>
      <c r="DA8" s="271"/>
      <c r="DB8" s="271"/>
      <c r="DC8" s="271"/>
      <c r="DD8" s="271"/>
      <c r="DE8" s="271"/>
      <c r="DF8" s="271"/>
      <c r="DG8" s="271"/>
      <c r="DH8" s="271"/>
      <c r="DI8" s="271"/>
      <c r="DJ8" s="271"/>
      <c r="DK8" s="271"/>
      <c r="DL8" s="271"/>
      <c r="DM8" s="271"/>
      <c r="DN8" s="271"/>
    </row>
    <row r="9" spans="1:118" s="272" customFormat="1" ht="15.75" customHeight="1">
      <c r="A9" s="273" t="s">
        <v>72</v>
      </c>
      <c r="B9" s="277">
        <f t="shared" si="0"/>
        <v>6</v>
      </c>
      <c r="C9" s="277">
        <f t="shared" si="0"/>
        <v>0</v>
      </c>
      <c r="D9" s="287">
        <f aca="true" t="shared" si="3" ref="D9:D17">B9+C9</f>
        <v>6</v>
      </c>
      <c r="E9" s="277">
        <f t="shared" si="1"/>
        <v>5</v>
      </c>
      <c r="F9" s="278">
        <f t="shared" si="1"/>
        <v>0</v>
      </c>
      <c r="G9" s="330">
        <f aca="true" t="shared" si="4" ref="G9:G17">E9+F9</f>
        <v>5</v>
      </c>
      <c r="H9" s="331">
        <f t="shared" si="2"/>
        <v>0</v>
      </c>
      <c r="I9" s="278">
        <f t="shared" si="2"/>
        <v>0</v>
      </c>
      <c r="J9" s="330">
        <f aca="true" t="shared" si="5" ref="J9:J17">H9+I9</f>
        <v>0</v>
      </c>
      <c r="K9" s="332">
        <f aca="true" t="shared" si="6" ref="K9:M17">E9+H9+B9</f>
        <v>11</v>
      </c>
      <c r="L9" s="277">
        <f t="shared" si="6"/>
        <v>0</v>
      </c>
      <c r="M9" s="333">
        <f t="shared" si="6"/>
        <v>11</v>
      </c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1"/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1"/>
      <c r="BL9" s="271"/>
      <c r="BM9" s="271"/>
      <c r="BN9" s="271"/>
      <c r="BO9" s="271"/>
      <c r="BP9" s="271"/>
      <c r="BQ9" s="271"/>
      <c r="BR9" s="271"/>
      <c r="BS9" s="271"/>
      <c r="BT9" s="271"/>
      <c r="BU9" s="271"/>
      <c r="BV9" s="271"/>
      <c r="BW9" s="271"/>
      <c r="BX9" s="271"/>
      <c r="BY9" s="271"/>
      <c r="BZ9" s="271"/>
      <c r="CA9" s="271"/>
      <c r="CB9" s="271"/>
      <c r="CC9" s="271"/>
      <c r="CD9" s="271"/>
      <c r="CE9" s="271"/>
      <c r="CF9" s="271"/>
      <c r="CG9" s="271"/>
      <c r="CH9" s="271"/>
      <c r="CI9" s="271"/>
      <c r="CJ9" s="271"/>
      <c r="CK9" s="271"/>
      <c r="CL9" s="271"/>
      <c r="CM9" s="271"/>
      <c r="CN9" s="271"/>
      <c r="CO9" s="271"/>
      <c r="CP9" s="271"/>
      <c r="CQ9" s="271"/>
      <c r="CR9" s="271"/>
      <c r="CS9" s="271"/>
      <c r="CT9" s="271"/>
      <c r="CU9" s="271"/>
      <c r="CV9" s="271"/>
      <c r="CW9" s="271"/>
      <c r="CX9" s="271"/>
      <c r="CY9" s="271"/>
      <c r="CZ9" s="271"/>
      <c r="DA9" s="271"/>
      <c r="DB9" s="271"/>
      <c r="DC9" s="271"/>
      <c r="DD9" s="271"/>
      <c r="DE9" s="271"/>
      <c r="DF9" s="271"/>
      <c r="DG9" s="271"/>
      <c r="DH9" s="271"/>
      <c r="DI9" s="271"/>
      <c r="DJ9" s="271"/>
      <c r="DK9" s="271"/>
      <c r="DL9" s="271"/>
      <c r="DM9" s="271"/>
      <c r="DN9" s="271"/>
    </row>
    <row r="10" spans="1:118" s="272" customFormat="1" ht="15.75" customHeight="1">
      <c r="A10" s="274" t="s">
        <v>73</v>
      </c>
      <c r="B10" s="277">
        <f t="shared" si="0"/>
        <v>0</v>
      </c>
      <c r="C10" s="277">
        <f t="shared" si="0"/>
        <v>0</v>
      </c>
      <c r="D10" s="287">
        <f t="shared" si="3"/>
        <v>0</v>
      </c>
      <c r="E10" s="277">
        <f t="shared" si="1"/>
        <v>3</v>
      </c>
      <c r="F10" s="278">
        <f t="shared" si="1"/>
        <v>0</v>
      </c>
      <c r="G10" s="330">
        <f t="shared" si="4"/>
        <v>3</v>
      </c>
      <c r="H10" s="331">
        <f t="shared" si="2"/>
        <v>0</v>
      </c>
      <c r="I10" s="278">
        <f t="shared" si="2"/>
        <v>0</v>
      </c>
      <c r="J10" s="330">
        <f t="shared" si="5"/>
        <v>0</v>
      </c>
      <c r="K10" s="332">
        <f t="shared" si="6"/>
        <v>3</v>
      </c>
      <c r="L10" s="277">
        <f t="shared" si="6"/>
        <v>0</v>
      </c>
      <c r="M10" s="333">
        <f t="shared" si="6"/>
        <v>3</v>
      </c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1"/>
      <c r="BF10" s="271"/>
      <c r="BG10" s="271"/>
      <c r="BH10" s="271"/>
      <c r="BI10" s="271"/>
      <c r="BJ10" s="271"/>
      <c r="BK10" s="271"/>
      <c r="BL10" s="271"/>
      <c r="BM10" s="271"/>
      <c r="BN10" s="271"/>
      <c r="BO10" s="271"/>
      <c r="BP10" s="271"/>
      <c r="BQ10" s="271"/>
      <c r="BR10" s="271"/>
      <c r="BS10" s="271"/>
      <c r="BT10" s="271"/>
      <c r="BU10" s="271"/>
      <c r="BV10" s="271"/>
      <c r="BW10" s="271"/>
      <c r="BX10" s="271"/>
      <c r="BY10" s="271"/>
      <c r="BZ10" s="271"/>
      <c r="CA10" s="271"/>
      <c r="CB10" s="271"/>
      <c r="CC10" s="271"/>
      <c r="CD10" s="271"/>
      <c r="CE10" s="271"/>
      <c r="CF10" s="271"/>
      <c r="CG10" s="271"/>
      <c r="CH10" s="271"/>
      <c r="CI10" s="271"/>
      <c r="CJ10" s="271"/>
      <c r="CK10" s="271"/>
      <c r="CL10" s="271"/>
      <c r="CM10" s="271"/>
      <c r="CN10" s="271"/>
      <c r="CO10" s="271"/>
      <c r="CP10" s="271"/>
      <c r="CQ10" s="271"/>
      <c r="CR10" s="271"/>
      <c r="CS10" s="271"/>
      <c r="CT10" s="271"/>
      <c r="CU10" s="271"/>
      <c r="CV10" s="271"/>
      <c r="CW10" s="271"/>
      <c r="CX10" s="271"/>
      <c r="CY10" s="271"/>
      <c r="CZ10" s="271"/>
      <c r="DA10" s="271"/>
      <c r="DB10" s="271"/>
      <c r="DC10" s="271"/>
      <c r="DD10" s="271"/>
      <c r="DE10" s="271"/>
      <c r="DF10" s="271"/>
      <c r="DG10" s="271"/>
      <c r="DH10" s="271"/>
      <c r="DI10" s="271"/>
      <c r="DJ10" s="271"/>
      <c r="DK10" s="271"/>
      <c r="DL10" s="271"/>
      <c r="DM10" s="271"/>
      <c r="DN10" s="271"/>
    </row>
    <row r="11" spans="1:118" s="272" customFormat="1" ht="15.75" customHeight="1">
      <c r="A11" s="274" t="s">
        <v>74</v>
      </c>
      <c r="B11" s="277">
        <f t="shared" si="0"/>
        <v>2</v>
      </c>
      <c r="C11" s="277">
        <f t="shared" si="0"/>
        <v>0</v>
      </c>
      <c r="D11" s="287">
        <f t="shared" si="3"/>
        <v>2</v>
      </c>
      <c r="E11" s="277">
        <f t="shared" si="1"/>
        <v>0</v>
      </c>
      <c r="F11" s="278">
        <f t="shared" si="1"/>
        <v>0</v>
      </c>
      <c r="G11" s="330">
        <f t="shared" si="4"/>
        <v>0</v>
      </c>
      <c r="H11" s="331">
        <f t="shared" si="2"/>
        <v>0</v>
      </c>
      <c r="I11" s="278">
        <f t="shared" si="2"/>
        <v>0</v>
      </c>
      <c r="J11" s="330">
        <f t="shared" si="5"/>
        <v>0</v>
      </c>
      <c r="K11" s="332">
        <f t="shared" si="6"/>
        <v>2</v>
      </c>
      <c r="L11" s="277">
        <f t="shared" si="6"/>
        <v>0</v>
      </c>
      <c r="M11" s="333">
        <f t="shared" si="6"/>
        <v>2</v>
      </c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1"/>
      <c r="BH11" s="271"/>
      <c r="BI11" s="271"/>
      <c r="BJ11" s="271"/>
      <c r="BK11" s="271"/>
      <c r="BL11" s="271"/>
      <c r="BM11" s="271"/>
      <c r="BN11" s="271"/>
      <c r="BO11" s="271"/>
      <c r="BP11" s="271"/>
      <c r="BQ11" s="271"/>
      <c r="BR11" s="271"/>
      <c r="BS11" s="271"/>
      <c r="BT11" s="271"/>
      <c r="BU11" s="271"/>
      <c r="BV11" s="271"/>
      <c r="BW11" s="271"/>
      <c r="BX11" s="271"/>
      <c r="BY11" s="271"/>
      <c r="BZ11" s="271"/>
      <c r="CA11" s="271"/>
      <c r="CB11" s="271"/>
      <c r="CC11" s="271"/>
      <c r="CD11" s="271"/>
      <c r="CE11" s="271"/>
      <c r="CF11" s="271"/>
      <c r="CG11" s="271"/>
      <c r="CH11" s="271"/>
      <c r="CI11" s="271"/>
      <c r="CJ11" s="271"/>
      <c r="CK11" s="271"/>
      <c r="CL11" s="271"/>
      <c r="CM11" s="271"/>
      <c r="CN11" s="271"/>
      <c r="CO11" s="271"/>
      <c r="CP11" s="271"/>
      <c r="CQ11" s="271"/>
      <c r="CR11" s="271"/>
      <c r="CS11" s="271"/>
      <c r="CT11" s="271"/>
      <c r="CU11" s="271"/>
      <c r="CV11" s="271"/>
      <c r="CW11" s="271"/>
      <c r="CX11" s="271"/>
      <c r="CY11" s="271"/>
      <c r="CZ11" s="271"/>
      <c r="DA11" s="271"/>
      <c r="DB11" s="271"/>
      <c r="DC11" s="271"/>
      <c r="DD11" s="271"/>
      <c r="DE11" s="271"/>
      <c r="DF11" s="271"/>
      <c r="DG11" s="271"/>
      <c r="DH11" s="271"/>
      <c r="DI11" s="271"/>
      <c r="DJ11" s="271"/>
      <c r="DK11" s="271"/>
      <c r="DL11" s="271"/>
      <c r="DM11" s="271"/>
      <c r="DN11" s="271"/>
    </row>
    <row r="12" spans="1:118" s="272" customFormat="1" ht="15.75" customHeight="1">
      <c r="A12" s="266" t="s">
        <v>55</v>
      </c>
      <c r="B12" s="277">
        <f t="shared" si="0"/>
        <v>0</v>
      </c>
      <c r="C12" s="277">
        <f t="shared" si="0"/>
        <v>0</v>
      </c>
      <c r="D12" s="287">
        <f t="shared" si="3"/>
        <v>0</v>
      </c>
      <c r="E12" s="277">
        <f t="shared" si="1"/>
        <v>0</v>
      </c>
      <c r="F12" s="278">
        <f t="shared" si="1"/>
        <v>0</v>
      </c>
      <c r="G12" s="330">
        <f t="shared" si="4"/>
        <v>0</v>
      </c>
      <c r="H12" s="331">
        <f t="shared" si="2"/>
        <v>0</v>
      </c>
      <c r="I12" s="278">
        <f t="shared" si="2"/>
        <v>0</v>
      </c>
      <c r="J12" s="330">
        <f t="shared" si="5"/>
        <v>0</v>
      </c>
      <c r="K12" s="332">
        <f t="shared" si="6"/>
        <v>0</v>
      </c>
      <c r="L12" s="277">
        <f t="shared" si="6"/>
        <v>0</v>
      </c>
      <c r="M12" s="333">
        <f t="shared" si="6"/>
        <v>0</v>
      </c>
      <c r="N12" s="271"/>
      <c r="O12" s="271"/>
      <c r="P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  <c r="BP12" s="271"/>
      <c r="BQ12" s="271"/>
      <c r="BR12" s="271"/>
      <c r="BS12" s="271"/>
      <c r="BT12" s="271"/>
      <c r="BU12" s="271"/>
      <c r="BV12" s="271"/>
      <c r="BW12" s="271"/>
      <c r="BX12" s="271"/>
      <c r="BY12" s="271"/>
      <c r="BZ12" s="271"/>
      <c r="CA12" s="271"/>
      <c r="CB12" s="271"/>
      <c r="CC12" s="271"/>
      <c r="CD12" s="271"/>
      <c r="CE12" s="271"/>
      <c r="CF12" s="271"/>
      <c r="CG12" s="271"/>
      <c r="CH12" s="271"/>
      <c r="CI12" s="271"/>
      <c r="CJ12" s="271"/>
      <c r="CK12" s="271"/>
      <c r="CL12" s="271"/>
      <c r="CM12" s="271"/>
      <c r="CN12" s="271"/>
      <c r="CO12" s="271"/>
      <c r="CP12" s="271"/>
      <c r="CQ12" s="271"/>
      <c r="CR12" s="271"/>
      <c r="CS12" s="271"/>
      <c r="CT12" s="271"/>
      <c r="CU12" s="271"/>
      <c r="CV12" s="271"/>
      <c r="CW12" s="271"/>
      <c r="CX12" s="271"/>
      <c r="CY12" s="271"/>
      <c r="CZ12" s="271"/>
      <c r="DA12" s="271"/>
      <c r="DB12" s="271"/>
      <c r="DC12" s="271"/>
      <c r="DD12" s="271"/>
      <c r="DE12" s="271"/>
      <c r="DF12" s="271"/>
      <c r="DG12" s="271"/>
      <c r="DH12" s="271"/>
      <c r="DI12" s="271"/>
      <c r="DJ12" s="271"/>
      <c r="DK12" s="271"/>
      <c r="DL12" s="271"/>
      <c r="DM12" s="271"/>
      <c r="DN12" s="271"/>
    </row>
    <row r="13" spans="1:118" s="272" customFormat="1" ht="15.75" customHeight="1">
      <c r="A13" s="275" t="s">
        <v>75</v>
      </c>
      <c r="B13" s="277">
        <f t="shared" si="0"/>
        <v>0</v>
      </c>
      <c r="C13" s="277">
        <f t="shared" si="0"/>
        <v>0</v>
      </c>
      <c r="D13" s="287">
        <f t="shared" si="3"/>
        <v>0</v>
      </c>
      <c r="E13" s="277">
        <f t="shared" si="1"/>
        <v>0</v>
      </c>
      <c r="F13" s="278">
        <f t="shared" si="1"/>
        <v>0</v>
      </c>
      <c r="G13" s="330">
        <f t="shared" si="4"/>
        <v>0</v>
      </c>
      <c r="H13" s="331">
        <f t="shared" si="2"/>
        <v>0</v>
      </c>
      <c r="I13" s="278">
        <f t="shared" si="2"/>
        <v>0</v>
      </c>
      <c r="J13" s="330">
        <f t="shared" si="5"/>
        <v>0</v>
      </c>
      <c r="K13" s="332">
        <f t="shared" si="6"/>
        <v>0</v>
      </c>
      <c r="L13" s="277">
        <f t="shared" si="6"/>
        <v>0</v>
      </c>
      <c r="M13" s="333">
        <f t="shared" si="6"/>
        <v>0</v>
      </c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1"/>
      <c r="BN13" s="271"/>
      <c r="BO13" s="271"/>
      <c r="BP13" s="271"/>
      <c r="BQ13" s="271"/>
      <c r="BR13" s="271"/>
      <c r="BS13" s="271"/>
      <c r="BT13" s="271"/>
      <c r="BU13" s="271"/>
      <c r="BV13" s="271"/>
      <c r="BW13" s="271"/>
      <c r="BX13" s="271"/>
      <c r="BY13" s="271"/>
      <c r="BZ13" s="271"/>
      <c r="CA13" s="271"/>
      <c r="CB13" s="271"/>
      <c r="CC13" s="271"/>
      <c r="CD13" s="271"/>
      <c r="CE13" s="271"/>
      <c r="CF13" s="271"/>
      <c r="CG13" s="271"/>
      <c r="CH13" s="271"/>
      <c r="CI13" s="271"/>
      <c r="CJ13" s="271"/>
      <c r="CK13" s="271"/>
      <c r="CL13" s="271"/>
      <c r="CM13" s="271"/>
      <c r="CN13" s="271"/>
      <c r="CO13" s="271"/>
      <c r="CP13" s="271"/>
      <c r="CQ13" s="271"/>
      <c r="CR13" s="271"/>
      <c r="CS13" s="271"/>
      <c r="CT13" s="271"/>
      <c r="CU13" s="271"/>
      <c r="CV13" s="271"/>
      <c r="CW13" s="271"/>
      <c r="CX13" s="271"/>
      <c r="CY13" s="271"/>
      <c r="CZ13" s="271"/>
      <c r="DA13" s="271"/>
      <c r="DB13" s="271"/>
      <c r="DC13" s="271"/>
      <c r="DD13" s="271"/>
      <c r="DE13" s="271"/>
      <c r="DF13" s="271"/>
      <c r="DG13" s="271"/>
      <c r="DH13" s="271"/>
      <c r="DI13" s="271"/>
      <c r="DJ13" s="271"/>
      <c r="DK13" s="271"/>
      <c r="DL13" s="271"/>
      <c r="DM13" s="271"/>
      <c r="DN13" s="271"/>
    </row>
    <row r="14" spans="1:118" s="272" customFormat="1" ht="15.75" customHeight="1">
      <c r="A14" s="276" t="s">
        <v>76</v>
      </c>
      <c r="B14" s="277">
        <f t="shared" si="0"/>
        <v>2</v>
      </c>
      <c r="C14" s="277">
        <f t="shared" si="0"/>
        <v>0</v>
      </c>
      <c r="D14" s="287">
        <f t="shared" si="3"/>
        <v>2</v>
      </c>
      <c r="E14" s="277">
        <f t="shared" si="1"/>
        <v>5</v>
      </c>
      <c r="F14" s="278">
        <f t="shared" si="1"/>
        <v>1</v>
      </c>
      <c r="G14" s="330">
        <f t="shared" si="4"/>
        <v>6</v>
      </c>
      <c r="H14" s="331">
        <f t="shared" si="2"/>
        <v>0</v>
      </c>
      <c r="I14" s="278">
        <f t="shared" si="2"/>
        <v>0</v>
      </c>
      <c r="J14" s="330">
        <f t="shared" si="5"/>
        <v>0</v>
      </c>
      <c r="K14" s="332">
        <f t="shared" si="6"/>
        <v>7</v>
      </c>
      <c r="L14" s="277">
        <f t="shared" si="6"/>
        <v>1</v>
      </c>
      <c r="M14" s="333">
        <f t="shared" si="6"/>
        <v>8</v>
      </c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  <c r="AZ14" s="271"/>
      <c r="BA14" s="271"/>
      <c r="BB14" s="271"/>
      <c r="BC14" s="271"/>
      <c r="BD14" s="271"/>
      <c r="BE14" s="271"/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271"/>
      <c r="BR14" s="271"/>
      <c r="BS14" s="271"/>
      <c r="BT14" s="271"/>
      <c r="BU14" s="271"/>
      <c r="BV14" s="271"/>
      <c r="BW14" s="271"/>
      <c r="BX14" s="271"/>
      <c r="BY14" s="271"/>
      <c r="BZ14" s="271"/>
      <c r="CA14" s="271"/>
      <c r="CB14" s="271"/>
      <c r="CC14" s="271"/>
      <c r="CD14" s="271"/>
      <c r="CE14" s="271"/>
      <c r="CF14" s="271"/>
      <c r="CG14" s="271"/>
      <c r="CH14" s="271"/>
      <c r="CI14" s="271"/>
      <c r="CJ14" s="271"/>
      <c r="CK14" s="271"/>
      <c r="CL14" s="271"/>
      <c r="CM14" s="271"/>
      <c r="CN14" s="271"/>
      <c r="CO14" s="271"/>
      <c r="CP14" s="271"/>
      <c r="CQ14" s="271"/>
      <c r="CR14" s="271"/>
      <c r="CS14" s="271"/>
      <c r="CT14" s="271"/>
      <c r="CU14" s="271"/>
      <c r="CV14" s="271"/>
      <c r="CW14" s="271"/>
      <c r="CX14" s="271"/>
      <c r="CY14" s="271"/>
      <c r="CZ14" s="271"/>
      <c r="DA14" s="271"/>
      <c r="DB14" s="271"/>
      <c r="DC14" s="271"/>
      <c r="DD14" s="271"/>
      <c r="DE14" s="271"/>
      <c r="DF14" s="271"/>
      <c r="DG14" s="271"/>
      <c r="DH14" s="271"/>
      <c r="DI14" s="271"/>
      <c r="DJ14" s="271"/>
      <c r="DK14" s="271"/>
      <c r="DL14" s="271"/>
      <c r="DM14" s="271"/>
      <c r="DN14" s="271"/>
    </row>
    <row r="15" spans="1:118" s="272" customFormat="1" ht="15.75" customHeight="1">
      <c r="A15" s="276" t="s">
        <v>77</v>
      </c>
      <c r="B15" s="277">
        <f t="shared" si="0"/>
        <v>1</v>
      </c>
      <c r="C15" s="277">
        <f t="shared" si="0"/>
        <v>0</v>
      </c>
      <c r="D15" s="287">
        <f t="shared" si="3"/>
        <v>1</v>
      </c>
      <c r="E15" s="277">
        <f t="shared" si="1"/>
        <v>1</v>
      </c>
      <c r="F15" s="278">
        <f t="shared" si="1"/>
        <v>1</v>
      </c>
      <c r="G15" s="330">
        <f t="shared" si="4"/>
        <v>2</v>
      </c>
      <c r="H15" s="331">
        <f t="shared" si="2"/>
        <v>0</v>
      </c>
      <c r="I15" s="278">
        <f t="shared" si="2"/>
        <v>0</v>
      </c>
      <c r="J15" s="330">
        <f t="shared" si="5"/>
        <v>0</v>
      </c>
      <c r="K15" s="332">
        <f t="shared" si="6"/>
        <v>2</v>
      </c>
      <c r="L15" s="277">
        <f t="shared" si="6"/>
        <v>1</v>
      </c>
      <c r="M15" s="333">
        <f t="shared" si="6"/>
        <v>3</v>
      </c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271"/>
      <c r="AW15" s="271"/>
      <c r="AX15" s="271"/>
      <c r="AY15" s="271"/>
      <c r="AZ15" s="271"/>
      <c r="BA15" s="271"/>
      <c r="BB15" s="271"/>
      <c r="BC15" s="271"/>
      <c r="BD15" s="271"/>
      <c r="BE15" s="271"/>
      <c r="BF15" s="271"/>
      <c r="BG15" s="271"/>
      <c r="BH15" s="271"/>
      <c r="BI15" s="271"/>
      <c r="BJ15" s="271"/>
      <c r="BK15" s="271"/>
      <c r="BL15" s="271"/>
      <c r="BM15" s="271"/>
      <c r="BN15" s="271"/>
      <c r="BO15" s="271"/>
      <c r="BP15" s="271"/>
      <c r="BQ15" s="271"/>
      <c r="BR15" s="271"/>
      <c r="BS15" s="271"/>
      <c r="BT15" s="271"/>
      <c r="BU15" s="271"/>
      <c r="BV15" s="271"/>
      <c r="BW15" s="271"/>
      <c r="BX15" s="271"/>
      <c r="BY15" s="271"/>
      <c r="BZ15" s="271"/>
      <c r="CA15" s="271"/>
      <c r="CB15" s="271"/>
      <c r="CC15" s="271"/>
      <c r="CD15" s="271"/>
      <c r="CE15" s="271"/>
      <c r="CF15" s="271"/>
      <c r="CG15" s="271"/>
      <c r="CH15" s="271"/>
      <c r="CI15" s="271"/>
      <c r="CJ15" s="271"/>
      <c r="CK15" s="271"/>
      <c r="CL15" s="271"/>
      <c r="CM15" s="271"/>
      <c r="CN15" s="271"/>
      <c r="CO15" s="271"/>
      <c r="CP15" s="271"/>
      <c r="CQ15" s="271"/>
      <c r="CR15" s="271"/>
      <c r="CS15" s="271"/>
      <c r="CT15" s="271"/>
      <c r="CU15" s="271"/>
      <c r="CV15" s="271"/>
      <c r="CW15" s="271"/>
      <c r="CX15" s="271"/>
      <c r="CY15" s="271"/>
      <c r="CZ15" s="271"/>
      <c r="DA15" s="271"/>
      <c r="DB15" s="271"/>
      <c r="DC15" s="271"/>
      <c r="DD15" s="271"/>
      <c r="DE15" s="271"/>
      <c r="DF15" s="271"/>
      <c r="DG15" s="271"/>
      <c r="DH15" s="271"/>
      <c r="DI15" s="271"/>
      <c r="DJ15" s="271"/>
      <c r="DK15" s="271"/>
      <c r="DL15" s="271"/>
      <c r="DM15" s="271"/>
      <c r="DN15" s="271"/>
    </row>
    <row r="16" spans="1:118" s="272" customFormat="1" ht="15.75" customHeight="1">
      <c r="A16" s="266" t="s">
        <v>78</v>
      </c>
      <c r="B16" s="277">
        <f t="shared" si="0"/>
        <v>27</v>
      </c>
      <c r="C16" s="277">
        <f t="shared" si="0"/>
        <v>0</v>
      </c>
      <c r="D16" s="287">
        <f t="shared" si="3"/>
        <v>27</v>
      </c>
      <c r="E16" s="277">
        <f t="shared" si="1"/>
        <v>24</v>
      </c>
      <c r="F16" s="278">
        <f t="shared" si="1"/>
        <v>3</v>
      </c>
      <c r="G16" s="330">
        <f t="shared" si="4"/>
        <v>27</v>
      </c>
      <c r="H16" s="331">
        <f t="shared" si="2"/>
        <v>0</v>
      </c>
      <c r="I16" s="278">
        <f t="shared" si="2"/>
        <v>0</v>
      </c>
      <c r="J16" s="330">
        <f t="shared" si="5"/>
        <v>0</v>
      </c>
      <c r="K16" s="332">
        <f t="shared" si="6"/>
        <v>51</v>
      </c>
      <c r="L16" s="277">
        <f t="shared" si="6"/>
        <v>3</v>
      </c>
      <c r="M16" s="333">
        <f t="shared" si="6"/>
        <v>54</v>
      </c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1"/>
      <c r="AY16" s="271"/>
      <c r="AZ16" s="271"/>
      <c r="BA16" s="271"/>
      <c r="BB16" s="271"/>
      <c r="BC16" s="271"/>
      <c r="BD16" s="271"/>
      <c r="BE16" s="271"/>
      <c r="BF16" s="271"/>
      <c r="BG16" s="271"/>
      <c r="BH16" s="271"/>
      <c r="BI16" s="271"/>
      <c r="BJ16" s="271"/>
      <c r="BK16" s="271"/>
      <c r="BL16" s="271"/>
      <c r="BM16" s="271"/>
      <c r="BN16" s="271"/>
      <c r="BO16" s="271"/>
      <c r="BP16" s="271"/>
      <c r="BQ16" s="271"/>
      <c r="BR16" s="271"/>
      <c r="BS16" s="271"/>
      <c r="BT16" s="271"/>
      <c r="BU16" s="271"/>
      <c r="BV16" s="271"/>
      <c r="BW16" s="271"/>
      <c r="BX16" s="271"/>
      <c r="BY16" s="271"/>
      <c r="BZ16" s="271"/>
      <c r="CA16" s="271"/>
      <c r="CB16" s="271"/>
      <c r="CC16" s="271"/>
      <c r="CD16" s="271"/>
      <c r="CE16" s="271"/>
      <c r="CF16" s="271"/>
      <c r="CG16" s="271"/>
      <c r="CH16" s="271"/>
      <c r="CI16" s="271"/>
      <c r="CJ16" s="271"/>
      <c r="CK16" s="271"/>
      <c r="CL16" s="271"/>
      <c r="CM16" s="271"/>
      <c r="CN16" s="271"/>
      <c r="CO16" s="271"/>
      <c r="CP16" s="271"/>
      <c r="CQ16" s="271"/>
      <c r="CR16" s="271"/>
      <c r="CS16" s="271"/>
      <c r="CT16" s="271"/>
      <c r="CU16" s="271"/>
      <c r="CV16" s="271"/>
      <c r="CW16" s="271"/>
      <c r="CX16" s="271"/>
      <c r="CY16" s="271"/>
      <c r="CZ16" s="271"/>
      <c r="DA16" s="271"/>
      <c r="DB16" s="271"/>
      <c r="DC16" s="271"/>
      <c r="DD16" s="271"/>
      <c r="DE16" s="271"/>
      <c r="DF16" s="271"/>
      <c r="DG16" s="271"/>
      <c r="DH16" s="271"/>
      <c r="DI16" s="271"/>
      <c r="DJ16" s="271"/>
      <c r="DK16" s="271"/>
      <c r="DL16" s="271"/>
      <c r="DM16" s="271"/>
      <c r="DN16" s="271"/>
    </row>
    <row r="17" spans="1:118" s="272" customFormat="1" ht="15.75" customHeight="1">
      <c r="A17" s="266" t="s">
        <v>79</v>
      </c>
      <c r="B17" s="277">
        <f t="shared" si="0"/>
        <v>0</v>
      </c>
      <c r="C17" s="277">
        <f t="shared" si="0"/>
        <v>0</v>
      </c>
      <c r="D17" s="498">
        <f t="shared" si="3"/>
        <v>0</v>
      </c>
      <c r="E17" s="277">
        <f t="shared" si="1"/>
        <v>0</v>
      </c>
      <c r="F17" s="499">
        <f t="shared" si="1"/>
        <v>0</v>
      </c>
      <c r="G17" s="330">
        <f t="shared" si="4"/>
        <v>0</v>
      </c>
      <c r="H17" s="331">
        <f t="shared" si="2"/>
        <v>0</v>
      </c>
      <c r="I17" s="499">
        <f t="shared" si="2"/>
        <v>0</v>
      </c>
      <c r="J17" s="330">
        <f t="shared" si="5"/>
        <v>0</v>
      </c>
      <c r="K17" s="332">
        <f t="shared" si="6"/>
        <v>0</v>
      </c>
      <c r="L17" s="277">
        <f t="shared" si="6"/>
        <v>0</v>
      </c>
      <c r="M17" s="333">
        <f t="shared" si="6"/>
        <v>0</v>
      </c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  <c r="AY17" s="271"/>
      <c r="AZ17" s="271"/>
      <c r="BA17" s="271"/>
      <c r="BB17" s="271"/>
      <c r="BC17" s="271"/>
      <c r="BD17" s="271"/>
      <c r="BE17" s="271"/>
      <c r="BF17" s="271"/>
      <c r="BG17" s="271"/>
      <c r="BH17" s="271"/>
      <c r="BI17" s="271"/>
      <c r="BJ17" s="271"/>
      <c r="BK17" s="271"/>
      <c r="BL17" s="271"/>
      <c r="BM17" s="271"/>
      <c r="BN17" s="271"/>
      <c r="BO17" s="271"/>
      <c r="BP17" s="271"/>
      <c r="BQ17" s="271"/>
      <c r="BR17" s="271"/>
      <c r="BS17" s="271"/>
      <c r="BT17" s="271"/>
      <c r="BU17" s="271"/>
      <c r="BV17" s="271"/>
      <c r="BW17" s="271"/>
      <c r="BX17" s="271"/>
      <c r="BY17" s="271"/>
      <c r="BZ17" s="271"/>
      <c r="CA17" s="271"/>
      <c r="CB17" s="271"/>
      <c r="CC17" s="271"/>
      <c r="CD17" s="271"/>
      <c r="CE17" s="271"/>
      <c r="CF17" s="271"/>
      <c r="CG17" s="271"/>
      <c r="CH17" s="271"/>
      <c r="CI17" s="271"/>
      <c r="CJ17" s="271"/>
      <c r="CK17" s="271"/>
      <c r="CL17" s="271"/>
      <c r="CM17" s="271"/>
      <c r="CN17" s="271"/>
      <c r="CO17" s="271"/>
      <c r="CP17" s="271"/>
      <c r="CQ17" s="271"/>
      <c r="CR17" s="271"/>
      <c r="CS17" s="271"/>
      <c r="CT17" s="271"/>
      <c r="CU17" s="271"/>
      <c r="CV17" s="271"/>
      <c r="CW17" s="271"/>
      <c r="CX17" s="271"/>
      <c r="CY17" s="271"/>
      <c r="CZ17" s="271"/>
      <c r="DA17" s="271"/>
      <c r="DB17" s="271"/>
      <c r="DC17" s="271"/>
      <c r="DD17" s="271"/>
      <c r="DE17" s="271"/>
      <c r="DF17" s="271"/>
      <c r="DG17" s="271"/>
      <c r="DH17" s="271"/>
      <c r="DI17" s="271"/>
      <c r="DJ17" s="271"/>
      <c r="DK17" s="271"/>
      <c r="DL17" s="271"/>
      <c r="DM17" s="271"/>
      <c r="DN17" s="271"/>
    </row>
    <row r="18" spans="1:118" s="272" customFormat="1" ht="15.75" customHeight="1">
      <c r="A18" s="500" t="s">
        <v>12</v>
      </c>
      <c r="B18" s="633">
        <f t="shared" si="0"/>
        <v>49</v>
      </c>
      <c r="C18" s="501">
        <f t="shared" si="0"/>
        <v>0</v>
      </c>
      <c r="D18" s="502">
        <f>D31+D43</f>
        <v>49</v>
      </c>
      <c r="E18" s="501">
        <f t="shared" si="1"/>
        <v>44</v>
      </c>
      <c r="F18" s="503">
        <f t="shared" si="1"/>
        <v>5</v>
      </c>
      <c r="G18" s="504">
        <f>G31+G43</f>
        <v>49</v>
      </c>
      <c r="H18" s="505">
        <f t="shared" si="2"/>
        <v>0</v>
      </c>
      <c r="I18" s="503">
        <f t="shared" si="2"/>
        <v>0</v>
      </c>
      <c r="J18" s="506">
        <f>J31+J43</f>
        <v>0</v>
      </c>
      <c r="K18" s="507">
        <f>K31+K43</f>
        <v>93</v>
      </c>
      <c r="L18" s="508">
        <f>L31+L43</f>
        <v>5</v>
      </c>
      <c r="M18" s="509">
        <f>M31+M43</f>
        <v>98</v>
      </c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  <c r="AV18" s="271"/>
      <c r="AW18" s="271"/>
      <c r="AX18" s="271"/>
      <c r="AY18" s="271"/>
      <c r="AZ18" s="271"/>
      <c r="BA18" s="271"/>
      <c r="BB18" s="271"/>
      <c r="BC18" s="271"/>
      <c r="BD18" s="271"/>
      <c r="BE18" s="271"/>
      <c r="BF18" s="271"/>
      <c r="BG18" s="271"/>
      <c r="BH18" s="271"/>
      <c r="BI18" s="271"/>
      <c r="BJ18" s="271"/>
      <c r="BK18" s="271"/>
      <c r="BL18" s="271"/>
      <c r="BM18" s="271"/>
      <c r="BN18" s="271"/>
      <c r="BO18" s="271"/>
      <c r="BP18" s="271"/>
      <c r="BQ18" s="271"/>
      <c r="BR18" s="271"/>
      <c r="BS18" s="271"/>
      <c r="BT18" s="271"/>
      <c r="BU18" s="271"/>
      <c r="BV18" s="271"/>
      <c r="BW18" s="271"/>
      <c r="BX18" s="271"/>
      <c r="BY18" s="271"/>
      <c r="BZ18" s="271"/>
      <c r="CA18" s="271"/>
      <c r="CB18" s="271"/>
      <c r="CC18" s="271"/>
      <c r="CD18" s="271"/>
      <c r="CE18" s="271"/>
      <c r="CF18" s="271"/>
      <c r="CG18" s="271"/>
      <c r="CH18" s="271"/>
      <c r="CI18" s="271"/>
      <c r="CJ18" s="271"/>
      <c r="CK18" s="271"/>
      <c r="CL18" s="271"/>
      <c r="CM18" s="271"/>
      <c r="CN18" s="271"/>
      <c r="CO18" s="271"/>
      <c r="CP18" s="271"/>
      <c r="CQ18" s="271"/>
      <c r="CR18" s="271"/>
      <c r="CS18" s="271"/>
      <c r="CT18" s="271"/>
      <c r="CU18" s="271"/>
      <c r="CV18" s="271"/>
      <c r="CW18" s="271"/>
      <c r="CX18" s="271"/>
      <c r="CY18" s="271"/>
      <c r="CZ18" s="271"/>
      <c r="DA18" s="271"/>
      <c r="DB18" s="271"/>
      <c r="DC18" s="271"/>
      <c r="DD18" s="271"/>
      <c r="DE18" s="271"/>
      <c r="DF18" s="271"/>
      <c r="DG18" s="271"/>
      <c r="DH18" s="271"/>
      <c r="DI18" s="271"/>
      <c r="DJ18" s="271"/>
      <c r="DK18" s="271"/>
      <c r="DL18" s="271"/>
      <c r="DM18" s="271"/>
      <c r="DN18" s="271"/>
    </row>
    <row r="19" spans="1:118" s="272" customFormat="1" ht="15.75" customHeight="1">
      <c r="A19" s="279" t="s">
        <v>23</v>
      </c>
      <c r="B19" s="510"/>
      <c r="C19" s="511"/>
      <c r="D19" s="512"/>
      <c r="E19" s="471"/>
      <c r="F19" s="499"/>
      <c r="G19" s="330"/>
      <c r="H19" s="513"/>
      <c r="I19" s="497"/>
      <c r="J19" s="330"/>
      <c r="K19" s="514"/>
      <c r="L19" s="497"/>
      <c r="M19" s="333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71"/>
      <c r="BI19" s="271"/>
      <c r="BJ19" s="271"/>
      <c r="BK19" s="271"/>
      <c r="BL19" s="271"/>
      <c r="BM19" s="271"/>
      <c r="BN19" s="271"/>
      <c r="BO19" s="271"/>
      <c r="BP19" s="271"/>
      <c r="BQ19" s="271"/>
      <c r="BR19" s="271"/>
      <c r="BS19" s="271"/>
      <c r="BT19" s="271"/>
      <c r="BU19" s="271"/>
      <c r="BV19" s="271"/>
      <c r="BW19" s="271"/>
      <c r="BX19" s="271"/>
      <c r="BY19" s="271"/>
      <c r="BZ19" s="271"/>
      <c r="CA19" s="271"/>
      <c r="CB19" s="271"/>
      <c r="CC19" s="271"/>
      <c r="CD19" s="271"/>
      <c r="CE19" s="271"/>
      <c r="CF19" s="271"/>
      <c r="CG19" s="271"/>
      <c r="CH19" s="271"/>
      <c r="CI19" s="271"/>
      <c r="CJ19" s="271"/>
      <c r="CK19" s="271"/>
      <c r="CL19" s="271"/>
      <c r="CM19" s="271"/>
      <c r="CN19" s="271"/>
      <c r="CO19" s="271"/>
      <c r="CP19" s="271"/>
      <c r="CQ19" s="271"/>
      <c r="CR19" s="271"/>
      <c r="CS19" s="271"/>
      <c r="CT19" s="271"/>
      <c r="CU19" s="271"/>
      <c r="CV19" s="271"/>
      <c r="CW19" s="271"/>
      <c r="CX19" s="271"/>
      <c r="CY19" s="271"/>
      <c r="CZ19" s="271"/>
      <c r="DA19" s="271"/>
      <c r="DB19" s="271"/>
      <c r="DC19" s="271"/>
      <c r="DD19" s="271"/>
      <c r="DE19" s="271"/>
      <c r="DF19" s="271"/>
      <c r="DG19" s="271"/>
      <c r="DH19" s="271"/>
      <c r="DI19" s="271"/>
      <c r="DJ19" s="271"/>
      <c r="DK19" s="271"/>
      <c r="DL19" s="271"/>
      <c r="DM19" s="271"/>
      <c r="DN19" s="271"/>
    </row>
    <row r="20" spans="1:118" s="272" customFormat="1" ht="15.75" customHeight="1">
      <c r="A20" s="283" t="s">
        <v>11</v>
      </c>
      <c r="B20" s="510"/>
      <c r="C20" s="515"/>
      <c r="D20" s="281"/>
      <c r="E20" s="277"/>
      <c r="F20" s="278"/>
      <c r="G20" s="330"/>
      <c r="H20" s="513"/>
      <c r="I20" s="497"/>
      <c r="J20" s="330"/>
      <c r="K20" s="332"/>
      <c r="L20" s="278"/>
      <c r="M20" s="333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  <c r="BK20" s="271"/>
      <c r="BL20" s="271"/>
      <c r="BM20" s="271"/>
      <c r="BN20" s="271"/>
      <c r="BO20" s="271"/>
      <c r="BP20" s="271"/>
      <c r="BQ20" s="271"/>
      <c r="BR20" s="271"/>
      <c r="BS20" s="271"/>
      <c r="BT20" s="271"/>
      <c r="BU20" s="271"/>
      <c r="BV20" s="271"/>
      <c r="BW20" s="271"/>
      <c r="BX20" s="271"/>
      <c r="BY20" s="271"/>
      <c r="BZ20" s="271"/>
      <c r="CA20" s="271"/>
      <c r="CB20" s="271"/>
      <c r="CC20" s="271"/>
      <c r="CD20" s="271"/>
      <c r="CE20" s="271"/>
      <c r="CF20" s="271"/>
      <c r="CG20" s="271"/>
      <c r="CH20" s="271"/>
      <c r="CI20" s="271"/>
      <c r="CJ20" s="271"/>
      <c r="CK20" s="271"/>
      <c r="CL20" s="271"/>
      <c r="CM20" s="271"/>
      <c r="CN20" s="271"/>
      <c r="CO20" s="271"/>
      <c r="CP20" s="271"/>
      <c r="CQ20" s="271"/>
      <c r="CR20" s="271"/>
      <c r="CS20" s="271"/>
      <c r="CT20" s="271"/>
      <c r="CU20" s="271"/>
      <c r="CV20" s="271"/>
      <c r="CW20" s="271"/>
      <c r="CX20" s="271"/>
      <c r="CY20" s="271"/>
      <c r="CZ20" s="271"/>
      <c r="DA20" s="271"/>
      <c r="DB20" s="271"/>
      <c r="DC20" s="271"/>
      <c r="DD20" s="271"/>
      <c r="DE20" s="271"/>
      <c r="DF20" s="271"/>
      <c r="DG20" s="271"/>
      <c r="DH20" s="271"/>
      <c r="DI20" s="271"/>
      <c r="DJ20" s="271"/>
      <c r="DK20" s="271"/>
      <c r="DL20" s="271"/>
      <c r="DM20" s="271"/>
      <c r="DN20" s="271"/>
    </row>
    <row r="21" spans="1:118" s="272" customFormat="1" ht="15.75" customHeight="1">
      <c r="A21" s="321" t="s">
        <v>71</v>
      </c>
      <c r="B21" s="297">
        <v>11</v>
      </c>
      <c r="C21" s="298">
        <v>0</v>
      </c>
      <c r="D21" s="287">
        <f>B21+C21</f>
        <v>11</v>
      </c>
      <c r="E21" s="267">
        <v>6</v>
      </c>
      <c r="F21" s="268">
        <v>0</v>
      </c>
      <c r="G21" s="330">
        <f aca="true" t="shared" si="7" ref="G21:G28">F21+E21</f>
        <v>6</v>
      </c>
      <c r="H21" s="335"/>
      <c r="I21" s="268"/>
      <c r="J21" s="330">
        <f aca="true" t="shared" si="8" ref="J21:J30">I21+H21</f>
        <v>0</v>
      </c>
      <c r="K21" s="514">
        <f>E21+H21+B21</f>
        <v>17</v>
      </c>
      <c r="L21" s="516">
        <f>F21+I21+C21</f>
        <v>0</v>
      </c>
      <c r="M21" s="517">
        <f>G21+J21+D21</f>
        <v>17</v>
      </c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1"/>
      <c r="BA21" s="271"/>
      <c r="BB21" s="271"/>
      <c r="BC21" s="271"/>
      <c r="BD21" s="271"/>
      <c r="BE21" s="271"/>
      <c r="BF21" s="271"/>
      <c r="BG21" s="271"/>
      <c r="BH21" s="271"/>
      <c r="BI21" s="271"/>
      <c r="BJ21" s="271"/>
      <c r="BK21" s="271"/>
      <c r="BL21" s="271"/>
      <c r="BM21" s="271"/>
      <c r="BN21" s="271"/>
      <c r="BO21" s="271"/>
      <c r="BP21" s="271"/>
      <c r="BQ21" s="271"/>
      <c r="BR21" s="271"/>
      <c r="BS21" s="271"/>
      <c r="BT21" s="271"/>
      <c r="BU21" s="271"/>
      <c r="BV21" s="271"/>
      <c r="BW21" s="271"/>
      <c r="BX21" s="271"/>
      <c r="BY21" s="271"/>
      <c r="BZ21" s="271"/>
      <c r="CA21" s="271"/>
      <c r="CB21" s="271"/>
      <c r="CC21" s="271"/>
      <c r="CD21" s="271"/>
      <c r="CE21" s="271"/>
      <c r="CF21" s="271"/>
      <c r="CG21" s="271"/>
      <c r="CH21" s="271"/>
      <c r="CI21" s="271"/>
      <c r="CJ21" s="271"/>
      <c r="CK21" s="271"/>
      <c r="CL21" s="271"/>
      <c r="CM21" s="271"/>
      <c r="CN21" s="271"/>
      <c r="CO21" s="271"/>
      <c r="CP21" s="271"/>
      <c r="CQ21" s="271"/>
      <c r="CR21" s="271"/>
      <c r="CS21" s="271"/>
      <c r="CT21" s="271"/>
      <c r="CU21" s="271"/>
      <c r="CV21" s="271"/>
      <c r="CW21" s="271"/>
      <c r="CX21" s="271"/>
      <c r="CY21" s="271"/>
      <c r="CZ21" s="271"/>
      <c r="DA21" s="271"/>
      <c r="DB21" s="271"/>
      <c r="DC21" s="271"/>
      <c r="DD21" s="271"/>
      <c r="DE21" s="271"/>
      <c r="DF21" s="271"/>
      <c r="DG21" s="271"/>
      <c r="DH21" s="271"/>
      <c r="DI21" s="271"/>
      <c r="DJ21" s="271"/>
      <c r="DK21" s="271"/>
      <c r="DL21" s="271"/>
      <c r="DM21" s="271"/>
      <c r="DN21" s="271"/>
    </row>
    <row r="22" spans="1:118" s="272" customFormat="1" ht="15.75" customHeight="1">
      <c r="A22" s="321" t="s">
        <v>72</v>
      </c>
      <c r="B22" s="297">
        <v>6</v>
      </c>
      <c r="C22" s="298">
        <v>0</v>
      </c>
      <c r="D22" s="287">
        <f aca="true" t="shared" si="9" ref="D22:D43">B22+C22</f>
        <v>6</v>
      </c>
      <c r="E22" s="335">
        <v>5</v>
      </c>
      <c r="F22" s="268">
        <v>0</v>
      </c>
      <c r="G22" s="330">
        <f t="shared" si="7"/>
        <v>5</v>
      </c>
      <c r="H22" s="335"/>
      <c r="I22" s="268"/>
      <c r="J22" s="330">
        <f t="shared" si="8"/>
        <v>0</v>
      </c>
      <c r="K22" s="514">
        <f aca="true" t="shared" si="10" ref="K22:M30">E22+H22+B22</f>
        <v>11</v>
      </c>
      <c r="L22" s="516">
        <f t="shared" si="10"/>
        <v>0</v>
      </c>
      <c r="M22" s="517">
        <f t="shared" si="10"/>
        <v>11</v>
      </c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  <c r="AS22" s="271"/>
      <c r="AT22" s="271"/>
      <c r="AU22" s="271"/>
      <c r="AV22" s="271"/>
      <c r="AW22" s="271"/>
      <c r="AX22" s="271"/>
      <c r="AY22" s="271"/>
      <c r="AZ22" s="271"/>
      <c r="BA22" s="271"/>
      <c r="BB22" s="271"/>
      <c r="BC22" s="271"/>
      <c r="BD22" s="271"/>
      <c r="BE22" s="271"/>
      <c r="BF22" s="271"/>
      <c r="BG22" s="271"/>
      <c r="BH22" s="271"/>
      <c r="BI22" s="271"/>
      <c r="BJ22" s="271"/>
      <c r="BK22" s="271"/>
      <c r="BL22" s="271"/>
      <c r="BM22" s="271"/>
      <c r="BN22" s="271"/>
      <c r="BO22" s="271"/>
      <c r="BP22" s="271"/>
      <c r="BQ22" s="271"/>
      <c r="BR22" s="271"/>
      <c r="BS22" s="271"/>
      <c r="BT22" s="271"/>
      <c r="BU22" s="271"/>
      <c r="BV22" s="271"/>
      <c r="BW22" s="271"/>
      <c r="BX22" s="271"/>
      <c r="BY22" s="271"/>
      <c r="BZ22" s="271"/>
      <c r="CA22" s="271"/>
      <c r="CB22" s="271"/>
      <c r="CC22" s="271"/>
      <c r="CD22" s="271"/>
      <c r="CE22" s="271"/>
      <c r="CF22" s="271"/>
      <c r="CG22" s="271"/>
      <c r="CH22" s="271"/>
      <c r="CI22" s="271"/>
      <c r="CJ22" s="271"/>
      <c r="CK22" s="271"/>
      <c r="CL22" s="271"/>
      <c r="CM22" s="271"/>
      <c r="CN22" s="271"/>
      <c r="CO22" s="271"/>
      <c r="CP22" s="271"/>
      <c r="CQ22" s="271"/>
      <c r="CR22" s="271"/>
      <c r="CS22" s="271"/>
      <c r="CT22" s="271"/>
      <c r="CU22" s="271"/>
      <c r="CV22" s="271"/>
      <c r="CW22" s="271"/>
      <c r="CX22" s="271"/>
      <c r="CY22" s="271"/>
      <c r="CZ22" s="271"/>
      <c r="DA22" s="271"/>
      <c r="DB22" s="271"/>
      <c r="DC22" s="271"/>
      <c r="DD22" s="271"/>
      <c r="DE22" s="271"/>
      <c r="DF22" s="271"/>
      <c r="DG22" s="271"/>
      <c r="DH22" s="271"/>
      <c r="DI22" s="271"/>
      <c r="DJ22" s="271"/>
      <c r="DK22" s="271"/>
      <c r="DL22" s="271"/>
      <c r="DM22" s="271"/>
      <c r="DN22" s="271"/>
    </row>
    <row r="23" spans="1:118" s="272" customFormat="1" ht="15.75" customHeight="1">
      <c r="A23" s="274" t="s">
        <v>73</v>
      </c>
      <c r="B23" s="288" t="s">
        <v>92</v>
      </c>
      <c r="C23" s="289" t="s">
        <v>92</v>
      </c>
      <c r="D23" s="287">
        <f t="shared" si="9"/>
        <v>0</v>
      </c>
      <c r="E23" s="335">
        <v>3</v>
      </c>
      <c r="F23" s="268">
        <v>0</v>
      </c>
      <c r="G23" s="330">
        <f t="shared" si="7"/>
        <v>3</v>
      </c>
      <c r="H23" s="335"/>
      <c r="I23" s="268"/>
      <c r="J23" s="330">
        <f t="shared" si="8"/>
        <v>0</v>
      </c>
      <c r="K23" s="514">
        <f t="shared" si="10"/>
        <v>3</v>
      </c>
      <c r="L23" s="516">
        <f t="shared" si="10"/>
        <v>0</v>
      </c>
      <c r="M23" s="517">
        <f t="shared" si="10"/>
        <v>3</v>
      </c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271"/>
      <c r="AQ23" s="271"/>
      <c r="AR23" s="271"/>
      <c r="AS23" s="271"/>
      <c r="AT23" s="271"/>
      <c r="AU23" s="271"/>
      <c r="AV23" s="271"/>
      <c r="AW23" s="271"/>
      <c r="AX23" s="271"/>
      <c r="AY23" s="271"/>
      <c r="AZ23" s="271"/>
      <c r="BA23" s="271"/>
      <c r="BB23" s="271"/>
      <c r="BC23" s="271"/>
      <c r="BD23" s="271"/>
      <c r="BE23" s="271"/>
      <c r="BF23" s="271"/>
      <c r="BG23" s="271"/>
      <c r="BH23" s="271"/>
      <c r="BI23" s="271"/>
      <c r="BJ23" s="271"/>
      <c r="BK23" s="271"/>
      <c r="BL23" s="271"/>
      <c r="BM23" s="271"/>
      <c r="BN23" s="271"/>
      <c r="BO23" s="271"/>
      <c r="BP23" s="271"/>
      <c r="BQ23" s="271"/>
      <c r="BR23" s="271"/>
      <c r="BS23" s="271"/>
      <c r="BT23" s="271"/>
      <c r="BU23" s="271"/>
      <c r="BV23" s="271"/>
      <c r="BW23" s="271"/>
      <c r="BX23" s="271"/>
      <c r="BY23" s="271"/>
      <c r="BZ23" s="271"/>
      <c r="CA23" s="271"/>
      <c r="CB23" s="271"/>
      <c r="CC23" s="271"/>
      <c r="CD23" s="271"/>
      <c r="CE23" s="271"/>
      <c r="CF23" s="271"/>
      <c r="CG23" s="271"/>
      <c r="CH23" s="271"/>
      <c r="CI23" s="271"/>
      <c r="CJ23" s="271"/>
      <c r="CK23" s="271"/>
      <c r="CL23" s="271"/>
      <c r="CM23" s="271"/>
      <c r="CN23" s="271"/>
      <c r="CO23" s="271"/>
      <c r="CP23" s="271"/>
      <c r="CQ23" s="271"/>
      <c r="CR23" s="271"/>
      <c r="CS23" s="271"/>
      <c r="CT23" s="271"/>
      <c r="CU23" s="271"/>
      <c r="CV23" s="271"/>
      <c r="CW23" s="271"/>
      <c r="CX23" s="271"/>
      <c r="CY23" s="271"/>
      <c r="CZ23" s="271"/>
      <c r="DA23" s="271"/>
      <c r="DB23" s="271"/>
      <c r="DC23" s="271"/>
      <c r="DD23" s="271"/>
      <c r="DE23" s="271"/>
      <c r="DF23" s="271"/>
      <c r="DG23" s="271"/>
      <c r="DH23" s="271"/>
      <c r="DI23" s="271"/>
      <c r="DJ23" s="271"/>
      <c r="DK23" s="271"/>
      <c r="DL23" s="271"/>
      <c r="DM23" s="271"/>
      <c r="DN23" s="271"/>
    </row>
    <row r="24" spans="1:118" s="272" customFormat="1" ht="15.75" customHeight="1">
      <c r="A24" s="274" t="s">
        <v>74</v>
      </c>
      <c r="B24" s="288" t="s">
        <v>1</v>
      </c>
      <c r="C24" s="289" t="s">
        <v>92</v>
      </c>
      <c r="D24" s="287">
        <f t="shared" si="9"/>
        <v>2</v>
      </c>
      <c r="E24" s="335">
        <v>0</v>
      </c>
      <c r="F24" s="268">
        <v>0</v>
      </c>
      <c r="G24" s="330">
        <f t="shared" si="7"/>
        <v>0</v>
      </c>
      <c r="H24" s="335"/>
      <c r="I24" s="268"/>
      <c r="J24" s="330">
        <f t="shared" si="8"/>
        <v>0</v>
      </c>
      <c r="K24" s="514">
        <f t="shared" si="10"/>
        <v>2</v>
      </c>
      <c r="L24" s="516">
        <f t="shared" si="10"/>
        <v>0</v>
      </c>
      <c r="M24" s="517">
        <f t="shared" si="10"/>
        <v>2</v>
      </c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  <c r="AS24" s="271"/>
      <c r="AT24" s="271"/>
      <c r="AU24" s="271"/>
      <c r="AV24" s="271"/>
      <c r="AW24" s="271"/>
      <c r="AX24" s="271"/>
      <c r="AY24" s="271"/>
      <c r="AZ24" s="271"/>
      <c r="BA24" s="271"/>
      <c r="BB24" s="271"/>
      <c r="BC24" s="271"/>
      <c r="BD24" s="271"/>
      <c r="BE24" s="271"/>
      <c r="BF24" s="271"/>
      <c r="BG24" s="271"/>
      <c r="BH24" s="271"/>
      <c r="BI24" s="271"/>
      <c r="BJ24" s="271"/>
      <c r="BK24" s="271"/>
      <c r="BL24" s="271"/>
      <c r="BM24" s="271"/>
      <c r="BN24" s="271"/>
      <c r="BO24" s="271"/>
      <c r="BP24" s="271"/>
      <c r="BQ24" s="271"/>
      <c r="BR24" s="271"/>
      <c r="BS24" s="271"/>
      <c r="BT24" s="271"/>
      <c r="BU24" s="271"/>
      <c r="BV24" s="271"/>
      <c r="BW24" s="271"/>
      <c r="BX24" s="271"/>
      <c r="BY24" s="271"/>
      <c r="BZ24" s="271"/>
      <c r="CA24" s="271"/>
      <c r="CB24" s="271"/>
      <c r="CC24" s="271"/>
      <c r="CD24" s="271"/>
      <c r="CE24" s="271"/>
      <c r="CF24" s="271"/>
      <c r="CG24" s="271"/>
      <c r="CH24" s="271"/>
      <c r="CI24" s="271"/>
      <c r="CJ24" s="271"/>
      <c r="CK24" s="271"/>
      <c r="CL24" s="271"/>
      <c r="CM24" s="271"/>
      <c r="CN24" s="271"/>
      <c r="CO24" s="271"/>
      <c r="CP24" s="271"/>
      <c r="CQ24" s="271"/>
      <c r="CR24" s="271"/>
      <c r="CS24" s="271"/>
      <c r="CT24" s="271"/>
      <c r="CU24" s="271"/>
      <c r="CV24" s="271"/>
      <c r="CW24" s="271"/>
      <c r="CX24" s="271"/>
      <c r="CY24" s="271"/>
      <c r="CZ24" s="271"/>
      <c r="DA24" s="271"/>
      <c r="DB24" s="271"/>
      <c r="DC24" s="271"/>
      <c r="DD24" s="271"/>
      <c r="DE24" s="271"/>
      <c r="DF24" s="271"/>
      <c r="DG24" s="271"/>
      <c r="DH24" s="271"/>
      <c r="DI24" s="271"/>
      <c r="DJ24" s="271"/>
      <c r="DK24" s="271"/>
      <c r="DL24" s="271"/>
      <c r="DM24" s="271"/>
      <c r="DN24" s="271"/>
    </row>
    <row r="25" spans="1:118" s="272" customFormat="1" ht="15.75" customHeight="1">
      <c r="A25" s="266" t="s">
        <v>55</v>
      </c>
      <c r="B25" s="284">
        <v>0</v>
      </c>
      <c r="C25" s="292">
        <v>0</v>
      </c>
      <c r="D25" s="287">
        <f t="shared" si="9"/>
        <v>0</v>
      </c>
      <c r="E25" s="335">
        <v>0</v>
      </c>
      <c r="F25" s="268">
        <v>0</v>
      </c>
      <c r="G25" s="330">
        <f t="shared" si="7"/>
        <v>0</v>
      </c>
      <c r="H25" s="335"/>
      <c r="I25" s="268"/>
      <c r="J25" s="330">
        <f t="shared" si="8"/>
        <v>0</v>
      </c>
      <c r="K25" s="514">
        <f t="shared" si="10"/>
        <v>0</v>
      </c>
      <c r="L25" s="516">
        <f t="shared" si="10"/>
        <v>0</v>
      </c>
      <c r="M25" s="517">
        <f t="shared" si="10"/>
        <v>0</v>
      </c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  <c r="AE25" s="271"/>
      <c r="AF25" s="271"/>
      <c r="AG25" s="271"/>
      <c r="AH25" s="271"/>
      <c r="AI25" s="271"/>
      <c r="AJ25" s="271"/>
      <c r="AK25" s="271"/>
      <c r="AL25" s="271"/>
      <c r="AM25" s="271"/>
      <c r="AN25" s="271"/>
      <c r="AO25" s="271"/>
      <c r="AP25" s="271"/>
      <c r="AQ25" s="271"/>
      <c r="AR25" s="271"/>
      <c r="AS25" s="271"/>
      <c r="AT25" s="271"/>
      <c r="AU25" s="271"/>
      <c r="AV25" s="271"/>
      <c r="AW25" s="271"/>
      <c r="AX25" s="271"/>
      <c r="AY25" s="271"/>
      <c r="AZ25" s="271"/>
      <c r="BA25" s="271"/>
      <c r="BB25" s="271"/>
      <c r="BC25" s="271"/>
      <c r="BD25" s="271"/>
      <c r="BE25" s="271"/>
      <c r="BF25" s="271"/>
      <c r="BG25" s="271"/>
      <c r="BH25" s="271"/>
      <c r="BI25" s="271"/>
      <c r="BJ25" s="271"/>
      <c r="BK25" s="271"/>
      <c r="BL25" s="271"/>
      <c r="BM25" s="271"/>
      <c r="BN25" s="271"/>
      <c r="BO25" s="271"/>
      <c r="BP25" s="271"/>
      <c r="BQ25" s="271"/>
      <c r="BR25" s="271"/>
      <c r="BS25" s="271"/>
      <c r="BT25" s="271"/>
      <c r="BU25" s="271"/>
      <c r="BV25" s="271"/>
      <c r="BW25" s="271"/>
      <c r="BX25" s="271"/>
      <c r="BY25" s="271"/>
      <c r="BZ25" s="271"/>
      <c r="CA25" s="271"/>
      <c r="CB25" s="271"/>
      <c r="CC25" s="271"/>
      <c r="CD25" s="271"/>
      <c r="CE25" s="271"/>
      <c r="CF25" s="271"/>
      <c r="CG25" s="271"/>
      <c r="CH25" s="271"/>
      <c r="CI25" s="271"/>
      <c r="CJ25" s="271"/>
      <c r="CK25" s="271"/>
      <c r="CL25" s="271"/>
      <c r="CM25" s="271"/>
      <c r="CN25" s="271"/>
      <c r="CO25" s="271"/>
      <c r="CP25" s="271"/>
      <c r="CQ25" s="271"/>
      <c r="CR25" s="271"/>
      <c r="CS25" s="271"/>
      <c r="CT25" s="271"/>
      <c r="CU25" s="271"/>
      <c r="CV25" s="271"/>
      <c r="CW25" s="271"/>
      <c r="CX25" s="271"/>
      <c r="CY25" s="271"/>
      <c r="CZ25" s="271"/>
      <c r="DA25" s="271"/>
      <c r="DB25" s="271"/>
      <c r="DC25" s="271"/>
      <c r="DD25" s="271"/>
      <c r="DE25" s="271"/>
      <c r="DF25" s="271"/>
      <c r="DG25" s="271"/>
      <c r="DH25" s="271"/>
      <c r="DI25" s="271"/>
      <c r="DJ25" s="271"/>
      <c r="DK25" s="271"/>
      <c r="DL25" s="271"/>
      <c r="DM25" s="271"/>
      <c r="DN25" s="271"/>
    </row>
    <row r="26" spans="1:118" s="272" customFormat="1" ht="15.75" customHeight="1">
      <c r="A26" s="275" t="s">
        <v>75</v>
      </c>
      <c r="B26" s="1322">
        <v>0</v>
      </c>
      <c r="C26" s="1323">
        <v>0</v>
      </c>
      <c r="D26" s="287">
        <f t="shared" si="9"/>
        <v>0</v>
      </c>
      <c r="E26" s="335">
        <v>0</v>
      </c>
      <c r="F26" s="268">
        <v>0</v>
      </c>
      <c r="G26" s="330">
        <f t="shared" si="7"/>
        <v>0</v>
      </c>
      <c r="H26" s="335"/>
      <c r="I26" s="268"/>
      <c r="J26" s="330">
        <f t="shared" si="8"/>
        <v>0</v>
      </c>
      <c r="K26" s="514">
        <f t="shared" si="10"/>
        <v>0</v>
      </c>
      <c r="L26" s="516">
        <f t="shared" si="10"/>
        <v>0</v>
      </c>
      <c r="M26" s="517">
        <f t="shared" si="10"/>
        <v>0</v>
      </c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1"/>
      <c r="AS26" s="271"/>
      <c r="AT26" s="271"/>
      <c r="AU26" s="271"/>
      <c r="AV26" s="271"/>
      <c r="AW26" s="271"/>
      <c r="AX26" s="271"/>
      <c r="AY26" s="271"/>
      <c r="AZ26" s="271"/>
      <c r="BA26" s="271"/>
      <c r="BB26" s="271"/>
      <c r="BC26" s="271"/>
      <c r="BD26" s="271"/>
      <c r="BE26" s="271"/>
      <c r="BF26" s="271"/>
      <c r="BG26" s="271"/>
      <c r="BH26" s="271"/>
      <c r="BI26" s="271"/>
      <c r="BJ26" s="271"/>
      <c r="BK26" s="271"/>
      <c r="BL26" s="271"/>
      <c r="BM26" s="271"/>
      <c r="BN26" s="271"/>
      <c r="BO26" s="271"/>
      <c r="BP26" s="271"/>
      <c r="BQ26" s="271"/>
      <c r="BR26" s="271"/>
      <c r="BS26" s="271"/>
      <c r="BT26" s="271"/>
      <c r="BU26" s="271"/>
      <c r="BV26" s="271"/>
      <c r="BW26" s="271"/>
      <c r="BX26" s="271"/>
      <c r="BY26" s="271"/>
      <c r="BZ26" s="271"/>
      <c r="CA26" s="271"/>
      <c r="CB26" s="271"/>
      <c r="CC26" s="271"/>
      <c r="CD26" s="271"/>
      <c r="CE26" s="271"/>
      <c r="CF26" s="271"/>
      <c r="CG26" s="271"/>
      <c r="CH26" s="271"/>
      <c r="CI26" s="271"/>
      <c r="CJ26" s="271"/>
      <c r="CK26" s="271"/>
      <c r="CL26" s="271"/>
      <c r="CM26" s="271"/>
      <c r="CN26" s="271"/>
      <c r="CO26" s="271"/>
      <c r="CP26" s="271"/>
      <c r="CQ26" s="271"/>
      <c r="CR26" s="271"/>
      <c r="CS26" s="271"/>
      <c r="CT26" s="271"/>
      <c r="CU26" s="271"/>
      <c r="CV26" s="271"/>
      <c r="CW26" s="271"/>
      <c r="CX26" s="271"/>
      <c r="CY26" s="271"/>
      <c r="CZ26" s="271"/>
      <c r="DA26" s="271"/>
      <c r="DB26" s="271"/>
      <c r="DC26" s="271"/>
      <c r="DD26" s="271"/>
      <c r="DE26" s="271"/>
      <c r="DF26" s="271"/>
      <c r="DG26" s="271"/>
      <c r="DH26" s="271"/>
      <c r="DI26" s="271"/>
      <c r="DJ26" s="271"/>
      <c r="DK26" s="271"/>
      <c r="DL26" s="271"/>
      <c r="DM26" s="271"/>
      <c r="DN26" s="271"/>
    </row>
    <row r="27" spans="1:118" s="272" customFormat="1" ht="15.75" customHeight="1">
      <c r="A27" s="276" t="s">
        <v>76</v>
      </c>
      <c r="B27" s="290" t="s">
        <v>1</v>
      </c>
      <c r="C27" s="291" t="s">
        <v>92</v>
      </c>
      <c r="D27" s="287">
        <f t="shared" si="9"/>
        <v>2</v>
      </c>
      <c r="E27" s="335">
        <v>5</v>
      </c>
      <c r="F27" s="268">
        <v>1</v>
      </c>
      <c r="G27" s="330">
        <f t="shared" si="7"/>
        <v>6</v>
      </c>
      <c r="H27" s="335"/>
      <c r="I27" s="268"/>
      <c r="J27" s="330">
        <f t="shared" si="8"/>
        <v>0</v>
      </c>
      <c r="K27" s="514">
        <f t="shared" si="10"/>
        <v>7</v>
      </c>
      <c r="L27" s="516">
        <f t="shared" si="10"/>
        <v>1</v>
      </c>
      <c r="M27" s="517">
        <f t="shared" si="10"/>
        <v>8</v>
      </c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  <c r="BC27" s="271"/>
      <c r="BD27" s="271"/>
      <c r="BE27" s="271"/>
      <c r="BF27" s="271"/>
      <c r="BG27" s="271"/>
      <c r="BH27" s="271"/>
      <c r="BI27" s="271"/>
      <c r="BJ27" s="271"/>
      <c r="BK27" s="271"/>
      <c r="BL27" s="271"/>
      <c r="BM27" s="271"/>
      <c r="BN27" s="271"/>
      <c r="BO27" s="271"/>
      <c r="BP27" s="271"/>
      <c r="BQ27" s="271"/>
      <c r="BR27" s="271"/>
      <c r="BS27" s="271"/>
      <c r="BT27" s="271"/>
      <c r="BU27" s="271"/>
      <c r="BV27" s="271"/>
      <c r="BW27" s="271"/>
      <c r="BX27" s="271"/>
      <c r="BY27" s="271"/>
      <c r="BZ27" s="271"/>
      <c r="CA27" s="271"/>
      <c r="CB27" s="271"/>
      <c r="CC27" s="271"/>
      <c r="CD27" s="271"/>
      <c r="CE27" s="271"/>
      <c r="CF27" s="271"/>
      <c r="CG27" s="271"/>
      <c r="CH27" s="271"/>
      <c r="CI27" s="271"/>
      <c r="CJ27" s="271"/>
      <c r="CK27" s="271"/>
      <c r="CL27" s="271"/>
      <c r="CM27" s="271"/>
      <c r="CN27" s="271"/>
      <c r="CO27" s="271"/>
      <c r="CP27" s="271"/>
      <c r="CQ27" s="271"/>
      <c r="CR27" s="271"/>
      <c r="CS27" s="271"/>
      <c r="CT27" s="271"/>
      <c r="CU27" s="271"/>
      <c r="CV27" s="271"/>
      <c r="CW27" s="271"/>
      <c r="CX27" s="271"/>
      <c r="CY27" s="271"/>
      <c r="CZ27" s="271"/>
      <c r="DA27" s="271"/>
      <c r="DB27" s="271"/>
      <c r="DC27" s="271"/>
      <c r="DD27" s="271"/>
      <c r="DE27" s="271"/>
      <c r="DF27" s="271"/>
      <c r="DG27" s="271"/>
      <c r="DH27" s="271"/>
      <c r="DI27" s="271"/>
      <c r="DJ27" s="271"/>
      <c r="DK27" s="271"/>
      <c r="DL27" s="271"/>
      <c r="DM27" s="271"/>
      <c r="DN27" s="271"/>
    </row>
    <row r="28" spans="1:118" s="272" customFormat="1" ht="15.75" customHeight="1">
      <c r="A28" s="276" t="s">
        <v>77</v>
      </c>
      <c r="B28" s="290" t="s">
        <v>0</v>
      </c>
      <c r="C28" s="289" t="s">
        <v>92</v>
      </c>
      <c r="D28" s="287">
        <f t="shared" si="9"/>
        <v>1</v>
      </c>
      <c r="E28" s="335">
        <v>1</v>
      </c>
      <c r="F28" s="268">
        <v>1</v>
      </c>
      <c r="G28" s="270">
        <f t="shared" si="7"/>
        <v>2</v>
      </c>
      <c r="H28" s="335"/>
      <c r="I28" s="268"/>
      <c r="J28" s="330">
        <f t="shared" si="8"/>
        <v>0</v>
      </c>
      <c r="K28" s="514">
        <f t="shared" si="10"/>
        <v>2</v>
      </c>
      <c r="L28" s="516">
        <f t="shared" si="10"/>
        <v>1</v>
      </c>
      <c r="M28" s="517">
        <f t="shared" si="10"/>
        <v>3</v>
      </c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K28" s="271"/>
      <c r="AL28" s="271"/>
      <c r="AM28" s="271"/>
      <c r="AN28" s="271"/>
      <c r="AO28" s="271"/>
      <c r="AP28" s="271"/>
      <c r="AQ28" s="271"/>
      <c r="AR28" s="271"/>
      <c r="AS28" s="271"/>
      <c r="AT28" s="271"/>
      <c r="AU28" s="271"/>
      <c r="AV28" s="271"/>
      <c r="AW28" s="271"/>
      <c r="AX28" s="271"/>
      <c r="AY28" s="271"/>
      <c r="AZ28" s="271"/>
      <c r="BA28" s="271"/>
      <c r="BB28" s="271"/>
      <c r="BC28" s="271"/>
      <c r="BD28" s="271"/>
      <c r="BE28" s="271"/>
      <c r="BF28" s="271"/>
      <c r="BG28" s="271"/>
      <c r="BH28" s="271"/>
      <c r="BI28" s="271"/>
      <c r="BJ28" s="271"/>
      <c r="BK28" s="271"/>
      <c r="BL28" s="271"/>
      <c r="BM28" s="271"/>
      <c r="BN28" s="271"/>
      <c r="BO28" s="271"/>
      <c r="BP28" s="271"/>
      <c r="BQ28" s="271"/>
      <c r="BR28" s="271"/>
      <c r="BS28" s="271"/>
      <c r="BT28" s="271"/>
      <c r="BU28" s="271"/>
      <c r="BV28" s="271"/>
      <c r="BW28" s="271"/>
      <c r="BX28" s="271"/>
      <c r="BY28" s="271"/>
      <c r="BZ28" s="271"/>
      <c r="CA28" s="271"/>
      <c r="CB28" s="271"/>
      <c r="CC28" s="271"/>
      <c r="CD28" s="271"/>
      <c r="CE28" s="271"/>
      <c r="CF28" s="271"/>
      <c r="CG28" s="271"/>
      <c r="CH28" s="271"/>
      <c r="CI28" s="271"/>
      <c r="CJ28" s="271"/>
      <c r="CK28" s="271"/>
      <c r="CL28" s="271"/>
      <c r="CM28" s="271"/>
      <c r="CN28" s="271"/>
      <c r="CO28" s="271"/>
      <c r="CP28" s="271"/>
      <c r="CQ28" s="271"/>
      <c r="CR28" s="271"/>
      <c r="CS28" s="271"/>
      <c r="CT28" s="271"/>
      <c r="CU28" s="271"/>
      <c r="CV28" s="271"/>
      <c r="CW28" s="271"/>
      <c r="CX28" s="271"/>
      <c r="CY28" s="271"/>
      <c r="CZ28" s="271"/>
      <c r="DA28" s="271"/>
      <c r="DB28" s="271"/>
      <c r="DC28" s="271"/>
      <c r="DD28" s="271"/>
      <c r="DE28" s="271"/>
      <c r="DF28" s="271"/>
      <c r="DG28" s="271"/>
      <c r="DH28" s="271"/>
      <c r="DI28" s="271"/>
      <c r="DJ28" s="271"/>
      <c r="DK28" s="271"/>
      <c r="DL28" s="271"/>
      <c r="DM28" s="271"/>
      <c r="DN28" s="271"/>
    </row>
    <row r="29" spans="1:118" s="272" customFormat="1" ht="15.75" customHeight="1">
      <c r="A29" s="266" t="s">
        <v>78</v>
      </c>
      <c r="B29" s="284">
        <v>27</v>
      </c>
      <c r="C29" s="292">
        <v>0</v>
      </c>
      <c r="D29" s="287">
        <f t="shared" si="9"/>
        <v>27</v>
      </c>
      <c r="E29" s="335">
        <v>24</v>
      </c>
      <c r="F29" s="268">
        <v>3</v>
      </c>
      <c r="G29" s="330">
        <f>E29+F29</f>
        <v>27</v>
      </c>
      <c r="H29" s="335">
        <v>0</v>
      </c>
      <c r="I29" s="268">
        <v>0</v>
      </c>
      <c r="J29" s="330">
        <f t="shared" si="8"/>
        <v>0</v>
      </c>
      <c r="K29" s="514">
        <f t="shared" si="10"/>
        <v>51</v>
      </c>
      <c r="L29" s="516">
        <f t="shared" si="10"/>
        <v>3</v>
      </c>
      <c r="M29" s="517">
        <f t="shared" si="10"/>
        <v>54</v>
      </c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271"/>
      <c r="AE29" s="271"/>
      <c r="AF29" s="271"/>
      <c r="AG29" s="271"/>
      <c r="AH29" s="271"/>
      <c r="AI29" s="271"/>
      <c r="AJ29" s="271"/>
      <c r="AK29" s="271"/>
      <c r="AL29" s="271"/>
      <c r="AM29" s="271"/>
      <c r="AN29" s="271"/>
      <c r="AO29" s="271"/>
      <c r="AP29" s="271"/>
      <c r="AQ29" s="271"/>
      <c r="AR29" s="271"/>
      <c r="AS29" s="271"/>
      <c r="AT29" s="271"/>
      <c r="AU29" s="271"/>
      <c r="AV29" s="271"/>
      <c r="AW29" s="271"/>
      <c r="AX29" s="271"/>
      <c r="AY29" s="271"/>
      <c r="AZ29" s="271"/>
      <c r="BA29" s="271"/>
      <c r="BB29" s="271"/>
      <c r="BC29" s="271"/>
      <c r="BD29" s="271"/>
      <c r="BE29" s="271"/>
      <c r="BF29" s="271"/>
      <c r="BG29" s="271"/>
      <c r="BH29" s="271"/>
      <c r="BI29" s="271"/>
      <c r="BJ29" s="271"/>
      <c r="BK29" s="271"/>
      <c r="BL29" s="271"/>
      <c r="BM29" s="271"/>
      <c r="BN29" s="271"/>
      <c r="BO29" s="271"/>
      <c r="BP29" s="271"/>
      <c r="BQ29" s="271"/>
      <c r="BR29" s="271"/>
      <c r="BS29" s="271"/>
      <c r="BT29" s="271"/>
      <c r="BU29" s="271"/>
      <c r="BV29" s="271"/>
      <c r="BW29" s="271"/>
      <c r="BX29" s="271"/>
      <c r="BY29" s="271"/>
      <c r="BZ29" s="271"/>
      <c r="CA29" s="271"/>
      <c r="CB29" s="271"/>
      <c r="CC29" s="271"/>
      <c r="CD29" s="271"/>
      <c r="CE29" s="271"/>
      <c r="CF29" s="271"/>
      <c r="CG29" s="271"/>
      <c r="CH29" s="271"/>
      <c r="CI29" s="271"/>
      <c r="CJ29" s="271"/>
      <c r="CK29" s="271"/>
      <c r="CL29" s="271"/>
      <c r="CM29" s="271"/>
      <c r="CN29" s="271"/>
      <c r="CO29" s="271"/>
      <c r="CP29" s="271"/>
      <c r="CQ29" s="271"/>
      <c r="CR29" s="271"/>
      <c r="CS29" s="271"/>
      <c r="CT29" s="271"/>
      <c r="CU29" s="271"/>
      <c r="CV29" s="271"/>
      <c r="CW29" s="271"/>
      <c r="CX29" s="271"/>
      <c r="CY29" s="271"/>
      <c r="CZ29" s="271"/>
      <c r="DA29" s="271"/>
      <c r="DB29" s="271"/>
      <c r="DC29" s="271"/>
      <c r="DD29" s="271"/>
      <c r="DE29" s="271"/>
      <c r="DF29" s="271"/>
      <c r="DG29" s="271"/>
      <c r="DH29" s="271"/>
      <c r="DI29" s="271"/>
      <c r="DJ29" s="271"/>
      <c r="DK29" s="271"/>
      <c r="DL29" s="271"/>
      <c r="DM29" s="271"/>
      <c r="DN29" s="271"/>
    </row>
    <row r="30" spans="1:118" s="272" customFormat="1" ht="15.75" customHeight="1">
      <c r="A30" s="266" t="s">
        <v>79</v>
      </c>
      <c r="B30" s="284">
        <v>0</v>
      </c>
      <c r="C30" s="292">
        <v>0</v>
      </c>
      <c r="D30" s="287">
        <f t="shared" si="9"/>
        <v>0</v>
      </c>
      <c r="E30" s="335">
        <v>0</v>
      </c>
      <c r="F30" s="268">
        <v>0</v>
      </c>
      <c r="G30" s="330">
        <v>0</v>
      </c>
      <c r="H30" s="335">
        <v>0</v>
      </c>
      <c r="I30" s="268">
        <v>0</v>
      </c>
      <c r="J30" s="330">
        <f t="shared" si="8"/>
        <v>0</v>
      </c>
      <c r="K30" s="514">
        <f t="shared" si="10"/>
        <v>0</v>
      </c>
      <c r="L30" s="516">
        <f t="shared" si="10"/>
        <v>0</v>
      </c>
      <c r="M30" s="517">
        <f t="shared" si="10"/>
        <v>0</v>
      </c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71"/>
      <c r="AB30" s="271"/>
      <c r="AC30" s="271"/>
      <c r="AD30" s="271"/>
      <c r="AE30" s="271"/>
      <c r="AF30" s="271"/>
      <c r="AG30" s="271"/>
      <c r="AH30" s="271"/>
      <c r="AI30" s="271"/>
      <c r="AJ30" s="271"/>
      <c r="AK30" s="271"/>
      <c r="AL30" s="271"/>
      <c r="AM30" s="271"/>
      <c r="AN30" s="271"/>
      <c r="AO30" s="271"/>
      <c r="AP30" s="271"/>
      <c r="AQ30" s="271"/>
      <c r="AR30" s="271"/>
      <c r="AS30" s="271"/>
      <c r="AT30" s="271"/>
      <c r="AU30" s="271"/>
      <c r="AV30" s="271"/>
      <c r="AW30" s="271"/>
      <c r="AX30" s="271"/>
      <c r="AY30" s="271"/>
      <c r="AZ30" s="271"/>
      <c r="BA30" s="271"/>
      <c r="BB30" s="271"/>
      <c r="BC30" s="271"/>
      <c r="BD30" s="271"/>
      <c r="BE30" s="271"/>
      <c r="BF30" s="271"/>
      <c r="BG30" s="271"/>
      <c r="BH30" s="271"/>
      <c r="BI30" s="271"/>
      <c r="BJ30" s="271"/>
      <c r="BK30" s="271"/>
      <c r="BL30" s="271"/>
      <c r="BM30" s="271"/>
      <c r="BN30" s="271"/>
      <c r="BO30" s="271"/>
      <c r="BP30" s="271"/>
      <c r="BQ30" s="271"/>
      <c r="BR30" s="271"/>
      <c r="BS30" s="271"/>
      <c r="BT30" s="271"/>
      <c r="BU30" s="271"/>
      <c r="BV30" s="271"/>
      <c r="BW30" s="271"/>
      <c r="BX30" s="271"/>
      <c r="BY30" s="271"/>
      <c r="BZ30" s="271"/>
      <c r="CA30" s="271"/>
      <c r="CB30" s="271"/>
      <c r="CC30" s="271"/>
      <c r="CD30" s="271"/>
      <c r="CE30" s="271"/>
      <c r="CF30" s="271"/>
      <c r="CG30" s="271"/>
      <c r="CH30" s="271"/>
      <c r="CI30" s="271"/>
      <c r="CJ30" s="271"/>
      <c r="CK30" s="271"/>
      <c r="CL30" s="271"/>
      <c r="CM30" s="271"/>
      <c r="CN30" s="271"/>
      <c r="CO30" s="271"/>
      <c r="CP30" s="271"/>
      <c r="CQ30" s="271"/>
      <c r="CR30" s="271"/>
      <c r="CS30" s="271"/>
      <c r="CT30" s="271"/>
      <c r="CU30" s="271"/>
      <c r="CV30" s="271"/>
      <c r="CW30" s="271"/>
      <c r="CX30" s="271"/>
      <c r="CY30" s="271"/>
      <c r="CZ30" s="271"/>
      <c r="DA30" s="271"/>
      <c r="DB30" s="271"/>
      <c r="DC30" s="271"/>
      <c r="DD30" s="271"/>
      <c r="DE30" s="271"/>
      <c r="DF30" s="271"/>
      <c r="DG30" s="271"/>
      <c r="DH30" s="271"/>
      <c r="DI30" s="271"/>
      <c r="DJ30" s="271"/>
      <c r="DK30" s="271"/>
      <c r="DL30" s="271"/>
      <c r="DM30" s="271"/>
      <c r="DN30" s="271"/>
    </row>
    <row r="31" spans="1:118" s="272" customFormat="1" ht="15.75" customHeight="1">
      <c r="A31" s="283" t="s">
        <v>8</v>
      </c>
      <c r="B31" s="633">
        <f aca="true" t="shared" si="11" ref="B31:M31">B21+B22+B23+B24+B25+B26+B27+B28+B29+B30</f>
        <v>49</v>
      </c>
      <c r="C31" s="1192">
        <f t="shared" si="11"/>
        <v>0</v>
      </c>
      <c r="D31" s="492">
        <f t="shared" si="11"/>
        <v>49</v>
      </c>
      <c r="E31" s="505">
        <f t="shared" si="11"/>
        <v>44</v>
      </c>
      <c r="F31" s="494">
        <f t="shared" si="11"/>
        <v>5</v>
      </c>
      <c r="G31" s="318">
        <f t="shared" si="11"/>
        <v>49</v>
      </c>
      <c r="H31" s="505">
        <f t="shared" si="11"/>
        <v>0</v>
      </c>
      <c r="I31" s="494">
        <f t="shared" si="11"/>
        <v>0</v>
      </c>
      <c r="J31" s="518">
        <f t="shared" si="11"/>
        <v>0</v>
      </c>
      <c r="K31" s="519">
        <f t="shared" si="11"/>
        <v>93</v>
      </c>
      <c r="L31" s="520">
        <f t="shared" si="11"/>
        <v>5</v>
      </c>
      <c r="M31" s="521">
        <f t="shared" si="11"/>
        <v>98</v>
      </c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1"/>
      <c r="AL31" s="271"/>
      <c r="AM31" s="271"/>
      <c r="AN31" s="271"/>
      <c r="AO31" s="271"/>
      <c r="AP31" s="271"/>
      <c r="AQ31" s="271"/>
      <c r="AR31" s="271"/>
      <c r="AS31" s="271"/>
      <c r="AT31" s="271"/>
      <c r="AU31" s="271"/>
      <c r="AV31" s="271"/>
      <c r="AW31" s="271"/>
      <c r="AX31" s="271"/>
      <c r="AY31" s="271"/>
      <c r="AZ31" s="271"/>
      <c r="BA31" s="271"/>
      <c r="BB31" s="271"/>
      <c r="BC31" s="271"/>
      <c r="BD31" s="271"/>
      <c r="BE31" s="271"/>
      <c r="BF31" s="271"/>
      <c r="BG31" s="271"/>
      <c r="BH31" s="271"/>
      <c r="BI31" s="271"/>
      <c r="BJ31" s="271"/>
      <c r="BK31" s="271"/>
      <c r="BL31" s="271"/>
      <c r="BM31" s="271"/>
      <c r="BN31" s="271"/>
      <c r="BO31" s="271"/>
      <c r="BP31" s="271"/>
      <c r="BQ31" s="271"/>
      <c r="BR31" s="271"/>
      <c r="BS31" s="271"/>
      <c r="BT31" s="271"/>
      <c r="BU31" s="271"/>
      <c r="BV31" s="271"/>
      <c r="BW31" s="271"/>
      <c r="BX31" s="271"/>
      <c r="BY31" s="271"/>
      <c r="BZ31" s="271"/>
      <c r="CA31" s="271"/>
      <c r="CB31" s="271"/>
      <c r="CC31" s="271"/>
      <c r="CD31" s="271"/>
      <c r="CE31" s="271"/>
      <c r="CF31" s="271"/>
      <c r="CG31" s="271"/>
      <c r="CH31" s="271"/>
      <c r="CI31" s="271"/>
      <c r="CJ31" s="271"/>
      <c r="CK31" s="271"/>
      <c r="CL31" s="271"/>
      <c r="CM31" s="271"/>
      <c r="CN31" s="271"/>
      <c r="CO31" s="271"/>
      <c r="CP31" s="271"/>
      <c r="CQ31" s="271"/>
      <c r="CR31" s="271"/>
      <c r="CS31" s="271"/>
      <c r="CT31" s="271"/>
      <c r="CU31" s="271"/>
      <c r="CV31" s="271"/>
      <c r="CW31" s="271"/>
      <c r="CX31" s="271"/>
      <c r="CY31" s="271"/>
      <c r="CZ31" s="271"/>
      <c r="DA31" s="271"/>
      <c r="DB31" s="271"/>
      <c r="DC31" s="271"/>
      <c r="DD31" s="271"/>
      <c r="DE31" s="271"/>
      <c r="DF31" s="271"/>
      <c r="DG31" s="271"/>
      <c r="DH31" s="271"/>
      <c r="DI31" s="271"/>
      <c r="DJ31" s="271"/>
      <c r="DK31" s="271"/>
      <c r="DL31" s="271"/>
      <c r="DM31" s="271"/>
      <c r="DN31" s="271"/>
    </row>
    <row r="32" spans="1:118" s="272" customFormat="1" ht="15.75" customHeight="1">
      <c r="A32" s="296" t="s">
        <v>63</v>
      </c>
      <c r="B32" s="280"/>
      <c r="C32" s="334"/>
      <c r="D32" s="281"/>
      <c r="E32" s="335"/>
      <c r="F32" s="268"/>
      <c r="G32" s="295"/>
      <c r="H32" s="335"/>
      <c r="I32" s="268"/>
      <c r="J32" s="295"/>
      <c r="K32" s="514">
        <f aca="true" t="shared" si="12" ref="K32:M45">E32+H32</f>
        <v>0</v>
      </c>
      <c r="L32" s="516">
        <f t="shared" si="12"/>
        <v>0</v>
      </c>
      <c r="M32" s="333">
        <f t="shared" si="12"/>
        <v>0</v>
      </c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  <c r="AE32" s="271"/>
      <c r="AF32" s="271"/>
      <c r="AG32" s="271"/>
      <c r="AH32" s="271"/>
      <c r="AI32" s="271"/>
      <c r="AJ32" s="271"/>
      <c r="AK32" s="271"/>
      <c r="AL32" s="271"/>
      <c r="AM32" s="271"/>
      <c r="AN32" s="271"/>
      <c r="AO32" s="271"/>
      <c r="AP32" s="271"/>
      <c r="AQ32" s="271"/>
      <c r="AR32" s="271"/>
      <c r="AS32" s="271"/>
      <c r="AT32" s="271"/>
      <c r="AU32" s="271"/>
      <c r="AV32" s="271"/>
      <c r="AW32" s="271"/>
      <c r="AX32" s="271"/>
      <c r="AY32" s="271"/>
      <c r="AZ32" s="271"/>
      <c r="BA32" s="271"/>
      <c r="BB32" s="271"/>
      <c r="BC32" s="271"/>
      <c r="BD32" s="271"/>
      <c r="BE32" s="271"/>
      <c r="BF32" s="271"/>
      <c r="BG32" s="271"/>
      <c r="BH32" s="271"/>
      <c r="BI32" s="271"/>
      <c r="BJ32" s="271"/>
      <c r="BK32" s="271"/>
      <c r="BL32" s="271"/>
      <c r="BM32" s="271"/>
      <c r="BN32" s="271"/>
      <c r="BO32" s="271"/>
      <c r="BP32" s="271"/>
      <c r="BQ32" s="271"/>
      <c r="BR32" s="271"/>
      <c r="BS32" s="271"/>
      <c r="BT32" s="271"/>
      <c r="BU32" s="271"/>
      <c r="BV32" s="271"/>
      <c r="BW32" s="271"/>
      <c r="BX32" s="271"/>
      <c r="BY32" s="271"/>
      <c r="BZ32" s="271"/>
      <c r="CA32" s="271"/>
      <c r="CB32" s="271"/>
      <c r="CC32" s="271"/>
      <c r="CD32" s="271"/>
      <c r="CE32" s="271"/>
      <c r="CF32" s="271"/>
      <c r="CG32" s="271"/>
      <c r="CH32" s="271"/>
      <c r="CI32" s="271"/>
      <c r="CJ32" s="271"/>
      <c r="CK32" s="271"/>
      <c r="CL32" s="271"/>
      <c r="CM32" s="271"/>
      <c r="CN32" s="271"/>
      <c r="CO32" s="271"/>
      <c r="CP32" s="271"/>
      <c r="CQ32" s="271"/>
      <c r="CR32" s="271"/>
      <c r="CS32" s="271"/>
      <c r="CT32" s="271"/>
      <c r="CU32" s="271"/>
      <c r="CV32" s="271"/>
      <c r="CW32" s="271"/>
      <c r="CX32" s="271"/>
      <c r="CY32" s="271"/>
      <c r="CZ32" s="271"/>
      <c r="DA32" s="271"/>
      <c r="DB32" s="271"/>
      <c r="DC32" s="271"/>
      <c r="DD32" s="271"/>
      <c r="DE32" s="271"/>
      <c r="DF32" s="271"/>
      <c r="DG32" s="271"/>
      <c r="DH32" s="271"/>
      <c r="DI32" s="271"/>
      <c r="DJ32" s="271"/>
      <c r="DK32" s="271"/>
      <c r="DL32" s="271"/>
      <c r="DM32" s="271"/>
      <c r="DN32" s="271"/>
    </row>
    <row r="33" spans="1:118" s="272" customFormat="1" ht="15.75" customHeight="1">
      <c r="A33" s="321" t="s">
        <v>71</v>
      </c>
      <c r="B33" s="297">
        <v>1</v>
      </c>
      <c r="C33" s="298">
        <v>0</v>
      </c>
      <c r="D33" s="287">
        <f t="shared" si="9"/>
        <v>1</v>
      </c>
      <c r="E33" s="335">
        <v>0</v>
      </c>
      <c r="F33" s="268">
        <v>0</v>
      </c>
      <c r="G33" s="295">
        <f>E33+F33</f>
        <v>0</v>
      </c>
      <c r="H33" s="335">
        <v>0</v>
      </c>
      <c r="I33" s="268">
        <v>0</v>
      </c>
      <c r="J33" s="295">
        <v>0</v>
      </c>
      <c r="K33" s="332">
        <f t="shared" si="12"/>
        <v>0</v>
      </c>
      <c r="L33" s="278">
        <f t="shared" si="12"/>
        <v>0</v>
      </c>
      <c r="M33" s="333">
        <f t="shared" si="12"/>
        <v>0</v>
      </c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1"/>
      <c r="AC33" s="271"/>
      <c r="AD33" s="271"/>
      <c r="AE33" s="271"/>
      <c r="AF33" s="271"/>
      <c r="AG33" s="271"/>
      <c r="AH33" s="271"/>
      <c r="AI33" s="271"/>
      <c r="AJ33" s="271"/>
      <c r="AK33" s="271"/>
      <c r="AL33" s="271"/>
      <c r="AM33" s="271"/>
      <c r="AN33" s="271"/>
      <c r="AO33" s="271"/>
      <c r="AP33" s="271"/>
      <c r="AQ33" s="271"/>
      <c r="AR33" s="271"/>
      <c r="AS33" s="271"/>
      <c r="AT33" s="271"/>
      <c r="AU33" s="271"/>
      <c r="AV33" s="271"/>
      <c r="AW33" s="271"/>
      <c r="AX33" s="271"/>
      <c r="AY33" s="271"/>
      <c r="AZ33" s="271"/>
      <c r="BA33" s="271"/>
      <c r="BB33" s="271"/>
      <c r="BC33" s="271"/>
      <c r="BD33" s="271"/>
      <c r="BE33" s="271"/>
      <c r="BF33" s="271"/>
      <c r="BG33" s="271"/>
      <c r="BH33" s="271"/>
      <c r="BI33" s="271"/>
      <c r="BJ33" s="271"/>
      <c r="BK33" s="271"/>
      <c r="BL33" s="271"/>
      <c r="BM33" s="271"/>
      <c r="BN33" s="271"/>
      <c r="BO33" s="271"/>
      <c r="BP33" s="271"/>
      <c r="BQ33" s="271"/>
      <c r="BR33" s="271"/>
      <c r="BS33" s="271"/>
      <c r="BT33" s="271"/>
      <c r="BU33" s="271"/>
      <c r="BV33" s="271"/>
      <c r="BW33" s="271"/>
      <c r="BX33" s="271"/>
      <c r="BY33" s="271"/>
      <c r="BZ33" s="271"/>
      <c r="CA33" s="271"/>
      <c r="CB33" s="271"/>
      <c r="CC33" s="271"/>
      <c r="CD33" s="271"/>
      <c r="CE33" s="271"/>
      <c r="CF33" s="271"/>
      <c r="CG33" s="271"/>
      <c r="CH33" s="271"/>
      <c r="CI33" s="271"/>
      <c r="CJ33" s="271"/>
      <c r="CK33" s="271"/>
      <c r="CL33" s="271"/>
      <c r="CM33" s="271"/>
      <c r="CN33" s="271"/>
      <c r="CO33" s="271"/>
      <c r="CP33" s="271"/>
      <c r="CQ33" s="271"/>
      <c r="CR33" s="271"/>
      <c r="CS33" s="271"/>
      <c r="CT33" s="271"/>
      <c r="CU33" s="271"/>
      <c r="CV33" s="271"/>
      <c r="CW33" s="271"/>
      <c r="CX33" s="271"/>
      <c r="CY33" s="271"/>
      <c r="CZ33" s="271"/>
      <c r="DA33" s="271"/>
      <c r="DB33" s="271"/>
      <c r="DC33" s="271"/>
      <c r="DD33" s="271"/>
      <c r="DE33" s="271"/>
      <c r="DF33" s="271"/>
      <c r="DG33" s="271"/>
      <c r="DH33" s="271"/>
      <c r="DI33" s="271"/>
      <c r="DJ33" s="271"/>
      <c r="DK33" s="271"/>
      <c r="DL33" s="271"/>
      <c r="DM33" s="271"/>
      <c r="DN33" s="271"/>
    </row>
    <row r="34" spans="1:118" s="272" customFormat="1" ht="15" customHeight="1">
      <c r="A34" s="321" t="s">
        <v>72</v>
      </c>
      <c r="B34" s="297">
        <v>0</v>
      </c>
      <c r="C34" s="298">
        <v>0</v>
      </c>
      <c r="D34" s="287">
        <f t="shared" si="9"/>
        <v>0</v>
      </c>
      <c r="E34" s="335">
        <v>0</v>
      </c>
      <c r="F34" s="268">
        <v>0</v>
      </c>
      <c r="G34" s="295">
        <f aca="true" t="shared" si="13" ref="G34:G42">E34+F34</f>
        <v>0</v>
      </c>
      <c r="H34" s="335">
        <v>0</v>
      </c>
      <c r="I34" s="268">
        <v>0</v>
      </c>
      <c r="J34" s="295">
        <v>0</v>
      </c>
      <c r="K34" s="332">
        <f t="shared" si="12"/>
        <v>0</v>
      </c>
      <c r="L34" s="278">
        <f t="shared" si="12"/>
        <v>0</v>
      </c>
      <c r="M34" s="333">
        <f t="shared" si="12"/>
        <v>0</v>
      </c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1"/>
      <c r="AB34" s="271"/>
      <c r="AC34" s="271"/>
      <c r="AD34" s="271"/>
      <c r="AE34" s="271"/>
      <c r="AF34" s="271"/>
      <c r="AG34" s="271"/>
      <c r="AH34" s="271"/>
      <c r="AI34" s="271"/>
      <c r="AJ34" s="271"/>
      <c r="AK34" s="271"/>
      <c r="AL34" s="271"/>
      <c r="AM34" s="271"/>
      <c r="AN34" s="271"/>
      <c r="AO34" s="271"/>
      <c r="AP34" s="271"/>
      <c r="AQ34" s="271"/>
      <c r="AR34" s="271"/>
      <c r="AS34" s="271"/>
      <c r="AT34" s="271"/>
      <c r="AU34" s="271"/>
      <c r="AV34" s="271"/>
      <c r="AW34" s="271"/>
      <c r="AX34" s="271"/>
      <c r="AY34" s="271"/>
      <c r="AZ34" s="271"/>
      <c r="BA34" s="271"/>
      <c r="BB34" s="271"/>
      <c r="BC34" s="271"/>
      <c r="BD34" s="271"/>
      <c r="BE34" s="271"/>
      <c r="BF34" s="271"/>
      <c r="BG34" s="271"/>
      <c r="BH34" s="271"/>
      <c r="BI34" s="271"/>
      <c r="BJ34" s="271"/>
      <c r="BK34" s="271"/>
      <c r="BL34" s="271"/>
      <c r="BM34" s="271"/>
      <c r="BN34" s="271"/>
      <c r="BO34" s="271"/>
      <c r="BP34" s="271"/>
      <c r="BQ34" s="271"/>
      <c r="BR34" s="271"/>
      <c r="BS34" s="271"/>
      <c r="BT34" s="271"/>
      <c r="BU34" s="271"/>
      <c r="BV34" s="271"/>
      <c r="BW34" s="271"/>
      <c r="BX34" s="271"/>
      <c r="BY34" s="271"/>
      <c r="BZ34" s="271"/>
      <c r="CA34" s="271"/>
      <c r="CB34" s="271"/>
      <c r="CC34" s="271"/>
      <c r="CD34" s="271"/>
      <c r="CE34" s="271"/>
      <c r="CF34" s="271"/>
      <c r="CG34" s="271"/>
      <c r="CH34" s="271"/>
      <c r="CI34" s="271"/>
      <c r="CJ34" s="271"/>
      <c r="CK34" s="271"/>
      <c r="CL34" s="271"/>
      <c r="CM34" s="271"/>
      <c r="CN34" s="271"/>
      <c r="CO34" s="271"/>
      <c r="CP34" s="271"/>
      <c r="CQ34" s="271"/>
      <c r="CR34" s="271"/>
      <c r="CS34" s="271"/>
      <c r="CT34" s="271"/>
      <c r="CU34" s="271"/>
      <c r="CV34" s="271"/>
      <c r="CW34" s="271"/>
      <c r="CX34" s="271"/>
      <c r="CY34" s="271"/>
      <c r="CZ34" s="271"/>
      <c r="DA34" s="271"/>
      <c r="DB34" s="271"/>
      <c r="DC34" s="271"/>
      <c r="DD34" s="271"/>
      <c r="DE34" s="271"/>
      <c r="DF34" s="271"/>
      <c r="DG34" s="271"/>
      <c r="DH34" s="271"/>
      <c r="DI34" s="271"/>
      <c r="DJ34" s="271"/>
      <c r="DK34" s="271"/>
      <c r="DL34" s="271"/>
      <c r="DM34" s="271"/>
      <c r="DN34" s="271"/>
    </row>
    <row r="35" spans="1:118" s="272" customFormat="1" ht="15.75" customHeight="1">
      <c r="A35" s="274" t="s">
        <v>73</v>
      </c>
      <c r="B35" s="288" t="s">
        <v>92</v>
      </c>
      <c r="C35" s="289" t="s">
        <v>92</v>
      </c>
      <c r="D35" s="287">
        <f t="shared" si="9"/>
        <v>0</v>
      </c>
      <c r="E35" s="335">
        <v>0</v>
      </c>
      <c r="F35" s="268">
        <v>0</v>
      </c>
      <c r="G35" s="295">
        <f t="shared" si="13"/>
        <v>0</v>
      </c>
      <c r="H35" s="335">
        <v>0</v>
      </c>
      <c r="I35" s="268">
        <v>0</v>
      </c>
      <c r="J35" s="295">
        <v>0</v>
      </c>
      <c r="K35" s="332">
        <f t="shared" si="12"/>
        <v>0</v>
      </c>
      <c r="L35" s="278">
        <f t="shared" si="12"/>
        <v>0</v>
      </c>
      <c r="M35" s="333">
        <f t="shared" si="12"/>
        <v>0</v>
      </c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271"/>
      <c r="AQ35" s="271"/>
      <c r="AR35" s="271"/>
      <c r="AS35" s="271"/>
      <c r="AT35" s="271"/>
      <c r="AU35" s="271"/>
      <c r="AV35" s="271"/>
      <c r="AW35" s="271"/>
      <c r="AX35" s="271"/>
      <c r="AY35" s="271"/>
      <c r="AZ35" s="271"/>
      <c r="BA35" s="271"/>
      <c r="BB35" s="271"/>
      <c r="BC35" s="271"/>
      <c r="BD35" s="271"/>
      <c r="BE35" s="271"/>
      <c r="BF35" s="271"/>
      <c r="BG35" s="271"/>
      <c r="BH35" s="271"/>
      <c r="BI35" s="271"/>
      <c r="BJ35" s="271"/>
      <c r="BK35" s="271"/>
      <c r="BL35" s="271"/>
      <c r="BM35" s="271"/>
      <c r="BN35" s="271"/>
      <c r="BO35" s="271"/>
      <c r="BP35" s="271"/>
      <c r="BQ35" s="271"/>
      <c r="BR35" s="271"/>
      <c r="BS35" s="271"/>
      <c r="BT35" s="271"/>
      <c r="BU35" s="271"/>
      <c r="BV35" s="271"/>
      <c r="BW35" s="271"/>
      <c r="BX35" s="271"/>
      <c r="BY35" s="271"/>
      <c r="BZ35" s="271"/>
      <c r="CA35" s="271"/>
      <c r="CB35" s="271"/>
      <c r="CC35" s="271"/>
      <c r="CD35" s="271"/>
      <c r="CE35" s="271"/>
      <c r="CF35" s="271"/>
      <c r="CG35" s="271"/>
      <c r="CH35" s="271"/>
      <c r="CI35" s="271"/>
      <c r="CJ35" s="271"/>
      <c r="CK35" s="271"/>
      <c r="CL35" s="271"/>
      <c r="CM35" s="271"/>
      <c r="CN35" s="271"/>
      <c r="CO35" s="271"/>
      <c r="CP35" s="271"/>
      <c r="CQ35" s="271"/>
      <c r="CR35" s="271"/>
      <c r="CS35" s="271"/>
      <c r="CT35" s="271"/>
      <c r="CU35" s="271"/>
      <c r="CV35" s="271"/>
      <c r="CW35" s="271"/>
      <c r="CX35" s="271"/>
      <c r="CY35" s="271"/>
      <c r="CZ35" s="271"/>
      <c r="DA35" s="271"/>
      <c r="DB35" s="271"/>
      <c r="DC35" s="271"/>
      <c r="DD35" s="271"/>
      <c r="DE35" s="271"/>
      <c r="DF35" s="271"/>
      <c r="DG35" s="271"/>
      <c r="DH35" s="271"/>
      <c r="DI35" s="271"/>
      <c r="DJ35" s="271"/>
      <c r="DK35" s="271"/>
      <c r="DL35" s="271"/>
      <c r="DM35" s="271"/>
      <c r="DN35" s="271"/>
    </row>
    <row r="36" spans="1:118" s="272" customFormat="1" ht="15.75" customHeight="1">
      <c r="A36" s="274" t="s">
        <v>74</v>
      </c>
      <c r="B36" s="288" t="s">
        <v>92</v>
      </c>
      <c r="C36" s="289" t="s">
        <v>92</v>
      </c>
      <c r="D36" s="287">
        <f t="shared" si="9"/>
        <v>0</v>
      </c>
      <c r="E36" s="335">
        <v>0</v>
      </c>
      <c r="F36" s="268">
        <v>0</v>
      </c>
      <c r="G36" s="295">
        <f t="shared" si="13"/>
        <v>0</v>
      </c>
      <c r="H36" s="335">
        <v>0</v>
      </c>
      <c r="I36" s="268">
        <v>0</v>
      </c>
      <c r="J36" s="295">
        <v>0</v>
      </c>
      <c r="K36" s="332">
        <f t="shared" si="12"/>
        <v>0</v>
      </c>
      <c r="L36" s="278">
        <f t="shared" si="12"/>
        <v>0</v>
      </c>
      <c r="M36" s="333">
        <f t="shared" si="12"/>
        <v>0</v>
      </c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  <c r="AE36" s="271"/>
      <c r="AF36" s="271"/>
      <c r="AG36" s="271"/>
      <c r="AH36" s="271"/>
      <c r="AI36" s="271"/>
      <c r="AJ36" s="271"/>
      <c r="AK36" s="271"/>
      <c r="AL36" s="271"/>
      <c r="AM36" s="271"/>
      <c r="AN36" s="271"/>
      <c r="AO36" s="271"/>
      <c r="AP36" s="271"/>
      <c r="AQ36" s="271"/>
      <c r="AR36" s="271"/>
      <c r="AS36" s="271"/>
      <c r="AT36" s="271"/>
      <c r="AU36" s="271"/>
      <c r="AV36" s="271"/>
      <c r="AW36" s="271"/>
      <c r="AX36" s="271"/>
      <c r="AY36" s="271"/>
      <c r="AZ36" s="271"/>
      <c r="BA36" s="271"/>
      <c r="BB36" s="271"/>
      <c r="BC36" s="271"/>
      <c r="BD36" s="271"/>
      <c r="BE36" s="271"/>
      <c r="BF36" s="271"/>
      <c r="BG36" s="271"/>
      <c r="BH36" s="271"/>
      <c r="BI36" s="271"/>
      <c r="BJ36" s="271"/>
      <c r="BK36" s="271"/>
      <c r="BL36" s="271"/>
      <c r="BM36" s="271"/>
      <c r="BN36" s="271"/>
      <c r="BO36" s="271"/>
      <c r="BP36" s="271"/>
      <c r="BQ36" s="271"/>
      <c r="BR36" s="271"/>
      <c r="BS36" s="271"/>
      <c r="BT36" s="271"/>
      <c r="BU36" s="271"/>
      <c r="BV36" s="271"/>
      <c r="BW36" s="271"/>
      <c r="BX36" s="271"/>
      <c r="BY36" s="271"/>
      <c r="BZ36" s="271"/>
      <c r="CA36" s="271"/>
      <c r="CB36" s="271"/>
      <c r="CC36" s="271"/>
      <c r="CD36" s="271"/>
      <c r="CE36" s="271"/>
      <c r="CF36" s="271"/>
      <c r="CG36" s="271"/>
      <c r="CH36" s="271"/>
      <c r="CI36" s="271"/>
      <c r="CJ36" s="271"/>
      <c r="CK36" s="271"/>
      <c r="CL36" s="271"/>
      <c r="CM36" s="271"/>
      <c r="CN36" s="271"/>
      <c r="CO36" s="271"/>
      <c r="CP36" s="271"/>
      <c r="CQ36" s="271"/>
      <c r="CR36" s="271"/>
      <c r="CS36" s="271"/>
      <c r="CT36" s="271"/>
      <c r="CU36" s="271"/>
      <c r="CV36" s="271"/>
      <c r="CW36" s="271"/>
      <c r="CX36" s="271"/>
      <c r="CY36" s="271"/>
      <c r="CZ36" s="271"/>
      <c r="DA36" s="271"/>
      <c r="DB36" s="271"/>
      <c r="DC36" s="271"/>
      <c r="DD36" s="271"/>
      <c r="DE36" s="271"/>
      <c r="DF36" s="271"/>
      <c r="DG36" s="271"/>
      <c r="DH36" s="271"/>
      <c r="DI36" s="271"/>
      <c r="DJ36" s="271"/>
      <c r="DK36" s="271"/>
      <c r="DL36" s="271"/>
      <c r="DM36" s="271"/>
      <c r="DN36" s="271"/>
    </row>
    <row r="37" spans="1:118" s="272" customFormat="1" ht="15.75" customHeight="1">
      <c r="A37" s="266" t="s">
        <v>55</v>
      </c>
      <c r="B37" s="284">
        <v>0</v>
      </c>
      <c r="C37" s="292">
        <v>0</v>
      </c>
      <c r="D37" s="287">
        <f t="shared" si="9"/>
        <v>0</v>
      </c>
      <c r="E37" s="335"/>
      <c r="F37" s="268"/>
      <c r="G37" s="295">
        <f t="shared" si="13"/>
        <v>0</v>
      </c>
      <c r="H37" s="335"/>
      <c r="I37" s="268"/>
      <c r="J37" s="295">
        <v>0</v>
      </c>
      <c r="K37" s="332">
        <f t="shared" si="12"/>
        <v>0</v>
      </c>
      <c r="L37" s="278">
        <f t="shared" si="12"/>
        <v>0</v>
      </c>
      <c r="M37" s="333">
        <f t="shared" si="12"/>
        <v>0</v>
      </c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1"/>
      <c r="AU37" s="271"/>
      <c r="AV37" s="271"/>
      <c r="AW37" s="271"/>
      <c r="AX37" s="271"/>
      <c r="AY37" s="271"/>
      <c r="AZ37" s="271"/>
      <c r="BA37" s="271"/>
      <c r="BB37" s="271"/>
      <c r="BC37" s="271"/>
      <c r="BD37" s="271"/>
      <c r="BE37" s="271"/>
      <c r="BF37" s="271"/>
      <c r="BG37" s="271"/>
      <c r="BH37" s="271"/>
      <c r="BI37" s="271"/>
      <c r="BJ37" s="271"/>
      <c r="BK37" s="271"/>
      <c r="BL37" s="271"/>
      <c r="BM37" s="271"/>
      <c r="BN37" s="271"/>
      <c r="BO37" s="271"/>
      <c r="BP37" s="271"/>
      <c r="BQ37" s="271"/>
      <c r="BR37" s="271"/>
      <c r="BS37" s="271"/>
      <c r="BT37" s="271"/>
      <c r="BU37" s="271"/>
      <c r="BV37" s="271"/>
      <c r="BW37" s="271"/>
      <c r="BX37" s="271"/>
      <c r="BY37" s="271"/>
      <c r="BZ37" s="271"/>
      <c r="CA37" s="271"/>
      <c r="CB37" s="271"/>
      <c r="CC37" s="271"/>
      <c r="CD37" s="271"/>
      <c r="CE37" s="271"/>
      <c r="CF37" s="271"/>
      <c r="CG37" s="271"/>
      <c r="CH37" s="271"/>
      <c r="CI37" s="271"/>
      <c r="CJ37" s="271"/>
      <c r="CK37" s="271"/>
      <c r="CL37" s="271"/>
      <c r="CM37" s="271"/>
      <c r="CN37" s="271"/>
      <c r="CO37" s="271"/>
      <c r="CP37" s="271"/>
      <c r="CQ37" s="271"/>
      <c r="CR37" s="271"/>
      <c r="CS37" s="271"/>
      <c r="CT37" s="271"/>
      <c r="CU37" s="271"/>
      <c r="CV37" s="271"/>
      <c r="CW37" s="271"/>
      <c r="CX37" s="271"/>
      <c r="CY37" s="271"/>
      <c r="CZ37" s="271"/>
      <c r="DA37" s="271"/>
      <c r="DB37" s="271"/>
      <c r="DC37" s="271"/>
      <c r="DD37" s="271"/>
      <c r="DE37" s="271"/>
      <c r="DF37" s="271"/>
      <c r="DG37" s="271"/>
      <c r="DH37" s="271"/>
      <c r="DI37" s="271"/>
      <c r="DJ37" s="271"/>
      <c r="DK37" s="271"/>
      <c r="DL37" s="271"/>
      <c r="DM37" s="271"/>
      <c r="DN37" s="271"/>
    </row>
    <row r="38" spans="1:118" s="272" customFormat="1" ht="15.75" customHeight="1">
      <c r="A38" s="275" t="s">
        <v>75</v>
      </c>
      <c r="B38" s="2467"/>
      <c r="C38" s="2468"/>
      <c r="D38" s="287">
        <f t="shared" si="9"/>
        <v>0</v>
      </c>
      <c r="E38" s="335"/>
      <c r="F38" s="268"/>
      <c r="G38" s="295">
        <f t="shared" si="13"/>
        <v>0</v>
      </c>
      <c r="H38" s="335"/>
      <c r="I38" s="268"/>
      <c r="J38" s="295">
        <v>0</v>
      </c>
      <c r="K38" s="332">
        <f t="shared" si="12"/>
        <v>0</v>
      </c>
      <c r="L38" s="278">
        <f t="shared" si="12"/>
        <v>0</v>
      </c>
      <c r="M38" s="333">
        <f t="shared" si="12"/>
        <v>0</v>
      </c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F38" s="271"/>
      <c r="BG38" s="271"/>
      <c r="BH38" s="271"/>
      <c r="BI38" s="271"/>
      <c r="BJ38" s="271"/>
      <c r="BK38" s="271"/>
      <c r="BL38" s="271"/>
      <c r="BM38" s="271"/>
      <c r="BN38" s="271"/>
      <c r="BO38" s="271"/>
      <c r="BP38" s="271"/>
      <c r="BQ38" s="271"/>
      <c r="BR38" s="271"/>
      <c r="BS38" s="271"/>
      <c r="BT38" s="271"/>
      <c r="BU38" s="271"/>
      <c r="BV38" s="271"/>
      <c r="BW38" s="271"/>
      <c r="BX38" s="271"/>
      <c r="BY38" s="271"/>
      <c r="BZ38" s="271"/>
      <c r="CA38" s="271"/>
      <c r="CB38" s="271"/>
      <c r="CC38" s="271"/>
      <c r="CD38" s="271"/>
      <c r="CE38" s="271"/>
      <c r="CF38" s="271"/>
      <c r="CG38" s="271"/>
      <c r="CH38" s="271"/>
      <c r="CI38" s="271"/>
      <c r="CJ38" s="271"/>
      <c r="CK38" s="271"/>
      <c r="CL38" s="271"/>
      <c r="CM38" s="271"/>
      <c r="CN38" s="271"/>
      <c r="CO38" s="271"/>
      <c r="CP38" s="271"/>
      <c r="CQ38" s="271"/>
      <c r="CR38" s="271"/>
      <c r="CS38" s="271"/>
      <c r="CT38" s="271"/>
      <c r="CU38" s="271"/>
      <c r="CV38" s="271"/>
      <c r="CW38" s="271"/>
      <c r="CX38" s="271"/>
      <c r="CY38" s="271"/>
      <c r="CZ38" s="271"/>
      <c r="DA38" s="271"/>
      <c r="DB38" s="271"/>
      <c r="DC38" s="271"/>
      <c r="DD38" s="271"/>
      <c r="DE38" s="271"/>
      <c r="DF38" s="271"/>
      <c r="DG38" s="271"/>
      <c r="DH38" s="271"/>
      <c r="DI38" s="271"/>
      <c r="DJ38" s="271"/>
      <c r="DK38" s="271"/>
      <c r="DL38" s="271"/>
      <c r="DM38" s="271"/>
      <c r="DN38" s="271"/>
    </row>
    <row r="39" spans="1:118" s="272" customFormat="1" ht="15.75" customHeight="1">
      <c r="A39" s="276" t="s">
        <v>76</v>
      </c>
      <c r="B39" s="290"/>
      <c r="C39" s="291"/>
      <c r="D39" s="287">
        <f t="shared" si="9"/>
        <v>0</v>
      </c>
      <c r="E39" s="335"/>
      <c r="F39" s="268"/>
      <c r="G39" s="295">
        <f t="shared" si="13"/>
        <v>0</v>
      </c>
      <c r="H39" s="335"/>
      <c r="I39" s="268"/>
      <c r="J39" s="295">
        <v>0</v>
      </c>
      <c r="K39" s="332">
        <f t="shared" si="12"/>
        <v>0</v>
      </c>
      <c r="L39" s="278">
        <f t="shared" si="12"/>
        <v>0</v>
      </c>
      <c r="M39" s="333">
        <f t="shared" si="12"/>
        <v>0</v>
      </c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1"/>
      <c r="BF39" s="271"/>
      <c r="BG39" s="271"/>
      <c r="BH39" s="271"/>
      <c r="BI39" s="271"/>
      <c r="BJ39" s="271"/>
      <c r="BK39" s="271"/>
      <c r="BL39" s="271"/>
      <c r="BM39" s="271"/>
      <c r="BN39" s="271"/>
      <c r="BO39" s="271"/>
      <c r="BP39" s="271"/>
      <c r="BQ39" s="271"/>
      <c r="BR39" s="271"/>
      <c r="BS39" s="271"/>
      <c r="BT39" s="271"/>
      <c r="BU39" s="271"/>
      <c r="BV39" s="271"/>
      <c r="BW39" s="271"/>
      <c r="BX39" s="271"/>
      <c r="BY39" s="271"/>
      <c r="BZ39" s="271"/>
      <c r="CA39" s="271"/>
      <c r="CB39" s="271"/>
      <c r="CC39" s="271"/>
      <c r="CD39" s="271"/>
      <c r="CE39" s="271"/>
      <c r="CF39" s="271"/>
      <c r="CG39" s="271"/>
      <c r="CH39" s="271"/>
      <c r="CI39" s="271"/>
      <c r="CJ39" s="271"/>
      <c r="CK39" s="271"/>
      <c r="CL39" s="271"/>
      <c r="CM39" s="271"/>
      <c r="CN39" s="271"/>
      <c r="CO39" s="271"/>
      <c r="CP39" s="271"/>
      <c r="CQ39" s="271"/>
      <c r="CR39" s="271"/>
      <c r="CS39" s="271"/>
      <c r="CT39" s="271"/>
      <c r="CU39" s="271"/>
      <c r="CV39" s="271"/>
      <c r="CW39" s="271"/>
      <c r="CX39" s="271"/>
      <c r="CY39" s="271"/>
      <c r="CZ39" s="271"/>
      <c r="DA39" s="271"/>
      <c r="DB39" s="271"/>
      <c r="DC39" s="271"/>
      <c r="DD39" s="271"/>
      <c r="DE39" s="271"/>
      <c r="DF39" s="271"/>
      <c r="DG39" s="271"/>
      <c r="DH39" s="271"/>
      <c r="DI39" s="271"/>
      <c r="DJ39" s="271"/>
      <c r="DK39" s="271"/>
      <c r="DL39" s="271"/>
      <c r="DM39" s="271"/>
      <c r="DN39" s="271"/>
    </row>
    <row r="40" spans="1:118" s="272" customFormat="1" ht="15.75" customHeight="1">
      <c r="A40" s="276" t="s">
        <v>77</v>
      </c>
      <c r="B40" s="290"/>
      <c r="C40" s="291"/>
      <c r="D40" s="287">
        <f t="shared" si="9"/>
        <v>0</v>
      </c>
      <c r="E40" s="335"/>
      <c r="F40" s="268"/>
      <c r="G40" s="295">
        <f t="shared" si="13"/>
        <v>0</v>
      </c>
      <c r="H40" s="335"/>
      <c r="I40" s="268"/>
      <c r="J40" s="295">
        <v>0</v>
      </c>
      <c r="K40" s="332">
        <f t="shared" si="12"/>
        <v>0</v>
      </c>
      <c r="L40" s="278">
        <f t="shared" si="12"/>
        <v>0</v>
      </c>
      <c r="M40" s="333">
        <f t="shared" si="12"/>
        <v>0</v>
      </c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1"/>
      <c r="AI40" s="271"/>
      <c r="AJ40" s="271"/>
      <c r="AK40" s="271"/>
      <c r="AL40" s="271"/>
      <c r="AM40" s="271"/>
      <c r="AN40" s="271"/>
      <c r="AO40" s="271"/>
      <c r="AP40" s="271"/>
      <c r="AQ40" s="271"/>
      <c r="AR40" s="271"/>
      <c r="AS40" s="271"/>
      <c r="AT40" s="271"/>
      <c r="AU40" s="271"/>
      <c r="AV40" s="271"/>
      <c r="AW40" s="271"/>
      <c r="AX40" s="271"/>
      <c r="AY40" s="271"/>
      <c r="AZ40" s="271"/>
      <c r="BA40" s="271"/>
      <c r="BB40" s="271"/>
      <c r="BC40" s="271"/>
      <c r="BD40" s="271"/>
      <c r="BE40" s="271"/>
      <c r="BF40" s="271"/>
      <c r="BG40" s="271"/>
      <c r="BH40" s="271"/>
      <c r="BI40" s="271"/>
      <c r="BJ40" s="271"/>
      <c r="BK40" s="271"/>
      <c r="BL40" s="271"/>
      <c r="BM40" s="271"/>
      <c r="BN40" s="271"/>
      <c r="BO40" s="271"/>
      <c r="BP40" s="271"/>
      <c r="BQ40" s="271"/>
      <c r="BR40" s="271"/>
      <c r="BS40" s="271"/>
      <c r="BT40" s="271"/>
      <c r="BU40" s="271"/>
      <c r="BV40" s="271"/>
      <c r="BW40" s="271"/>
      <c r="BX40" s="271"/>
      <c r="BY40" s="271"/>
      <c r="BZ40" s="271"/>
      <c r="CA40" s="271"/>
      <c r="CB40" s="271"/>
      <c r="CC40" s="271"/>
      <c r="CD40" s="271"/>
      <c r="CE40" s="271"/>
      <c r="CF40" s="271"/>
      <c r="CG40" s="271"/>
      <c r="CH40" s="271"/>
      <c r="CI40" s="271"/>
      <c r="CJ40" s="271"/>
      <c r="CK40" s="271"/>
      <c r="CL40" s="271"/>
      <c r="CM40" s="271"/>
      <c r="CN40" s="271"/>
      <c r="CO40" s="271"/>
      <c r="CP40" s="271"/>
      <c r="CQ40" s="271"/>
      <c r="CR40" s="271"/>
      <c r="CS40" s="271"/>
      <c r="CT40" s="271"/>
      <c r="CU40" s="271"/>
      <c r="CV40" s="271"/>
      <c r="CW40" s="271"/>
      <c r="CX40" s="271"/>
      <c r="CY40" s="271"/>
      <c r="CZ40" s="271"/>
      <c r="DA40" s="271"/>
      <c r="DB40" s="271"/>
      <c r="DC40" s="271"/>
      <c r="DD40" s="271"/>
      <c r="DE40" s="271"/>
      <c r="DF40" s="271"/>
      <c r="DG40" s="271"/>
      <c r="DH40" s="271"/>
      <c r="DI40" s="271"/>
      <c r="DJ40" s="271"/>
      <c r="DK40" s="271"/>
      <c r="DL40" s="271"/>
      <c r="DM40" s="271"/>
      <c r="DN40" s="271"/>
    </row>
    <row r="41" spans="1:118" s="272" customFormat="1" ht="15.75" customHeight="1">
      <c r="A41" s="266" t="s">
        <v>78</v>
      </c>
      <c r="B41" s="284"/>
      <c r="C41" s="292"/>
      <c r="D41" s="287">
        <f t="shared" si="9"/>
        <v>0</v>
      </c>
      <c r="E41" s="335"/>
      <c r="F41" s="268"/>
      <c r="G41" s="295">
        <f t="shared" si="13"/>
        <v>0</v>
      </c>
      <c r="H41" s="335"/>
      <c r="I41" s="268"/>
      <c r="J41" s="295">
        <v>0</v>
      </c>
      <c r="K41" s="336">
        <f t="shared" si="12"/>
        <v>0</v>
      </c>
      <c r="L41" s="268">
        <f t="shared" si="12"/>
        <v>0</v>
      </c>
      <c r="M41" s="337">
        <f t="shared" si="12"/>
        <v>0</v>
      </c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271"/>
      <c r="AI41" s="271"/>
      <c r="AJ41" s="271"/>
      <c r="AK41" s="271"/>
      <c r="AL41" s="271"/>
      <c r="AM41" s="271"/>
      <c r="AN41" s="271"/>
      <c r="AO41" s="271"/>
      <c r="AP41" s="271"/>
      <c r="AQ41" s="271"/>
      <c r="AR41" s="271"/>
      <c r="AS41" s="271"/>
      <c r="AT41" s="271"/>
      <c r="AU41" s="271"/>
      <c r="AV41" s="271"/>
      <c r="AW41" s="271"/>
      <c r="AX41" s="271"/>
      <c r="AY41" s="271"/>
      <c r="AZ41" s="271"/>
      <c r="BA41" s="271"/>
      <c r="BB41" s="271"/>
      <c r="BC41" s="271"/>
      <c r="BD41" s="271"/>
      <c r="BE41" s="271"/>
      <c r="BF41" s="271"/>
      <c r="BG41" s="271"/>
      <c r="BH41" s="271"/>
      <c r="BI41" s="271"/>
      <c r="BJ41" s="271"/>
      <c r="BK41" s="271"/>
      <c r="BL41" s="271"/>
      <c r="BM41" s="271"/>
      <c r="BN41" s="271"/>
      <c r="BO41" s="271"/>
      <c r="BP41" s="271"/>
      <c r="BQ41" s="271"/>
      <c r="BR41" s="271"/>
      <c r="BS41" s="271"/>
      <c r="BT41" s="271"/>
      <c r="BU41" s="271"/>
      <c r="BV41" s="271"/>
      <c r="BW41" s="271"/>
      <c r="BX41" s="271"/>
      <c r="BY41" s="271"/>
      <c r="BZ41" s="271"/>
      <c r="CA41" s="271"/>
      <c r="CB41" s="271"/>
      <c r="CC41" s="271"/>
      <c r="CD41" s="271"/>
      <c r="CE41" s="271"/>
      <c r="CF41" s="271"/>
      <c r="CG41" s="271"/>
      <c r="CH41" s="271"/>
      <c r="CI41" s="271"/>
      <c r="CJ41" s="271"/>
      <c r="CK41" s="271"/>
      <c r="CL41" s="271"/>
      <c r="CM41" s="271"/>
      <c r="CN41" s="271"/>
      <c r="CO41" s="271"/>
      <c r="CP41" s="271"/>
      <c r="CQ41" s="271"/>
      <c r="CR41" s="271"/>
      <c r="CS41" s="271"/>
      <c r="CT41" s="271"/>
      <c r="CU41" s="271"/>
      <c r="CV41" s="271"/>
      <c r="CW41" s="271"/>
      <c r="CX41" s="271"/>
      <c r="CY41" s="271"/>
      <c r="CZ41" s="271"/>
      <c r="DA41" s="271"/>
      <c r="DB41" s="271"/>
      <c r="DC41" s="271"/>
      <c r="DD41" s="271"/>
      <c r="DE41" s="271"/>
      <c r="DF41" s="271"/>
      <c r="DG41" s="271"/>
      <c r="DH41" s="271"/>
      <c r="DI41" s="271"/>
      <c r="DJ41" s="271"/>
      <c r="DK41" s="271"/>
      <c r="DL41" s="271"/>
      <c r="DM41" s="271"/>
      <c r="DN41" s="271"/>
    </row>
    <row r="42" spans="1:118" s="272" customFormat="1" ht="15.75" customHeight="1">
      <c r="A42" s="266" t="s">
        <v>79</v>
      </c>
      <c r="B42" s="284"/>
      <c r="C42" s="292"/>
      <c r="D42" s="287">
        <f t="shared" si="9"/>
        <v>0</v>
      </c>
      <c r="E42" s="335"/>
      <c r="F42" s="268"/>
      <c r="G42" s="295">
        <f t="shared" si="13"/>
        <v>0</v>
      </c>
      <c r="H42" s="335"/>
      <c r="I42" s="268"/>
      <c r="J42" s="295">
        <v>0</v>
      </c>
      <c r="K42" s="336">
        <f t="shared" si="12"/>
        <v>0</v>
      </c>
      <c r="L42" s="268">
        <f t="shared" si="12"/>
        <v>0</v>
      </c>
      <c r="M42" s="337">
        <f t="shared" si="12"/>
        <v>0</v>
      </c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  <c r="AF42" s="271"/>
      <c r="AG42" s="271"/>
      <c r="AH42" s="271"/>
      <c r="AI42" s="271"/>
      <c r="AJ42" s="271"/>
      <c r="AK42" s="271"/>
      <c r="AL42" s="271"/>
      <c r="AM42" s="271"/>
      <c r="AN42" s="271"/>
      <c r="AO42" s="271"/>
      <c r="AP42" s="271"/>
      <c r="AQ42" s="271"/>
      <c r="AR42" s="271"/>
      <c r="AS42" s="271"/>
      <c r="AT42" s="271"/>
      <c r="AU42" s="271"/>
      <c r="AV42" s="271"/>
      <c r="AW42" s="271"/>
      <c r="AX42" s="271"/>
      <c r="AY42" s="271"/>
      <c r="AZ42" s="271"/>
      <c r="BA42" s="271"/>
      <c r="BB42" s="271"/>
      <c r="BC42" s="271"/>
      <c r="BD42" s="271"/>
      <c r="BE42" s="271"/>
      <c r="BF42" s="271"/>
      <c r="BG42" s="271"/>
      <c r="BH42" s="271"/>
      <c r="BI42" s="271"/>
      <c r="BJ42" s="271"/>
      <c r="BK42" s="271"/>
      <c r="BL42" s="271"/>
      <c r="BM42" s="271"/>
      <c r="BN42" s="271"/>
      <c r="BO42" s="271"/>
      <c r="BP42" s="271"/>
      <c r="BQ42" s="271"/>
      <c r="BR42" s="271"/>
      <c r="BS42" s="271"/>
      <c r="BT42" s="271"/>
      <c r="BU42" s="271"/>
      <c r="BV42" s="271"/>
      <c r="BW42" s="271"/>
      <c r="BX42" s="271"/>
      <c r="BY42" s="271"/>
      <c r="BZ42" s="271"/>
      <c r="CA42" s="271"/>
      <c r="CB42" s="271"/>
      <c r="CC42" s="271"/>
      <c r="CD42" s="271"/>
      <c r="CE42" s="271"/>
      <c r="CF42" s="271"/>
      <c r="CG42" s="271"/>
      <c r="CH42" s="271"/>
      <c r="CI42" s="271"/>
      <c r="CJ42" s="271"/>
      <c r="CK42" s="271"/>
      <c r="CL42" s="271"/>
      <c r="CM42" s="271"/>
      <c r="CN42" s="271"/>
      <c r="CO42" s="271"/>
      <c r="CP42" s="271"/>
      <c r="CQ42" s="271"/>
      <c r="CR42" s="271"/>
      <c r="CS42" s="271"/>
      <c r="CT42" s="271"/>
      <c r="CU42" s="271"/>
      <c r="CV42" s="271"/>
      <c r="CW42" s="271"/>
      <c r="CX42" s="271"/>
      <c r="CY42" s="271"/>
      <c r="CZ42" s="271"/>
      <c r="DA42" s="271"/>
      <c r="DB42" s="271"/>
      <c r="DC42" s="271"/>
      <c r="DD42" s="271"/>
      <c r="DE42" s="271"/>
      <c r="DF42" s="271"/>
      <c r="DG42" s="271"/>
      <c r="DH42" s="271"/>
      <c r="DI42" s="271"/>
      <c r="DJ42" s="271"/>
      <c r="DK42" s="271"/>
      <c r="DL42" s="271"/>
      <c r="DM42" s="271"/>
      <c r="DN42" s="271"/>
    </row>
    <row r="43" spans="1:118" s="272" customFormat="1" ht="15.75" customHeight="1" thickBot="1">
      <c r="A43" s="299" t="s">
        <v>64</v>
      </c>
      <c r="B43" s="2469"/>
      <c r="C43" s="2470"/>
      <c r="D43" s="287">
        <f t="shared" si="9"/>
        <v>0</v>
      </c>
      <c r="E43" s="1840">
        <f aca="true" t="shared" si="14" ref="E43:J43">SUM(E33:E42)</f>
        <v>0</v>
      </c>
      <c r="F43" s="294">
        <f t="shared" si="14"/>
        <v>0</v>
      </c>
      <c r="G43" s="338">
        <f t="shared" si="14"/>
        <v>0</v>
      </c>
      <c r="H43" s="339">
        <f t="shared" si="14"/>
        <v>0</v>
      </c>
      <c r="I43" s="294">
        <f t="shared" si="14"/>
        <v>0</v>
      </c>
      <c r="J43" s="338">
        <f t="shared" si="14"/>
        <v>0</v>
      </c>
      <c r="K43" s="293">
        <f t="shared" si="12"/>
        <v>0</v>
      </c>
      <c r="L43" s="294">
        <f t="shared" si="12"/>
        <v>0</v>
      </c>
      <c r="M43" s="340">
        <f t="shared" si="12"/>
        <v>0</v>
      </c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  <c r="AE43" s="271"/>
      <c r="AF43" s="271"/>
      <c r="AG43" s="271"/>
      <c r="AH43" s="271"/>
      <c r="AI43" s="271"/>
      <c r="AJ43" s="271"/>
      <c r="AK43" s="271"/>
      <c r="AL43" s="271"/>
      <c r="AM43" s="271"/>
      <c r="AN43" s="271"/>
      <c r="AO43" s="271"/>
      <c r="AP43" s="271"/>
      <c r="AQ43" s="271"/>
      <c r="AR43" s="271"/>
      <c r="AS43" s="271"/>
      <c r="AT43" s="271"/>
      <c r="AU43" s="271"/>
      <c r="AV43" s="271"/>
      <c r="AW43" s="271"/>
      <c r="AX43" s="271"/>
      <c r="AY43" s="271"/>
      <c r="AZ43" s="271"/>
      <c r="BA43" s="271"/>
      <c r="BB43" s="271"/>
      <c r="BC43" s="271"/>
      <c r="BD43" s="271"/>
      <c r="BE43" s="271"/>
      <c r="BF43" s="271"/>
      <c r="BG43" s="271"/>
      <c r="BH43" s="271"/>
      <c r="BI43" s="271"/>
      <c r="BJ43" s="271"/>
      <c r="BK43" s="271"/>
      <c r="BL43" s="271"/>
      <c r="BM43" s="271"/>
      <c r="BN43" s="271"/>
      <c r="BO43" s="271"/>
      <c r="BP43" s="271"/>
      <c r="BQ43" s="271"/>
      <c r="BR43" s="271"/>
      <c r="BS43" s="271"/>
      <c r="BT43" s="271"/>
      <c r="BU43" s="271"/>
      <c r="BV43" s="271"/>
      <c r="BW43" s="271"/>
      <c r="BX43" s="271"/>
      <c r="BY43" s="271"/>
      <c r="BZ43" s="271"/>
      <c r="CA43" s="271"/>
      <c r="CB43" s="271"/>
      <c r="CC43" s="271"/>
      <c r="CD43" s="271"/>
      <c r="CE43" s="271"/>
      <c r="CF43" s="271"/>
      <c r="CG43" s="271"/>
      <c r="CH43" s="271"/>
      <c r="CI43" s="271"/>
      <c r="CJ43" s="271"/>
      <c r="CK43" s="271"/>
      <c r="CL43" s="271"/>
      <c r="CM43" s="271"/>
      <c r="CN43" s="271"/>
      <c r="CO43" s="271"/>
      <c r="CP43" s="271"/>
      <c r="CQ43" s="271"/>
      <c r="CR43" s="271"/>
      <c r="CS43" s="271"/>
      <c r="CT43" s="271"/>
      <c r="CU43" s="271"/>
      <c r="CV43" s="271"/>
      <c r="CW43" s="271"/>
      <c r="CX43" s="271"/>
      <c r="CY43" s="271"/>
      <c r="CZ43" s="271"/>
      <c r="DA43" s="271"/>
      <c r="DB43" s="271"/>
      <c r="DC43" s="271"/>
      <c r="DD43" s="271"/>
      <c r="DE43" s="271"/>
      <c r="DF43" s="271"/>
      <c r="DG43" s="271"/>
      <c r="DH43" s="271"/>
      <c r="DI43" s="271"/>
      <c r="DJ43" s="271"/>
      <c r="DK43" s="271"/>
      <c r="DL43" s="271"/>
      <c r="DM43" s="271"/>
      <c r="DN43" s="271"/>
    </row>
    <row r="44" spans="1:118" s="272" customFormat="1" ht="15.75" customHeight="1">
      <c r="A44" s="341" t="s">
        <v>65</v>
      </c>
      <c r="B44" s="342">
        <f aca="true" t="shared" si="15" ref="B44:J44">B31</f>
        <v>49</v>
      </c>
      <c r="C44" s="342">
        <f t="shared" si="15"/>
        <v>0</v>
      </c>
      <c r="D44" s="343">
        <f t="shared" si="15"/>
        <v>49</v>
      </c>
      <c r="E44" s="344">
        <f t="shared" si="15"/>
        <v>44</v>
      </c>
      <c r="F44" s="345">
        <f t="shared" si="15"/>
        <v>5</v>
      </c>
      <c r="G44" s="346">
        <f t="shared" si="15"/>
        <v>49</v>
      </c>
      <c r="H44" s="344">
        <f t="shared" si="15"/>
        <v>0</v>
      </c>
      <c r="I44" s="345">
        <f t="shared" si="15"/>
        <v>0</v>
      </c>
      <c r="J44" s="346">
        <f t="shared" si="15"/>
        <v>0</v>
      </c>
      <c r="K44" s="522">
        <f>E44+H44+B44</f>
        <v>93</v>
      </c>
      <c r="L44" s="523">
        <f>F44+I44+C44</f>
        <v>5</v>
      </c>
      <c r="M44" s="2471">
        <f>G44+J44+D44</f>
        <v>98</v>
      </c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F44" s="271"/>
      <c r="AG44" s="271"/>
      <c r="AH44" s="271"/>
      <c r="AI44" s="271"/>
      <c r="AJ44" s="271"/>
      <c r="AK44" s="271"/>
      <c r="AL44" s="271"/>
      <c r="AM44" s="271"/>
      <c r="AN44" s="271"/>
      <c r="AO44" s="271"/>
      <c r="AP44" s="271"/>
      <c r="AQ44" s="271"/>
      <c r="AR44" s="271"/>
      <c r="AS44" s="271"/>
      <c r="AT44" s="271"/>
      <c r="AU44" s="271"/>
      <c r="AV44" s="271"/>
      <c r="AW44" s="271"/>
      <c r="AX44" s="271"/>
      <c r="AY44" s="271"/>
      <c r="AZ44" s="271"/>
      <c r="BA44" s="271"/>
      <c r="BB44" s="271"/>
      <c r="BC44" s="271"/>
      <c r="BD44" s="271"/>
      <c r="BE44" s="271"/>
      <c r="BF44" s="271"/>
      <c r="BG44" s="271"/>
      <c r="BH44" s="271"/>
      <c r="BI44" s="271"/>
      <c r="BJ44" s="271"/>
      <c r="BK44" s="271"/>
      <c r="BL44" s="271"/>
      <c r="BM44" s="271"/>
      <c r="BN44" s="271"/>
      <c r="BO44" s="271"/>
      <c r="BP44" s="271"/>
      <c r="BQ44" s="271"/>
      <c r="BR44" s="271"/>
      <c r="BS44" s="271"/>
      <c r="BT44" s="271"/>
      <c r="BU44" s="271"/>
      <c r="BV44" s="271"/>
      <c r="BW44" s="271"/>
      <c r="BX44" s="271"/>
      <c r="BY44" s="271"/>
      <c r="BZ44" s="271"/>
      <c r="CA44" s="271"/>
      <c r="CB44" s="271"/>
      <c r="CC44" s="271"/>
      <c r="CD44" s="271"/>
      <c r="CE44" s="271"/>
      <c r="CF44" s="271"/>
      <c r="CG44" s="271"/>
      <c r="CH44" s="271"/>
      <c r="CI44" s="271"/>
      <c r="CJ44" s="271"/>
      <c r="CK44" s="271"/>
      <c r="CL44" s="271"/>
      <c r="CM44" s="271"/>
      <c r="CN44" s="271"/>
      <c r="CO44" s="271"/>
      <c r="CP44" s="271"/>
      <c r="CQ44" s="271"/>
      <c r="CR44" s="271"/>
      <c r="CS44" s="271"/>
      <c r="CT44" s="271"/>
      <c r="CU44" s="271"/>
      <c r="CV44" s="271"/>
      <c r="CW44" s="271"/>
      <c r="CX44" s="271"/>
      <c r="CY44" s="271"/>
      <c r="CZ44" s="271"/>
      <c r="DA44" s="271"/>
      <c r="DB44" s="271"/>
      <c r="DC44" s="271"/>
      <c r="DD44" s="271"/>
      <c r="DE44" s="271"/>
      <c r="DF44" s="271"/>
      <c r="DG44" s="271"/>
      <c r="DH44" s="271"/>
      <c r="DI44" s="271"/>
      <c r="DJ44" s="271"/>
      <c r="DK44" s="271"/>
      <c r="DL44" s="271"/>
      <c r="DM44" s="271"/>
      <c r="DN44" s="271"/>
    </row>
    <row r="45" spans="1:118" s="272" customFormat="1" ht="15.75" customHeight="1">
      <c r="A45" s="347" t="s">
        <v>64</v>
      </c>
      <c r="B45" s="348">
        <f aca="true" t="shared" si="16" ref="B45:J45">B43</f>
        <v>0</v>
      </c>
      <c r="C45" s="348">
        <f t="shared" si="16"/>
        <v>0</v>
      </c>
      <c r="D45" s="349">
        <f t="shared" si="16"/>
        <v>0</v>
      </c>
      <c r="E45" s="282">
        <f t="shared" si="16"/>
        <v>0</v>
      </c>
      <c r="F45" s="300">
        <f t="shared" si="16"/>
        <v>0</v>
      </c>
      <c r="G45" s="350">
        <f t="shared" si="16"/>
        <v>0</v>
      </c>
      <c r="H45" s="282">
        <f t="shared" si="16"/>
        <v>0</v>
      </c>
      <c r="I45" s="300">
        <f t="shared" si="16"/>
        <v>0</v>
      </c>
      <c r="J45" s="350">
        <f t="shared" si="16"/>
        <v>0</v>
      </c>
      <c r="K45" s="524">
        <f t="shared" si="12"/>
        <v>0</v>
      </c>
      <c r="L45" s="525">
        <f t="shared" si="12"/>
        <v>0</v>
      </c>
      <c r="M45" s="337">
        <f t="shared" si="12"/>
        <v>0</v>
      </c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1"/>
      <c r="AO45" s="271"/>
      <c r="AP45" s="271"/>
      <c r="AQ45" s="271"/>
      <c r="AR45" s="271"/>
      <c r="AS45" s="271"/>
      <c r="AT45" s="271"/>
      <c r="AU45" s="271"/>
      <c r="AV45" s="271"/>
      <c r="AW45" s="271"/>
      <c r="AX45" s="271"/>
      <c r="AY45" s="271"/>
      <c r="AZ45" s="271"/>
      <c r="BA45" s="271"/>
      <c r="BB45" s="271"/>
      <c r="BC45" s="271"/>
      <c r="BD45" s="271"/>
      <c r="BE45" s="271"/>
      <c r="BF45" s="271"/>
      <c r="BG45" s="271"/>
      <c r="BH45" s="271"/>
      <c r="BI45" s="271"/>
      <c r="BJ45" s="271"/>
      <c r="BK45" s="271"/>
      <c r="BL45" s="271"/>
      <c r="BM45" s="271"/>
      <c r="BN45" s="271"/>
      <c r="BO45" s="271"/>
      <c r="BP45" s="271"/>
      <c r="BQ45" s="271"/>
      <c r="BR45" s="271"/>
      <c r="BS45" s="271"/>
      <c r="BT45" s="271"/>
      <c r="BU45" s="271"/>
      <c r="BV45" s="271"/>
      <c r="BW45" s="271"/>
      <c r="BX45" s="271"/>
      <c r="BY45" s="271"/>
      <c r="BZ45" s="271"/>
      <c r="CA45" s="271"/>
      <c r="CB45" s="271"/>
      <c r="CC45" s="271"/>
      <c r="CD45" s="271"/>
      <c r="CE45" s="271"/>
      <c r="CF45" s="271"/>
      <c r="CG45" s="271"/>
      <c r="CH45" s="271"/>
      <c r="CI45" s="271"/>
      <c r="CJ45" s="271"/>
      <c r="CK45" s="271"/>
      <c r="CL45" s="271"/>
      <c r="CM45" s="271"/>
      <c r="CN45" s="271"/>
      <c r="CO45" s="271"/>
      <c r="CP45" s="271"/>
      <c r="CQ45" s="271"/>
      <c r="CR45" s="271"/>
      <c r="CS45" s="271"/>
      <c r="CT45" s="271"/>
      <c r="CU45" s="271"/>
      <c r="CV45" s="271"/>
      <c r="CW45" s="271"/>
      <c r="CX45" s="271"/>
      <c r="CY45" s="271"/>
      <c r="CZ45" s="271"/>
      <c r="DA45" s="271"/>
      <c r="DB45" s="271"/>
      <c r="DC45" s="271"/>
      <c r="DD45" s="271"/>
      <c r="DE45" s="271"/>
      <c r="DF45" s="271"/>
      <c r="DG45" s="271"/>
      <c r="DH45" s="271"/>
      <c r="DI45" s="271"/>
      <c r="DJ45" s="271"/>
      <c r="DK45" s="271"/>
      <c r="DL45" s="271"/>
      <c r="DM45" s="271"/>
      <c r="DN45" s="271"/>
    </row>
    <row r="46" spans="1:118" s="272" customFormat="1" ht="15.75" customHeight="1" thickBot="1">
      <c r="A46" s="351" t="s">
        <v>66</v>
      </c>
      <c r="B46" s="352">
        <f>SUM(B44:B45)</f>
        <v>49</v>
      </c>
      <c r="C46" s="352">
        <f>SUM(C44:C45)</f>
        <v>0</v>
      </c>
      <c r="D46" s="353">
        <f>SUM(D44:D45)</f>
        <v>49</v>
      </c>
      <c r="E46" s="352">
        <f aca="true" t="shared" si="17" ref="E46:J46">SUM(E44:E45)</f>
        <v>44</v>
      </c>
      <c r="F46" s="354">
        <f t="shared" si="17"/>
        <v>5</v>
      </c>
      <c r="G46" s="355">
        <f t="shared" si="17"/>
        <v>49</v>
      </c>
      <c r="H46" s="352">
        <f t="shared" si="17"/>
        <v>0</v>
      </c>
      <c r="I46" s="354">
        <f t="shared" si="17"/>
        <v>0</v>
      </c>
      <c r="J46" s="355">
        <f t="shared" si="17"/>
        <v>0</v>
      </c>
      <c r="K46" s="526">
        <f>E46+H46+B46</f>
        <v>93</v>
      </c>
      <c r="L46" s="527">
        <f>F46+I46+C46</f>
        <v>5</v>
      </c>
      <c r="M46" s="2472">
        <f>G46+J46+D46</f>
        <v>98</v>
      </c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271"/>
      <c r="AK46" s="271"/>
      <c r="AL46" s="271"/>
      <c r="AM46" s="271"/>
      <c r="AN46" s="271"/>
      <c r="AO46" s="271"/>
      <c r="AP46" s="271"/>
      <c r="AQ46" s="271"/>
      <c r="AR46" s="271"/>
      <c r="AS46" s="271"/>
      <c r="AT46" s="271"/>
      <c r="AU46" s="271"/>
      <c r="AV46" s="271"/>
      <c r="AW46" s="271"/>
      <c r="AX46" s="271"/>
      <c r="AY46" s="271"/>
      <c r="AZ46" s="271"/>
      <c r="BA46" s="271"/>
      <c r="BB46" s="271"/>
      <c r="BC46" s="271"/>
      <c r="BD46" s="271"/>
      <c r="BE46" s="271"/>
      <c r="BF46" s="271"/>
      <c r="BG46" s="271"/>
      <c r="BH46" s="271"/>
      <c r="BI46" s="271"/>
      <c r="BJ46" s="271"/>
      <c r="BK46" s="271"/>
      <c r="BL46" s="271"/>
      <c r="BM46" s="271"/>
      <c r="BN46" s="271"/>
      <c r="BO46" s="271"/>
      <c r="BP46" s="271"/>
      <c r="BQ46" s="271"/>
      <c r="BR46" s="271"/>
      <c r="BS46" s="271"/>
      <c r="BT46" s="271"/>
      <c r="BU46" s="271"/>
      <c r="BV46" s="271"/>
      <c r="BW46" s="271"/>
      <c r="BX46" s="271"/>
      <c r="BY46" s="271"/>
      <c r="BZ46" s="271"/>
      <c r="CA46" s="271"/>
      <c r="CB46" s="271"/>
      <c r="CC46" s="271"/>
      <c r="CD46" s="271"/>
      <c r="CE46" s="271"/>
      <c r="CF46" s="271"/>
      <c r="CG46" s="271"/>
      <c r="CH46" s="271"/>
      <c r="CI46" s="271"/>
      <c r="CJ46" s="271"/>
      <c r="CK46" s="271"/>
      <c r="CL46" s="271"/>
      <c r="CM46" s="271"/>
      <c r="CN46" s="271"/>
      <c r="CO46" s="271"/>
      <c r="CP46" s="271"/>
      <c r="CQ46" s="271"/>
      <c r="CR46" s="271"/>
      <c r="CS46" s="271"/>
      <c r="CT46" s="271"/>
      <c r="CU46" s="271"/>
      <c r="CV46" s="271"/>
      <c r="CW46" s="271"/>
      <c r="CX46" s="271"/>
      <c r="CY46" s="271"/>
      <c r="CZ46" s="271"/>
      <c r="DA46" s="271"/>
      <c r="DB46" s="271"/>
      <c r="DC46" s="271"/>
      <c r="DD46" s="271"/>
      <c r="DE46" s="271"/>
      <c r="DF46" s="271"/>
      <c r="DG46" s="271"/>
      <c r="DH46" s="271"/>
      <c r="DI46" s="271"/>
      <c r="DJ46" s="271"/>
      <c r="DK46" s="271"/>
      <c r="DL46" s="271"/>
      <c r="DM46" s="271"/>
      <c r="DN46" s="271"/>
    </row>
    <row r="47" spans="1:118" s="272" customFormat="1" ht="12.75">
      <c r="A47" s="271"/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1"/>
      <c r="AG47" s="271"/>
      <c r="AH47" s="271"/>
      <c r="AI47" s="271"/>
      <c r="AJ47" s="271"/>
      <c r="AK47" s="271"/>
      <c r="AL47" s="271"/>
      <c r="AM47" s="271"/>
      <c r="AN47" s="271"/>
      <c r="AO47" s="271"/>
      <c r="AP47" s="271"/>
      <c r="AQ47" s="271"/>
      <c r="AR47" s="271"/>
      <c r="AS47" s="271"/>
      <c r="AT47" s="271"/>
      <c r="AU47" s="271"/>
      <c r="AV47" s="271"/>
      <c r="AW47" s="271"/>
      <c r="AX47" s="271"/>
      <c r="AY47" s="271"/>
      <c r="AZ47" s="271"/>
      <c r="BA47" s="271"/>
      <c r="BB47" s="271"/>
      <c r="BC47" s="271"/>
      <c r="BD47" s="271"/>
      <c r="BE47" s="271"/>
      <c r="BF47" s="271"/>
      <c r="BG47" s="271"/>
      <c r="BH47" s="271"/>
      <c r="BI47" s="271"/>
      <c r="BJ47" s="271"/>
      <c r="BK47" s="271"/>
      <c r="BL47" s="271"/>
      <c r="BM47" s="271"/>
      <c r="BN47" s="271"/>
      <c r="BO47" s="271"/>
      <c r="BP47" s="271"/>
      <c r="BQ47" s="271"/>
      <c r="BR47" s="271"/>
      <c r="BS47" s="271"/>
      <c r="BT47" s="271"/>
      <c r="BU47" s="271"/>
      <c r="BV47" s="271"/>
      <c r="BW47" s="271"/>
      <c r="BX47" s="271"/>
      <c r="BY47" s="271"/>
      <c r="BZ47" s="271"/>
      <c r="CA47" s="271"/>
      <c r="CB47" s="271"/>
      <c r="CC47" s="271"/>
      <c r="CD47" s="271"/>
      <c r="CE47" s="271"/>
      <c r="CF47" s="271"/>
      <c r="CG47" s="271"/>
      <c r="CH47" s="271"/>
      <c r="CI47" s="271"/>
      <c r="CJ47" s="271"/>
      <c r="CK47" s="271"/>
      <c r="CL47" s="271"/>
      <c r="CM47" s="271"/>
      <c r="CN47" s="271"/>
      <c r="CO47" s="271"/>
      <c r="CP47" s="271"/>
      <c r="CQ47" s="271"/>
      <c r="CR47" s="271"/>
      <c r="CS47" s="271"/>
      <c r="CT47" s="271"/>
      <c r="CU47" s="271"/>
      <c r="CV47" s="271"/>
      <c r="CW47" s="271"/>
      <c r="CX47" s="271"/>
      <c r="CY47" s="271"/>
      <c r="CZ47" s="271"/>
      <c r="DA47" s="271"/>
      <c r="DB47" s="271"/>
      <c r="DC47" s="271"/>
      <c r="DD47" s="271"/>
      <c r="DE47" s="271"/>
      <c r="DF47" s="271"/>
      <c r="DG47" s="271"/>
      <c r="DH47" s="271"/>
      <c r="DI47" s="271"/>
      <c r="DJ47" s="271"/>
      <c r="DK47" s="271"/>
      <c r="DL47" s="271"/>
      <c r="DM47" s="271"/>
      <c r="DN47" s="271"/>
    </row>
    <row r="48" spans="1:118" ht="15.75">
      <c r="A48" s="1839" t="s">
        <v>363</v>
      </c>
      <c r="B48" s="1839"/>
      <c r="C48" s="1839"/>
      <c r="D48" s="1839"/>
      <c r="E48" s="1839"/>
      <c r="F48" s="1839"/>
      <c r="G48" s="1839"/>
      <c r="H48" s="1839"/>
      <c r="I48" s="2466"/>
      <c r="J48" s="2466"/>
      <c r="K48" s="2466"/>
      <c r="L48" s="2466"/>
      <c r="M48" s="2466"/>
      <c r="N48" s="2466"/>
      <c r="O48" s="2466"/>
      <c r="P48" s="2466"/>
      <c r="Q48" s="271"/>
      <c r="DL48" s="261"/>
      <c r="DM48" s="261"/>
      <c r="DN48" s="261"/>
    </row>
    <row r="49" spans="1:13" ht="12.75">
      <c r="A49" s="260"/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</row>
    <row r="50" spans="1:13" ht="12.75">
      <c r="A50" s="260"/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</row>
    <row r="51" spans="1:13" ht="12.75">
      <c r="A51" s="260" t="s">
        <v>316</v>
      </c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</row>
    <row r="52" spans="1:13" ht="12.75">
      <c r="A52" s="260"/>
      <c r="B52" s="260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</row>
    <row r="53" spans="1:13" ht="12.75">
      <c r="A53" s="260"/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</row>
    <row r="54" spans="1:13" ht="12.75">
      <c r="A54" s="260"/>
      <c r="B54" s="260"/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</row>
    <row r="55" spans="1:13" ht="12.75">
      <c r="A55" s="260"/>
      <c r="B55" s="260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</row>
    <row r="56" spans="1:13" ht="12.75">
      <c r="A56" s="260"/>
      <c r="B56" s="260"/>
      <c r="C56" s="260"/>
      <c r="D56" s="260"/>
      <c r="E56" s="260"/>
      <c r="F56" s="260"/>
      <c r="G56" s="260"/>
      <c r="H56" s="260"/>
      <c r="I56" s="260"/>
      <c r="J56" s="260"/>
      <c r="K56" s="260"/>
      <c r="L56" s="260"/>
      <c r="M56" s="260"/>
    </row>
    <row r="57" spans="1:13" ht="12.75">
      <c r="A57" s="260"/>
      <c r="B57" s="260"/>
      <c r="C57" s="260"/>
      <c r="D57" s="260"/>
      <c r="E57" s="260"/>
      <c r="F57" s="260"/>
      <c r="G57" s="260"/>
      <c r="H57" s="260"/>
      <c r="I57" s="260"/>
      <c r="J57" s="260"/>
      <c r="K57" s="260"/>
      <c r="L57" s="260"/>
      <c r="M57" s="260"/>
    </row>
    <row r="58" spans="1:13" ht="12.75">
      <c r="A58" s="260"/>
      <c r="B58" s="260"/>
      <c r="C58" s="260"/>
      <c r="D58" s="260"/>
      <c r="E58" s="260"/>
      <c r="F58" s="260"/>
      <c r="G58" s="260"/>
      <c r="H58" s="260"/>
      <c r="I58" s="260"/>
      <c r="J58" s="260"/>
      <c r="K58" s="260"/>
      <c r="L58" s="260"/>
      <c r="M58" s="260"/>
    </row>
    <row r="59" spans="1:13" ht="12.75">
      <c r="A59" s="260"/>
      <c r="B59" s="260"/>
      <c r="C59" s="260"/>
      <c r="D59" s="260"/>
      <c r="E59" s="260"/>
      <c r="F59" s="260"/>
      <c r="G59" s="260"/>
      <c r="H59" s="260"/>
      <c r="I59" s="260"/>
      <c r="J59" s="260"/>
      <c r="K59" s="260"/>
      <c r="L59" s="260"/>
      <c r="M59" s="260"/>
    </row>
    <row r="60" spans="1:13" ht="12.75">
      <c r="A60" s="260"/>
      <c r="B60" s="260"/>
      <c r="C60" s="260"/>
      <c r="D60" s="260"/>
      <c r="E60" s="260"/>
      <c r="F60" s="260"/>
      <c r="G60" s="260"/>
      <c r="H60" s="260"/>
      <c r="I60" s="260"/>
      <c r="J60" s="260"/>
      <c r="K60" s="260"/>
      <c r="L60" s="260"/>
      <c r="M60" s="260"/>
    </row>
    <row r="61" spans="1:13" ht="12.75">
      <c r="A61" s="260"/>
      <c r="B61" s="260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</row>
    <row r="62" spans="1:13" ht="12.75">
      <c r="A62" s="260"/>
      <c r="B62" s="260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</row>
    <row r="63" spans="1:13" ht="12.75">
      <c r="A63" s="260"/>
      <c r="B63" s="260"/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</row>
    <row r="64" spans="1:13" ht="12.75">
      <c r="A64" s="260"/>
      <c r="B64" s="260"/>
      <c r="C64" s="260"/>
      <c r="D64" s="260"/>
      <c r="E64" s="260"/>
      <c r="F64" s="260"/>
      <c r="G64" s="260"/>
      <c r="H64" s="260"/>
      <c r="I64" s="260"/>
      <c r="J64" s="260"/>
      <c r="K64" s="260"/>
      <c r="L64" s="260"/>
      <c r="M64" s="260"/>
    </row>
    <row r="65" s="260" customFormat="1" ht="12.75"/>
    <row r="66" s="260" customFormat="1" ht="12.75"/>
    <row r="67" s="260" customFormat="1" ht="12.75"/>
    <row r="68" s="260" customFormat="1" ht="12.75"/>
    <row r="69" s="260" customFormat="1" ht="12.75"/>
    <row r="70" s="260" customFormat="1" ht="12.75"/>
    <row r="71" s="260" customFormat="1" ht="12.75"/>
    <row r="72" s="260" customFormat="1" ht="12.75"/>
    <row r="73" s="260" customFormat="1" ht="12.75"/>
    <row r="74" s="260" customFormat="1" ht="12.75"/>
    <row r="75" s="260" customFormat="1" ht="12.75"/>
    <row r="76" s="260" customFormat="1" ht="12.75"/>
    <row r="77" s="260" customFormat="1" ht="12.75"/>
    <row r="78" s="260" customFormat="1" ht="12.75"/>
    <row r="79" s="260" customFormat="1" ht="12.75"/>
    <row r="80" s="260" customFormat="1" ht="12.75"/>
    <row r="81" s="260" customFormat="1" ht="12.75"/>
    <row r="82" s="260" customFormat="1" ht="12.75"/>
  </sheetData>
  <sheetProtection/>
  <mergeCells count="11">
    <mergeCell ref="K4:M5"/>
    <mergeCell ref="A1:M1"/>
    <mergeCell ref="A2:M2"/>
    <mergeCell ref="A3:A6"/>
    <mergeCell ref="B3:D3"/>
    <mergeCell ref="E3:G3"/>
    <mergeCell ref="H3:J3"/>
    <mergeCell ref="K3:M3"/>
    <mergeCell ref="B4:D5"/>
    <mergeCell ref="E4:G5"/>
    <mergeCell ref="H4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LVR</dc:creator>
  <cp:keywords/>
  <dc:description/>
  <cp:lastModifiedBy>Пользователь</cp:lastModifiedBy>
  <cp:lastPrinted>2016-10-18T13:27:22Z</cp:lastPrinted>
  <dcterms:created xsi:type="dcterms:W3CDTF">2004-12-10T12:36:05Z</dcterms:created>
  <dcterms:modified xsi:type="dcterms:W3CDTF">2016-10-19T12:10:12Z</dcterms:modified>
  <cp:category/>
  <cp:version/>
  <cp:contentType/>
  <cp:contentStatus/>
</cp:coreProperties>
</file>